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D:\Desktop\RFP 03-2020\Curso Precificação\Planilhas\Para os Alunos\"/>
    </mc:Choice>
  </mc:AlternateContent>
  <xr:revisionPtr revIDLastSave="0" documentId="13_ncr:1_{7D07E221-E94F-406D-B812-B50B256424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TN-B" sheetId="12" r:id="rId1"/>
    <sheet name="Gráf NTN-B" sheetId="13" r:id="rId2"/>
    <sheet name="Gráf NTN-B PU x PU+JR" sheetId="18" r:id="rId3"/>
    <sheet name="Feriados" sheetId="4" r:id="rId4"/>
  </sheets>
  <externalReferences>
    <externalReference r:id="rId5"/>
  </externalReferences>
  <definedNames>
    <definedName name="_xlnm._FilterDatabase" localSheetId="0" hidden="1">'NTN-B'!$A$2:$AQ$1008</definedName>
    <definedName name="feriado">[1]FERIADOS!$A$2:$A$1037</definedName>
  </definedNames>
  <calcPr calcId="191029"/>
</workbook>
</file>

<file path=xl/calcChain.xml><?xml version="1.0" encoding="utf-8"?>
<calcChain xmlns="http://schemas.openxmlformats.org/spreadsheetml/2006/main">
  <c r="BG8" i="12" l="1"/>
  <c r="BH8" i="12" s="1"/>
  <c r="BC8" i="12"/>
  <c r="BD8" i="12" s="1"/>
  <c r="AY8" i="12"/>
  <c r="AZ8" i="12" s="1"/>
  <c r="AS5" i="12" l="1"/>
  <c r="AS6" i="12"/>
  <c r="AS7" i="12"/>
  <c r="AS8" i="12"/>
  <c r="AS9" i="12"/>
  <c r="AS10" i="12"/>
  <c r="AS11" i="12"/>
  <c r="AS12" i="12"/>
  <c r="AS13" i="12"/>
  <c r="AS14" i="12"/>
  <c r="AS15" i="12"/>
  <c r="AS16" i="12"/>
  <c r="AS17" i="12"/>
  <c r="AS18" i="12"/>
  <c r="AS19" i="12"/>
  <c r="AS20" i="12"/>
  <c r="AS21" i="12"/>
  <c r="AS22" i="12"/>
  <c r="AS23" i="12"/>
  <c r="AS24" i="12"/>
  <c r="AS25" i="12"/>
  <c r="AS26" i="12"/>
  <c r="AS27" i="12"/>
  <c r="AS28" i="12"/>
  <c r="AS29" i="12"/>
  <c r="AS30" i="12"/>
  <c r="AS31" i="12"/>
  <c r="AS32" i="12"/>
  <c r="AS33" i="12"/>
  <c r="AS34" i="12"/>
  <c r="AS35" i="12"/>
  <c r="AS36" i="12"/>
  <c r="AS37" i="12"/>
  <c r="AS38" i="12"/>
  <c r="AS39" i="12"/>
  <c r="AS40" i="12"/>
  <c r="AS41" i="12"/>
  <c r="AS42" i="12"/>
  <c r="AS43" i="12"/>
  <c r="AS44" i="12"/>
  <c r="AS45" i="12"/>
  <c r="AS46" i="12"/>
  <c r="AS47" i="12"/>
  <c r="AS48" i="12"/>
  <c r="AS49" i="12"/>
  <c r="AS50" i="12"/>
  <c r="AS51" i="12"/>
  <c r="AS52" i="12"/>
  <c r="AS53" i="12"/>
  <c r="AS54" i="12"/>
  <c r="AS55" i="12"/>
  <c r="AS56" i="12"/>
  <c r="AS57" i="12"/>
  <c r="AS58" i="12"/>
  <c r="AS59" i="12"/>
  <c r="AS60" i="12"/>
  <c r="AS61" i="12"/>
  <c r="AS62" i="12"/>
  <c r="AS63" i="12"/>
  <c r="AS64" i="12"/>
  <c r="AS65" i="12"/>
  <c r="AS66" i="12"/>
  <c r="AS67" i="12"/>
  <c r="AS68" i="12"/>
  <c r="AS69" i="12"/>
  <c r="AS70" i="12"/>
  <c r="AS71" i="12"/>
  <c r="AS72" i="12"/>
  <c r="AS73" i="12"/>
  <c r="AS74" i="12"/>
  <c r="AS75" i="12"/>
  <c r="AS76" i="12"/>
  <c r="AS77" i="12"/>
  <c r="AS78" i="12"/>
  <c r="AS79" i="12"/>
  <c r="AS80" i="12"/>
  <c r="AS81" i="12"/>
  <c r="AS82" i="12"/>
  <c r="AS83" i="12"/>
  <c r="AS84" i="12"/>
  <c r="AS85" i="12"/>
  <c r="AS86" i="12"/>
  <c r="AS87" i="12"/>
  <c r="AS88" i="12"/>
  <c r="AS89" i="12"/>
  <c r="AS90" i="12"/>
  <c r="AS91" i="12"/>
  <c r="AS92" i="12"/>
  <c r="AS93" i="12"/>
  <c r="AS94" i="12"/>
  <c r="AS95" i="12"/>
  <c r="AS96" i="12"/>
  <c r="AS97" i="12"/>
  <c r="AS98" i="12"/>
  <c r="AS99" i="12"/>
  <c r="AS100" i="12"/>
  <c r="AS101" i="12"/>
  <c r="AS102" i="12"/>
  <c r="AS103" i="12"/>
  <c r="AS104" i="12"/>
  <c r="AS105" i="12"/>
  <c r="AS106" i="12"/>
  <c r="AS107" i="12"/>
  <c r="AS108" i="12"/>
  <c r="AS109" i="12"/>
  <c r="AS110" i="12"/>
  <c r="AS111" i="12"/>
  <c r="AS112" i="12"/>
  <c r="AS113" i="12"/>
  <c r="AS114" i="12"/>
  <c r="AS115" i="12"/>
  <c r="AS116" i="12"/>
  <c r="AS117" i="12"/>
  <c r="AS118" i="12"/>
  <c r="AS119" i="12"/>
  <c r="AS120" i="12"/>
  <c r="AS121" i="12"/>
  <c r="AS122" i="12"/>
  <c r="AS123" i="12"/>
  <c r="AS124" i="12"/>
  <c r="AS125" i="12"/>
  <c r="AS126" i="12"/>
  <c r="AS127" i="12"/>
  <c r="AS128" i="12"/>
  <c r="AS129" i="12"/>
  <c r="AS130" i="12"/>
  <c r="AS131" i="12"/>
  <c r="AS132" i="12"/>
  <c r="AS133" i="12"/>
  <c r="AS134" i="12"/>
  <c r="AS135" i="12"/>
  <c r="AS136" i="12"/>
  <c r="AS137" i="12"/>
  <c r="AS138" i="12"/>
  <c r="AS139" i="12"/>
  <c r="AS140" i="12"/>
  <c r="AS141" i="12"/>
  <c r="AS142" i="12"/>
  <c r="AS143" i="12"/>
  <c r="AS144" i="12"/>
  <c r="AS145" i="12"/>
  <c r="AS146" i="12"/>
  <c r="AS147" i="12"/>
  <c r="AS148" i="12"/>
  <c r="AS149" i="12"/>
  <c r="AS150" i="12"/>
  <c r="AS151" i="12"/>
  <c r="AS152" i="12"/>
  <c r="AS153" i="12"/>
  <c r="AS154" i="12"/>
  <c r="AS155" i="12"/>
  <c r="AS156" i="12"/>
  <c r="AS157" i="12"/>
  <c r="AS158" i="12"/>
  <c r="AS159" i="12"/>
  <c r="AS160" i="12"/>
  <c r="AS161" i="12"/>
  <c r="AS162" i="12"/>
  <c r="AS163" i="12"/>
  <c r="AS164" i="12"/>
  <c r="AS165" i="12"/>
  <c r="AS166" i="12"/>
  <c r="AS167" i="12"/>
  <c r="AS168" i="12"/>
  <c r="AS169" i="12"/>
  <c r="AS170" i="12"/>
  <c r="AS171" i="12"/>
  <c r="AS172" i="12"/>
  <c r="AS173" i="12"/>
  <c r="AS174" i="12"/>
  <c r="AS175" i="12"/>
  <c r="AS176" i="12"/>
  <c r="AS177" i="12"/>
  <c r="AS178" i="12"/>
  <c r="AS179" i="12"/>
  <c r="AS180" i="12"/>
  <c r="AS181" i="12"/>
  <c r="AS182" i="12"/>
  <c r="AS183" i="12"/>
  <c r="AS184" i="12"/>
  <c r="AS185" i="12"/>
  <c r="AS186" i="12"/>
  <c r="AS187" i="12"/>
  <c r="AS188" i="12"/>
  <c r="AS189" i="12"/>
  <c r="AS190" i="12"/>
  <c r="AS191" i="12"/>
  <c r="AS192" i="12"/>
  <c r="AS193" i="12"/>
  <c r="AS194" i="12"/>
  <c r="AS195" i="12"/>
  <c r="AS196" i="12"/>
  <c r="AS197" i="12"/>
  <c r="AS198" i="12"/>
  <c r="AS199" i="12"/>
  <c r="AS200" i="12"/>
  <c r="AS201" i="12"/>
  <c r="AS202" i="12"/>
  <c r="AS203" i="12"/>
  <c r="AS204" i="12"/>
  <c r="AS205" i="12"/>
  <c r="AS206" i="12"/>
  <c r="AS207" i="12"/>
  <c r="AS208" i="12"/>
  <c r="AS209" i="12"/>
  <c r="AS210" i="12"/>
  <c r="AS211" i="12"/>
  <c r="AS212" i="12"/>
  <c r="AS213" i="12"/>
  <c r="AS214" i="12"/>
  <c r="AS215" i="12"/>
  <c r="AS216" i="12"/>
  <c r="AS217" i="12"/>
  <c r="AS218" i="12"/>
  <c r="AS219" i="12"/>
  <c r="AS220" i="12"/>
  <c r="AS221" i="12"/>
  <c r="AS222" i="12"/>
  <c r="AS223" i="12"/>
  <c r="AS224" i="12"/>
  <c r="AS225" i="12"/>
  <c r="AS226" i="12"/>
  <c r="AS227" i="12"/>
  <c r="AS228" i="12"/>
  <c r="AS229" i="12"/>
  <c r="AS230" i="12"/>
  <c r="AS231" i="12"/>
  <c r="AS232" i="12"/>
  <c r="AS233" i="12"/>
  <c r="AS234" i="12"/>
  <c r="AS235" i="12"/>
  <c r="AS236" i="12"/>
  <c r="AS237" i="12"/>
  <c r="AS238" i="12"/>
  <c r="AS239" i="12"/>
  <c r="AS240" i="12"/>
  <c r="AS241" i="12"/>
  <c r="AS242" i="12"/>
  <c r="AS243" i="12"/>
  <c r="AS244" i="12"/>
  <c r="AS245" i="12"/>
  <c r="AS246" i="12"/>
  <c r="AS247" i="12"/>
  <c r="AS248" i="12"/>
  <c r="AS249" i="12"/>
  <c r="AS250" i="12"/>
  <c r="AS251" i="12"/>
  <c r="AS252" i="12"/>
  <c r="AS253" i="12"/>
  <c r="AS254" i="12"/>
  <c r="AS255" i="12"/>
  <c r="AS256" i="12"/>
  <c r="AS257" i="12"/>
  <c r="AS258" i="12"/>
  <c r="AS259" i="12"/>
  <c r="AS260" i="12"/>
  <c r="AS261" i="12"/>
  <c r="AS262" i="12"/>
  <c r="AS263" i="12"/>
  <c r="AS264" i="12"/>
  <c r="AS265" i="12"/>
  <c r="AS266" i="12"/>
  <c r="AS267" i="12"/>
  <c r="AS268" i="12"/>
  <c r="AS269" i="12"/>
  <c r="AS270" i="12"/>
  <c r="AS271" i="12"/>
  <c r="AS272" i="12"/>
  <c r="AS273" i="12"/>
  <c r="AS274" i="12"/>
  <c r="AS275" i="12"/>
  <c r="AS276" i="12"/>
  <c r="AS277" i="12"/>
  <c r="AS278" i="12"/>
  <c r="AS279" i="12"/>
  <c r="AS280" i="12"/>
  <c r="AS281" i="12"/>
  <c r="AS282" i="12"/>
  <c r="AS283" i="12"/>
  <c r="AS284" i="12"/>
  <c r="AS285" i="12"/>
  <c r="AS286" i="12"/>
  <c r="AS287" i="12"/>
  <c r="AS288" i="12"/>
  <c r="AS289" i="12"/>
  <c r="AS290" i="12"/>
  <c r="AS291" i="12"/>
  <c r="AS292" i="12"/>
  <c r="AS293" i="12"/>
  <c r="AS294" i="12"/>
  <c r="AS295" i="12"/>
  <c r="AS296" i="12"/>
  <c r="AS297" i="12"/>
  <c r="AS298" i="12"/>
  <c r="AS299" i="12"/>
  <c r="AS300" i="12"/>
  <c r="AS301" i="12"/>
  <c r="AS302" i="12"/>
  <c r="AS303" i="12"/>
  <c r="AS304" i="12"/>
  <c r="AS305" i="12"/>
  <c r="AS306" i="12"/>
  <c r="AS307" i="12"/>
  <c r="AS308" i="12"/>
  <c r="AS309" i="12"/>
  <c r="AS310" i="12"/>
  <c r="AS311" i="12"/>
  <c r="AS312" i="12"/>
  <c r="AS313" i="12"/>
  <c r="AS314" i="12"/>
  <c r="AS315" i="12"/>
  <c r="AS316" i="12"/>
  <c r="AS317" i="12"/>
  <c r="AS318" i="12"/>
  <c r="AS319" i="12"/>
  <c r="AS320" i="12"/>
  <c r="AS321" i="12"/>
  <c r="AS322" i="12"/>
  <c r="AS323" i="12"/>
  <c r="AS324" i="12"/>
  <c r="AS325" i="12"/>
  <c r="AS326" i="12"/>
  <c r="AS327" i="12"/>
  <c r="AS328" i="12"/>
  <c r="AS329" i="12"/>
  <c r="AS330" i="12"/>
  <c r="AS331" i="12"/>
  <c r="AS332" i="12"/>
  <c r="AS333" i="12"/>
  <c r="AS334" i="12"/>
  <c r="AS335" i="12"/>
  <c r="AS336" i="12"/>
  <c r="AS337" i="12"/>
  <c r="AS338" i="12"/>
  <c r="AS339" i="12"/>
  <c r="AS340" i="12"/>
  <c r="AS341" i="12"/>
  <c r="AS342" i="12"/>
  <c r="AS343" i="12"/>
  <c r="AS344" i="12"/>
  <c r="AS345" i="12"/>
  <c r="AS346" i="12"/>
  <c r="AS347" i="12"/>
  <c r="AS348" i="12"/>
  <c r="AS349" i="12"/>
  <c r="AS350" i="12"/>
  <c r="AS351" i="12"/>
  <c r="AS352" i="12"/>
  <c r="AS353" i="12"/>
  <c r="AS354" i="12"/>
  <c r="AS355" i="12"/>
  <c r="AS356" i="12"/>
  <c r="AS357" i="12"/>
  <c r="AS358" i="12"/>
  <c r="AS359" i="12"/>
  <c r="AS360" i="12"/>
  <c r="AS361" i="12"/>
  <c r="AS362" i="12"/>
  <c r="AS363" i="12"/>
  <c r="AS364" i="12"/>
  <c r="AS365" i="12"/>
  <c r="AS366" i="12"/>
  <c r="AS367" i="12"/>
  <c r="AS368" i="12"/>
  <c r="AS369" i="12"/>
  <c r="AS370" i="12"/>
  <c r="AS371" i="12"/>
  <c r="AS372" i="12"/>
  <c r="AS373" i="12"/>
  <c r="AS374" i="12"/>
  <c r="AS375" i="12"/>
  <c r="AS376" i="12"/>
  <c r="AS377" i="12"/>
  <c r="AS378" i="12"/>
  <c r="AS379" i="12"/>
  <c r="AS380" i="12"/>
  <c r="AS381" i="12"/>
  <c r="AS382" i="12"/>
  <c r="AS383" i="12"/>
  <c r="AS384" i="12"/>
  <c r="AS385" i="12"/>
  <c r="AS386" i="12"/>
  <c r="AS387" i="12"/>
  <c r="AS388" i="12"/>
  <c r="AS389" i="12"/>
  <c r="AS390" i="12"/>
  <c r="AS391" i="12"/>
  <c r="AS392" i="12"/>
  <c r="AS393" i="12"/>
  <c r="AS394" i="12"/>
  <c r="AS395" i="12"/>
  <c r="AS396" i="12"/>
  <c r="AS397" i="12"/>
  <c r="AS398" i="12"/>
  <c r="AS399" i="12"/>
  <c r="AS400" i="12"/>
  <c r="AS401" i="12"/>
  <c r="AS402" i="12"/>
  <c r="AS403" i="12"/>
  <c r="AS404" i="12"/>
  <c r="AS405" i="12"/>
  <c r="AS406" i="12"/>
  <c r="AS407" i="12"/>
  <c r="AS408" i="12"/>
  <c r="AS409" i="12"/>
  <c r="AS410" i="12"/>
  <c r="AS411" i="12"/>
  <c r="AS412" i="12"/>
  <c r="AS413" i="12"/>
  <c r="AS414" i="12"/>
  <c r="AS415" i="12"/>
  <c r="AS416" i="12"/>
  <c r="AS417" i="12"/>
  <c r="AS418" i="12"/>
  <c r="AS419" i="12"/>
  <c r="AS420" i="12"/>
  <c r="AS421" i="12"/>
  <c r="AS422" i="12"/>
  <c r="AS423" i="12"/>
  <c r="AS424" i="12"/>
  <c r="AS425" i="12"/>
  <c r="AS426" i="12"/>
  <c r="AS427" i="12"/>
  <c r="AS428" i="12"/>
  <c r="AS429" i="12"/>
  <c r="AS430" i="12"/>
  <c r="AS431" i="12"/>
  <c r="AS432" i="12"/>
  <c r="AS433" i="12"/>
  <c r="AS434" i="12"/>
  <c r="AS435" i="12"/>
  <c r="AS436" i="12"/>
  <c r="AS437" i="12"/>
  <c r="AS438" i="12"/>
  <c r="AS439" i="12"/>
  <c r="AS440" i="12"/>
  <c r="AS441" i="12"/>
  <c r="AS442" i="12"/>
  <c r="AS443" i="12"/>
  <c r="AS444" i="12"/>
  <c r="AS445" i="12"/>
  <c r="AS446" i="12"/>
  <c r="AS447" i="12"/>
  <c r="AS448" i="12"/>
  <c r="AS449" i="12"/>
  <c r="AS450" i="12"/>
  <c r="AS451" i="12"/>
  <c r="AS452" i="12"/>
  <c r="AS453" i="12"/>
  <c r="AS454" i="12"/>
  <c r="AS455" i="12"/>
  <c r="AS456" i="12"/>
  <c r="AS457" i="12"/>
  <c r="AS458" i="12"/>
  <c r="AS459" i="12"/>
  <c r="AS460" i="12"/>
  <c r="AS461" i="12"/>
  <c r="AS462" i="12"/>
  <c r="AS463" i="12"/>
  <c r="AS464" i="12"/>
  <c r="AS465" i="12"/>
  <c r="AS466" i="12"/>
  <c r="AS467" i="12"/>
  <c r="AS468" i="12"/>
  <c r="AS469" i="12"/>
  <c r="AS470" i="12"/>
  <c r="AS471" i="12"/>
  <c r="AS472" i="12"/>
  <c r="AS473" i="12"/>
  <c r="AS474" i="12"/>
  <c r="AS475" i="12"/>
  <c r="AS476" i="12"/>
  <c r="AS477" i="12"/>
  <c r="AS478" i="12"/>
  <c r="AS479" i="12"/>
  <c r="AS480" i="12"/>
  <c r="AS481" i="12"/>
  <c r="AS482" i="12"/>
  <c r="AS483" i="12"/>
  <c r="AS484" i="12"/>
  <c r="AS485" i="12"/>
  <c r="AS486" i="12"/>
  <c r="AS487" i="12"/>
  <c r="AS488" i="12"/>
  <c r="AS489" i="12"/>
  <c r="AS490" i="12"/>
  <c r="AS491" i="12"/>
  <c r="AS492" i="12"/>
  <c r="AS493" i="12"/>
  <c r="AS494" i="12"/>
  <c r="AS495" i="12"/>
  <c r="AS496" i="12"/>
  <c r="AS497" i="12"/>
  <c r="AS498" i="12"/>
  <c r="AS499" i="12"/>
  <c r="AS500" i="12"/>
  <c r="AS501" i="12"/>
  <c r="AS502" i="12"/>
  <c r="AS503" i="12"/>
  <c r="AS504" i="12"/>
  <c r="AS4" i="12"/>
  <c r="AT4" i="12" s="1"/>
  <c r="AU4" i="12" s="1"/>
  <c r="AT5" i="12" l="1"/>
  <c r="AU5" i="12" s="1"/>
  <c r="AT6" i="12" l="1"/>
  <c r="E505" i="12"/>
  <c r="BG20" i="12"/>
  <c r="BG19" i="12"/>
  <c r="BC20" i="12"/>
  <c r="BC19" i="12"/>
  <c r="BG21" i="12" l="1"/>
  <c r="AU6" i="12"/>
  <c r="AT7" i="12"/>
  <c r="BC21" i="12"/>
  <c r="AI93" i="12"/>
  <c r="AI92" i="12"/>
  <c r="AI91" i="12"/>
  <c r="AI90" i="12"/>
  <c r="AI89" i="12"/>
  <c r="AI88" i="12"/>
  <c r="AI87" i="12"/>
  <c r="AI86" i="12"/>
  <c r="AI85" i="12"/>
  <c r="AI84" i="12"/>
  <c r="AI83" i="12"/>
  <c r="AI82" i="12"/>
  <c r="AI81" i="12"/>
  <c r="AI80" i="12"/>
  <c r="AI79" i="12"/>
  <c r="AI78" i="12"/>
  <c r="AI77" i="12"/>
  <c r="AI76" i="12"/>
  <c r="AI75" i="12"/>
  <c r="AI74" i="12"/>
  <c r="AI73" i="12"/>
  <c r="AI72" i="12"/>
  <c r="AI71" i="12"/>
  <c r="AI70" i="12"/>
  <c r="AI69" i="12"/>
  <c r="AI68" i="12"/>
  <c r="AI67" i="12"/>
  <c r="AI66" i="12"/>
  <c r="AI65" i="12"/>
  <c r="AI64" i="12"/>
  <c r="AI63" i="12"/>
  <c r="AI62" i="12"/>
  <c r="AI61" i="12"/>
  <c r="AI60" i="12"/>
  <c r="AI59" i="12"/>
  <c r="AI58" i="12"/>
  <c r="AI57" i="12"/>
  <c r="AI56" i="12"/>
  <c r="AI55" i="12"/>
  <c r="AI54" i="12"/>
  <c r="AI53" i="12"/>
  <c r="AI52" i="12"/>
  <c r="AI51" i="12"/>
  <c r="AI50" i="12"/>
  <c r="AI49" i="12"/>
  <c r="AI48" i="12"/>
  <c r="AI47" i="12"/>
  <c r="AI46" i="12"/>
  <c r="AI45" i="12"/>
  <c r="AI44" i="12"/>
  <c r="AI43" i="12"/>
  <c r="AI42" i="12"/>
  <c r="AI41" i="12"/>
  <c r="AI40" i="12"/>
  <c r="AI39" i="12"/>
  <c r="AI38" i="12"/>
  <c r="AI37" i="12"/>
  <c r="AI36" i="12"/>
  <c r="AI35" i="12"/>
  <c r="AI34" i="12"/>
  <c r="AI33" i="12"/>
  <c r="AI32" i="12"/>
  <c r="AI31" i="12"/>
  <c r="AI30" i="12"/>
  <c r="AI29" i="12"/>
  <c r="AI28" i="12"/>
  <c r="AI27" i="12"/>
  <c r="AI26" i="12"/>
  <c r="AI25" i="12"/>
  <c r="AI24" i="12"/>
  <c r="AI23" i="12"/>
  <c r="AI22" i="12"/>
  <c r="AI21" i="12"/>
  <c r="AI20" i="12"/>
  <c r="AI19" i="12"/>
  <c r="AI18" i="12"/>
  <c r="AI17" i="12"/>
  <c r="AI16" i="12"/>
  <c r="AI15" i="12"/>
  <c r="AI14" i="12"/>
  <c r="AI13" i="12"/>
  <c r="AI12" i="12"/>
  <c r="AI11" i="12"/>
  <c r="AI10" i="12"/>
  <c r="AI9" i="12"/>
  <c r="AI8" i="12"/>
  <c r="AI7" i="12"/>
  <c r="AI6" i="12"/>
  <c r="AI5" i="12"/>
  <c r="AI4" i="12"/>
  <c r="AI3" i="12"/>
  <c r="W34" i="12"/>
  <c r="W33" i="12"/>
  <c r="W32" i="12"/>
  <c r="W31" i="12"/>
  <c r="W30" i="12"/>
  <c r="W29" i="12"/>
  <c r="W28" i="12"/>
  <c r="W27" i="12"/>
  <c r="W26" i="12"/>
  <c r="W25" i="12"/>
  <c r="W24" i="12"/>
  <c r="W23" i="12"/>
  <c r="W22" i="12"/>
  <c r="W21" i="12"/>
  <c r="W20" i="12"/>
  <c r="W19" i="12"/>
  <c r="W18" i="12"/>
  <c r="W17" i="12"/>
  <c r="W16" i="12"/>
  <c r="W15" i="12"/>
  <c r="W14" i="12"/>
  <c r="W13" i="12"/>
  <c r="W12" i="12"/>
  <c r="W11" i="12"/>
  <c r="W10" i="12"/>
  <c r="W9" i="12"/>
  <c r="W8" i="12"/>
  <c r="W7" i="12"/>
  <c r="W6" i="12"/>
  <c r="W5" i="12"/>
  <c r="W4" i="12"/>
  <c r="W3" i="12"/>
  <c r="K5" i="12"/>
  <c r="K6" i="12"/>
  <c r="K7" i="12"/>
  <c r="K8" i="12"/>
  <c r="K9" i="12"/>
  <c r="K10" i="12"/>
  <c r="K11" i="12"/>
  <c r="K12" i="12"/>
  <c r="K13" i="12"/>
  <c r="K14" i="12"/>
  <c r="K15" i="12"/>
  <c r="K16" i="12"/>
  <c r="K17" i="12"/>
  <c r="K18" i="12"/>
  <c r="K19" i="12"/>
  <c r="K20" i="12"/>
  <c r="K21" i="12"/>
  <c r="K22" i="12"/>
  <c r="K23" i="12"/>
  <c r="K24" i="12"/>
  <c r="K25" i="12"/>
  <c r="K26" i="12"/>
  <c r="K27" i="12"/>
  <c r="K28" i="12"/>
  <c r="K29" i="12"/>
  <c r="K30" i="12"/>
  <c r="K31" i="12"/>
  <c r="K32" i="12"/>
  <c r="K33" i="12"/>
  <c r="K34" i="12"/>
  <c r="K4" i="12"/>
  <c r="K3" i="12"/>
  <c r="L5" i="12" l="1"/>
  <c r="L30" i="12"/>
  <c r="L6" i="12"/>
  <c r="AJ4" i="12"/>
  <c r="AK4" i="12" s="1"/>
  <c r="AL4" i="12" s="1"/>
  <c r="L24" i="12"/>
  <c r="AJ43" i="12"/>
  <c r="AJ91" i="12"/>
  <c r="X4" i="12"/>
  <c r="AJ8" i="12"/>
  <c r="AJ74" i="12"/>
  <c r="AJ53" i="12"/>
  <c r="AJ64" i="12"/>
  <c r="AT8" i="12"/>
  <c r="AU7" i="12"/>
  <c r="L17" i="12"/>
  <c r="X20" i="12"/>
  <c r="X26" i="12"/>
  <c r="X32" i="12"/>
  <c r="AJ59" i="12"/>
  <c r="X11" i="12"/>
  <c r="AJ14" i="12"/>
  <c r="AJ20" i="12"/>
  <c r="AJ32" i="12"/>
  <c r="AJ38" i="12"/>
  <c r="AJ60" i="12"/>
  <c r="AJ65" i="12"/>
  <c r="AJ89" i="12"/>
  <c r="AJ80" i="12"/>
  <c r="AJ54" i="12"/>
  <c r="X14" i="12"/>
  <c r="X31" i="12"/>
  <c r="AJ44" i="12"/>
  <c r="AJ48" i="12"/>
  <c r="AJ70" i="12"/>
  <c r="AJ75" i="12"/>
  <c r="L16" i="12"/>
  <c r="X9" i="12"/>
  <c r="X15" i="12"/>
  <c r="X21" i="12"/>
  <c r="X17" i="12"/>
  <c r="X12" i="12"/>
  <c r="AJ71" i="12"/>
  <c r="AJ55" i="12"/>
  <c r="AJ56" i="12"/>
  <c r="AJ23" i="12"/>
  <c r="AJ82" i="12"/>
  <c r="AJ86" i="12"/>
  <c r="AJ50" i="12"/>
  <c r="AJ61" i="12"/>
  <c r="AJ87" i="12"/>
  <c r="AJ29" i="12"/>
  <c r="AJ45" i="12"/>
  <c r="AJ62" i="12"/>
  <c r="AJ77" i="12"/>
  <c r="AJ46" i="12"/>
  <c r="AJ68" i="12"/>
  <c r="AJ73" i="12"/>
  <c r="AJ83" i="12"/>
  <c r="AJ90" i="12"/>
  <c r="X5" i="12"/>
  <c r="X8" i="12"/>
  <c r="X27" i="12"/>
  <c r="X23" i="12"/>
  <c r="X29" i="12"/>
  <c r="X33" i="12"/>
  <c r="L31" i="12"/>
  <c r="L25" i="12"/>
  <c r="L13" i="12"/>
  <c r="L7" i="12"/>
  <c r="X6" i="12"/>
  <c r="X13" i="12"/>
  <c r="AJ17" i="12"/>
  <c r="AJ47" i="12"/>
  <c r="AJ66" i="12"/>
  <c r="AJ92" i="12"/>
  <c r="L19" i="12"/>
  <c r="AJ81" i="12"/>
  <c r="L18" i="12"/>
  <c r="L10" i="12"/>
  <c r="Y4" i="12"/>
  <c r="Z4" i="12" s="1"/>
  <c r="X22" i="12"/>
  <c r="AJ51" i="12"/>
  <c r="L23" i="12"/>
  <c r="X18" i="12"/>
  <c r="AJ72" i="12"/>
  <c r="X24" i="12"/>
  <c r="X30" i="12"/>
  <c r="AJ11" i="12"/>
  <c r="AJ26" i="12"/>
  <c r="AJ42" i="12"/>
  <c r="AJ52" i="12"/>
  <c r="AJ57" i="12"/>
  <c r="AJ78" i="12"/>
  <c r="AJ88" i="12"/>
  <c r="AJ93" i="12"/>
  <c r="L28" i="12"/>
  <c r="L12" i="12"/>
  <c r="AJ5" i="12"/>
  <c r="AK5" i="12" s="1"/>
  <c r="AL5" i="12" s="1"/>
  <c r="AJ35" i="12"/>
  <c r="AJ63" i="12"/>
  <c r="AJ69" i="12"/>
  <c r="AJ79" i="12"/>
  <c r="AJ84" i="12"/>
  <c r="AJ19" i="12"/>
  <c r="AJ18" i="12"/>
  <c r="AJ22" i="12"/>
  <c r="AJ21" i="12"/>
  <c r="AJ37" i="12"/>
  <c r="AJ36" i="12"/>
  <c r="AJ40" i="12"/>
  <c r="AJ41" i="12"/>
  <c r="AJ7" i="12"/>
  <c r="AJ6" i="12"/>
  <c r="AJ34" i="12"/>
  <c r="AJ33" i="12"/>
  <c r="AJ13" i="12"/>
  <c r="AJ12" i="12"/>
  <c r="AJ28" i="12"/>
  <c r="AJ27" i="12"/>
  <c r="AJ10" i="12"/>
  <c r="AJ9" i="12"/>
  <c r="AJ31" i="12"/>
  <c r="AJ30" i="12"/>
  <c r="AJ16" i="12"/>
  <c r="AJ15" i="12"/>
  <c r="AJ25" i="12"/>
  <c r="AJ24" i="12"/>
  <c r="AJ39" i="12"/>
  <c r="AJ49" i="12"/>
  <c r="AJ58" i="12"/>
  <c r="AJ67" i="12"/>
  <c r="AJ76" i="12"/>
  <c r="AJ85" i="12"/>
  <c r="X7" i="12"/>
  <c r="X16" i="12"/>
  <c r="X25" i="12"/>
  <c r="X34" i="12"/>
  <c r="X10" i="12"/>
  <c r="X19" i="12"/>
  <c r="X28" i="12"/>
  <c r="L34" i="12"/>
  <c r="L22" i="12"/>
  <c r="L11" i="12"/>
  <c r="L33" i="12"/>
  <c r="L27" i="12"/>
  <c r="L21" i="12"/>
  <c r="L15" i="12"/>
  <c r="L9" i="12"/>
  <c r="L29" i="12"/>
  <c r="L4" i="12"/>
  <c r="M4" i="12" s="1"/>
  <c r="N4" i="12" s="1"/>
  <c r="L32" i="12"/>
  <c r="L26" i="12"/>
  <c r="L20" i="12"/>
  <c r="L14" i="12"/>
  <c r="L8" i="12"/>
  <c r="AE4" i="12"/>
  <c r="AF4" i="12" s="1"/>
  <c r="AE5" i="12"/>
  <c r="AF5" i="12" s="1"/>
  <c r="AE6" i="12"/>
  <c r="AF6" i="12" s="1"/>
  <c r="AE7" i="12"/>
  <c r="AF7" i="12" s="1"/>
  <c r="AE8" i="12"/>
  <c r="AF8" i="12" s="1"/>
  <c r="AE9" i="12"/>
  <c r="AF9" i="12" s="1"/>
  <c r="AE10" i="12"/>
  <c r="AF10" i="12" s="1"/>
  <c r="AE11" i="12"/>
  <c r="AF11" i="12" s="1"/>
  <c r="AE12" i="12"/>
  <c r="AF12" i="12" s="1"/>
  <c r="AE13" i="12"/>
  <c r="AF13" i="12" s="1"/>
  <c r="AE14" i="12"/>
  <c r="AF14" i="12" s="1"/>
  <c r="AE15" i="12"/>
  <c r="AF15" i="12" s="1"/>
  <c r="AE16" i="12"/>
  <c r="AF16" i="12" s="1"/>
  <c r="AE17" i="12"/>
  <c r="AF17" i="12" s="1"/>
  <c r="AE18" i="12"/>
  <c r="AF18" i="12" s="1"/>
  <c r="AE19" i="12"/>
  <c r="AF19" i="12" s="1"/>
  <c r="AE20" i="12"/>
  <c r="AF20" i="12" s="1"/>
  <c r="AE21" i="12"/>
  <c r="AF21" i="12" s="1"/>
  <c r="AE22" i="12"/>
  <c r="AF22" i="12" s="1"/>
  <c r="AE23" i="12"/>
  <c r="AF23" i="12" s="1"/>
  <c r="AE24" i="12"/>
  <c r="AF24" i="12" s="1"/>
  <c r="AE25" i="12"/>
  <c r="AF25" i="12" s="1"/>
  <c r="AE26" i="12"/>
  <c r="AF26" i="12" s="1"/>
  <c r="AE27" i="12"/>
  <c r="AF27" i="12" s="1"/>
  <c r="AE28" i="12"/>
  <c r="AF28" i="12" s="1"/>
  <c r="AE29" i="12"/>
  <c r="AF29" i="12" s="1"/>
  <c r="AE30" i="12"/>
  <c r="AF30" i="12" s="1"/>
  <c r="AE31" i="12"/>
  <c r="AF31" i="12" s="1"/>
  <c r="AE32" i="12"/>
  <c r="AF32" i="12" s="1"/>
  <c r="AE33" i="12"/>
  <c r="AF33" i="12" s="1"/>
  <c r="AE34" i="12"/>
  <c r="AF34" i="12" s="1"/>
  <c r="AE35" i="12"/>
  <c r="AF35" i="12" s="1"/>
  <c r="AE36" i="12"/>
  <c r="AF36" i="12" s="1"/>
  <c r="AE37" i="12"/>
  <c r="AF37" i="12" s="1"/>
  <c r="AE38" i="12"/>
  <c r="AF38" i="12" s="1"/>
  <c r="AE39" i="12"/>
  <c r="AF39" i="12" s="1"/>
  <c r="AE40" i="12"/>
  <c r="AF40" i="12" s="1"/>
  <c r="AE41" i="12"/>
  <c r="AF41" i="12" s="1"/>
  <c r="AE42" i="12"/>
  <c r="AF42" i="12" s="1"/>
  <c r="AE43" i="12"/>
  <c r="AF43" i="12" s="1"/>
  <c r="AE44" i="12"/>
  <c r="AF44" i="12" s="1"/>
  <c r="AE45" i="12"/>
  <c r="AF45" i="12" s="1"/>
  <c r="AE46" i="12"/>
  <c r="AF46" i="12" s="1"/>
  <c r="AE47" i="12"/>
  <c r="AF47" i="12" s="1"/>
  <c r="AE48" i="12"/>
  <c r="AF48" i="12" s="1"/>
  <c r="AE49" i="12"/>
  <c r="AF49" i="12" s="1"/>
  <c r="AE50" i="12"/>
  <c r="AF50" i="12" s="1"/>
  <c r="AE51" i="12"/>
  <c r="AF51" i="12" s="1"/>
  <c r="AE52" i="12"/>
  <c r="AF52" i="12" s="1"/>
  <c r="AE53" i="12"/>
  <c r="AF53" i="12" s="1"/>
  <c r="AE54" i="12"/>
  <c r="AF54" i="12" s="1"/>
  <c r="AE55" i="12"/>
  <c r="AF55" i="12" s="1"/>
  <c r="AE56" i="12"/>
  <c r="AF56" i="12" s="1"/>
  <c r="AE57" i="12"/>
  <c r="AF57" i="12" s="1"/>
  <c r="AE58" i="12"/>
  <c r="AF58" i="12" s="1"/>
  <c r="AE59" i="12"/>
  <c r="AF59" i="12" s="1"/>
  <c r="AE60" i="12"/>
  <c r="AF60" i="12" s="1"/>
  <c r="AE61" i="12"/>
  <c r="AF61" i="12" s="1"/>
  <c r="AE62" i="12"/>
  <c r="AF62" i="12" s="1"/>
  <c r="AE63" i="12"/>
  <c r="AF63" i="12" s="1"/>
  <c r="AE64" i="12"/>
  <c r="AF64" i="12" s="1"/>
  <c r="AE65" i="12"/>
  <c r="AF65" i="12" s="1"/>
  <c r="AE66" i="12"/>
  <c r="AF66" i="12" s="1"/>
  <c r="AE67" i="12"/>
  <c r="AF67" i="12" s="1"/>
  <c r="AE68" i="12"/>
  <c r="AF68" i="12" s="1"/>
  <c r="AE69" i="12"/>
  <c r="AF69" i="12" s="1"/>
  <c r="AE70" i="12"/>
  <c r="AF70" i="12" s="1"/>
  <c r="AE71" i="12"/>
  <c r="AF71" i="12" s="1"/>
  <c r="AE72" i="12"/>
  <c r="AF72" i="12" s="1"/>
  <c r="AE73" i="12"/>
  <c r="AF73" i="12" s="1"/>
  <c r="AE74" i="12"/>
  <c r="AF74" i="12" s="1"/>
  <c r="AE75" i="12"/>
  <c r="AF75" i="12" s="1"/>
  <c r="AE76" i="12"/>
  <c r="AF76" i="12" s="1"/>
  <c r="AE77" i="12"/>
  <c r="AF77" i="12" s="1"/>
  <c r="AE78" i="12"/>
  <c r="AF78" i="12" s="1"/>
  <c r="AE79" i="12"/>
  <c r="AF79" i="12" s="1"/>
  <c r="AE80" i="12"/>
  <c r="AF80" i="12" s="1"/>
  <c r="AE81" i="12"/>
  <c r="AF81" i="12" s="1"/>
  <c r="AE82" i="12"/>
  <c r="AF82" i="12" s="1"/>
  <c r="AE83" i="12"/>
  <c r="AF83" i="12" s="1"/>
  <c r="AE84" i="12"/>
  <c r="AF84" i="12" s="1"/>
  <c r="AE85" i="12"/>
  <c r="AF85" i="12" s="1"/>
  <c r="AE86" i="12"/>
  <c r="AF86" i="12" s="1"/>
  <c r="AE87" i="12"/>
  <c r="AF87" i="12" s="1"/>
  <c r="AE88" i="12"/>
  <c r="AF88" i="12" s="1"/>
  <c r="AE89" i="12"/>
  <c r="AF89" i="12" s="1"/>
  <c r="AE90" i="12"/>
  <c r="AF90" i="12" s="1"/>
  <c r="AE91" i="12"/>
  <c r="AF91" i="12" s="1"/>
  <c r="AE92" i="12"/>
  <c r="AF92" i="12" s="1"/>
  <c r="AE93" i="12"/>
  <c r="AF93" i="12" s="1"/>
  <c r="AE94" i="12"/>
  <c r="AF94" i="12" s="1"/>
  <c r="AE95" i="12"/>
  <c r="AF95" i="12" s="1"/>
  <c r="AE96" i="12"/>
  <c r="AF96" i="12" s="1"/>
  <c r="AE97" i="12"/>
  <c r="AF97" i="12" s="1"/>
  <c r="AE98" i="12"/>
  <c r="AF98" i="12" s="1"/>
  <c r="AE99" i="12"/>
  <c r="AF99" i="12" s="1"/>
  <c r="AE100" i="12"/>
  <c r="AF100" i="12" s="1"/>
  <c r="AE101" i="12"/>
  <c r="AF101" i="12" s="1"/>
  <c r="AE102" i="12"/>
  <c r="AF102" i="12" s="1"/>
  <c r="AE103" i="12"/>
  <c r="AF103" i="12" s="1"/>
  <c r="AE104" i="12"/>
  <c r="AF104" i="12" s="1"/>
  <c r="AE105" i="12"/>
  <c r="AF105" i="12" s="1"/>
  <c r="AE106" i="12"/>
  <c r="AF106" i="12" s="1"/>
  <c r="AE107" i="12"/>
  <c r="AF107" i="12" s="1"/>
  <c r="AE108" i="12"/>
  <c r="AF108" i="12" s="1"/>
  <c r="AE109" i="12"/>
  <c r="AF109" i="12" s="1"/>
  <c r="AE110" i="12"/>
  <c r="AF110" i="12" s="1"/>
  <c r="AE111" i="12"/>
  <c r="AF111" i="12" s="1"/>
  <c r="AE112" i="12"/>
  <c r="AF112" i="12" s="1"/>
  <c r="AE113" i="12"/>
  <c r="AF113" i="12" s="1"/>
  <c r="AE114" i="12"/>
  <c r="AF114" i="12" s="1"/>
  <c r="AE115" i="12"/>
  <c r="AF115" i="12" s="1"/>
  <c r="AE116" i="12"/>
  <c r="AF116" i="12" s="1"/>
  <c r="AE117" i="12"/>
  <c r="AF117" i="12" s="1"/>
  <c r="AE118" i="12"/>
  <c r="AF118" i="12" s="1"/>
  <c r="AE119" i="12"/>
  <c r="AF119" i="12" s="1"/>
  <c r="AE120" i="12"/>
  <c r="AF120" i="12" s="1"/>
  <c r="AE121" i="12"/>
  <c r="AF121" i="12" s="1"/>
  <c r="AE122" i="12"/>
  <c r="AF122" i="12" s="1"/>
  <c r="AE123" i="12"/>
  <c r="AF123" i="12" s="1"/>
  <c r="AE124" i="12"/>
  <c r="AF124" i="12" s="1"/>
  <c r="AE125" i="12"/>
  <c r="AF125" i="12" s="1"/>
  <c r="AE126" i="12"/>
  <c r="AF126" i="12" s="1"/>
  <c r="AE127" i="12"/>
  <c r="AF127" i="12" s="1"/>
  <c r="AE128" i="12"/>
  <c r="AF128" i="12" s="1"/>
  <c r="AE129" i="12"/>
  <c r="AF129" i="12" s="1"/>
  <c r="AE130" i="12"/>
  <c r="AF130" i="12" s="1"/>
  <c r="AE131" i="12"/>
  <c r="AF131" i="12" s="1"/>
  <c r="AE132" i="12"/>
  <c r="AF132" i="12" s="1"/>
  <c r="AE133" i="12"/>
  <c r="AF133" i="12" s="1"/>
  <c r="AE134" i="12"/>
  <c r="AF134" i="12" s="1"/>
  <c r="AE135" i="12"/>
  <c r="AF135" i="12" s="1"/>
  <c r="AE136" i="12"/>
  <c r="AF136" i="12" s="1"/>
  <c r="AE137" i="12"/>
  <c r="AF137" i="12" s="1"/>
  <c r="AE138" i="12"/>
  <c r="AF138" i="12" s="1"/>
  <c r="AE139" i="12"/>
  <c r="AF139" i="12" s="1"/>
  <c r="AE140" i="12"/>
  <c r="AF140" i="12" s="1"/>
  <c r="AE141" i="12"/>
  <c r="AF141" i="12" s="1"/>
  <c r="AE142" i="12"/>
  <c r="AF142" i="12" s="1"/>
  <c r="AE143" i="12"/>
  <c r="AF143" i="12" s="1"/>
  <c r="AE144" i="12"/>
  <c r="AF144" i="12" s="1"/>
  <c r="AE145" i="12"/>
  <c r="AF145" i="12" s="1"/>
  <c r="AE146" i="12"/>
  <c r="AF146" i="12" s="1"/>
  <c r="AE147" i="12"/>
  <c r="AF147" i="12" s="1"/>
  <c r="AE148" i="12"/>
  <c r="AF148" i="12" s="1"/>
  <c r="AE149" i="12"/>
  <c r="AF149" i="12" s="1"/>
  <c r="AE150" i="12"/>
  <c r="AF150" i="12" s="1"/>
  <c r="AE151" i="12"/>
  <c r="AF151" i="12" s="1"/>
  <c r="AE152" i="12"/>
  <c r="AF152" i="12" s="1"/>
  <c r="AE153" i="12"/>
  <c r="AF153" i="12" s="1"/>
  <c r="AE154" i="12"/>
  <c r="AF154" i="12" s="1"/>
  <c r="AE155" i="12"/>
  <c r="AF155" i="12" s="1"/>
  <c r="AE156" i="12"/>
  <c r="AF156" i="12" s="1"/>
  <c r="AE157" i="12"/>
  <c r="AF157" i="12" s="1"/>
  <c r="AE158" i="12"/>
  <c r="AF158" i="12" s="1"/>
  <c r="AE159" i="12"/>
  <c r="AF159" i="12" s="1"/>
  <c r="AE160" i="12"/>
  <c r="AF160" i="12" s="1"/>
  <c r="AE161" i="12"/>
  <c r="AF161" i="12" s="1"/>
  <c r="AE162" i="12"/>
  <c r="AF162" i="12" s="1"/>
  <c r="AE163" i="12"/>
  <c r="AF163" i="12" s="1"/>
  <c r="AE164" i="12"/>
  <c r="AF164" i="12" s="1"/>
  <c r="AE165" i="12"/>
  <c r="AF165" i="12" s="1"/>
  <c r="AE166" i="12"/>
  <c r="AF166" i="12" s="1"/>
  <c r="AE167" i="12"/>
  <c r="AF167" i="12" s="1"/>
  <c r="AE168" i="12"/>
  <c r="AF168" i="12" s="1"/>
  <c r="AE169" i="12"/>
  <c r="AF169" i="12" s="1"/>
  <c r="AE170" i="12"/>
  <c r="AF170" i="12" s="1"/>
  <c r="AE171" i="12"/>
  <c r="AF171" i="12" s="1"/>
  <c r="AE172" i="12"/>
  <c r="AF172" i="12" s="1"/>
  <c r="AE173" i="12"/>
  <c r="AF173" i="12" s="1"/>
  <c r="AE174" i="12"/>
  <c r="AF174" i="12" s="1"/>
  <c r="AE175" i="12"/>
  <c r="AF175" i="12" s="1"/>
  <c r="AE176" i="12"/>
  <c r="AF176" i="12" s="1"/>
  <c r="AE177" i="12"/>
  <c r="AF177" i="12" s="1"/>
  <c r="AE178" i="12"/>
  <c r="AF178" i="12" s="1"/>
  <c r="AE179" i="12"/>
  <c r="AF179" i="12" s="1"/>
  <c r="AE180" i="12"/>
  <c r="AF180" i="12" s="1"/>
  <c r="AE181" i="12"/>
  <c r="AF181" i="12" s="1"/>
  <c r="AE182" i="12"/>
  <c r="AF182" i="12" s="1"/>
  <c r="AE183" i="12"/>
  <c r="AF183" i="12" s="1"/>
  <c r="AE184" i="12"/>
  <c r="AF184" i="12" s="1"/>
  <c r="AE185" i="12"/>
  <c r="AF185" i="12" s="1"/>
  <c r="AE186" i="12"/>
  <c r="AF186" i="12" s="1"/>
  <c r="AE187" i="12"/>
  <c r="AF187" i="12" s="1"/>
  <c r="AE188" i="12"/>
  <c r="AF188" i="12" s="1"/>
  <c r="AE189" i="12"/>
  <c r="AF189" i="12" s="1"/>
  <c r="AE190" i="12"/>
  <c r="AF190" i="12" s="1"/>
  <c r="AE191" i="12"/>
  <c r="AF191" i="12" s="1"/>
  <c r="AE192" i="12"/>
  <c r="AF192" i="12" s="1"/>
  <c r="AE193" i="12"/>
  <c r="AF193" i="12" s="1"/>
  <c r="AE194" i="12"/>
  <c r="AF194" i="12" s="1"/>
  <c r="AE195" i="12"/>
  <c r="AF195" i="12" s="1"/>
  <c r="AE196" i="12"/>
  <c r="AF196" i="12" s="1"/>
  <c r="AE197" i="12"/>
  <c r="AF197" i="12" s="1"/>
  <c r="AE198" i="12"/>
  <c r="AF198" i="12" s="1"/>
  <c r="AE199" i="12"/>
  <c r="AF199" i="12" s="1"/>
  <c r="AE200" i="12"/>
  <c r="AF200" i="12" s="1"/>
  <c r="AE201" i="12"/>
  <c r="AF201" i="12" s="1"/>
  <c r="AE202" i="12"/>
  <c r="AF202" i="12" s="1"/>
  <c r="AE203" i="12"/>
  <c r="AF203" i="12" s="1"/>
  <c r="AE204" i="12"/>
  <c r="AF204" i="12" s="1"/>
  <c r="AE205" i="12"/>
  <c r="AF205" i="12" s="1"/>
  <c r="AE206" i="12"/>
  <c r="AF206" i="12" s="1"/>
  <c r="AE207" i="12"/>
  <c r="AF207" i="12" s="1"/>
  <c r="AE208" i="12"/>
  <c r="AF208" i="12" s="1"/>
  <c r="AE209" i="12"/>
  <c r="AF209" i="12" s="1"/>
  <c r="AE210" i="12"/>
  <c r="AF210" i="12" s="1"/>
  <c r="AE211" i="12"/>
  <c r="AF211" i="12" s="1"/>
  <c r="AE212" i="12"/>
  <c r="AF212" i="12" s="1"/>
  <c r="AE213" i="12"/>
  <c r="AF213" i="12" s="1"/>
  <c r="AE214" i="12"/>
  <c r="AF214" i="12" s="1"/>
  <c r="AE215" i="12"/>
  <c r="AF215" i="12" s="1"/>
  <c r="AE216" i="12"/>
  <c r="AF216" i="12" s="1"/>
  <c r="AE217" i="12"/>
  <c r="AF217" i="12" s="1"/>
  <c r="AE218" i="12"/>
  <c r="AF218" i="12" s="1"/>
  <c r="AE219" i="12"/>
  <c r="AF219" i="12" s="1"/>
  <c r="AE220" i="12"/>
  <c r="AF220" i="12" s="1"/>
  <c r="AE221" i="12"/>
  <c r="AF221" i="12" s="1"/>
  <c r="AE222" i="12"/>
  <c r="AF222" i="12" s="1"/>
  <c r="AE223" i="12"/>
  <c r="AF223" i="12" s="1"/>
  <c r="AE224" i="12"/>
  <c r="AF224" i="12" s="1"/>
  <c r="AE225" i="12"/>
  <c r="AF225" i="12" s="1"/>
  <c r="AE226" i="12"/>
  <c r="AF226" i="12" s="1"/>
  <c r="AE227" i="12"/>
  <c r="AF227" i="12" s="1"/>
  <c r="AE228" i="12"/>
  <c r="AF228" i="12" s="1"/>
  <c r="AE229" i="12"/>
  <c r="AF229" i="12" s="1"/>
  <c r="AE230" i="12"/>
  <c r="AF230" i="12" s="1"/>
  <c r="AE231" i="12"/>
  <c r="AF231" i="12" s="1"/>
  <c r="AE232" i="12"/>
  <c r="AF232" i="12" s="1"/>
  <c r="AE233" i="12"/>
  <c r="AF233" i="12" s="1"/>
  <c r="AE234" i="12"/>
  <c r="AF234" i="12" s="1"/>
  <c r="AE235" i="12"/>
  <c r="AF235" i="12" s="1"/>
  <c r="AE236" i="12"/>
  <c r="AF236" i="12" s="1"/>
  <c r="AE237" i="12"/>
  <c r="AF237" i="12" s="1"/>
  <c r="AE238" i="12"/>
  <c r="AF238" i="12" s="1"/>
  <c r="AE239" i="12"/>
  <c r="AF239" i="12" s="1"/>
  <c r="AE240" i="12"/>
  <c r="AF240" i="12" s="1"/>
  <c r="AE241" i="12"/>
  <c r="AF241" i="12" s="1"/>
  <c r="AE242" i="12"/>
  <c r="AF242" i="12" s="1"/>
  <c r="AE243" i="12"/>
  <c r="AF243" i="12" s="1"/>
  <c r="AE244" i="12"/>
  <c r="AF244" i="12" s="1"/>
  <c r="AE245" i="12"/>
  <c r="AF245" i="12" s="1"/>
  <c r="AE246" i="12"/>
  <c r="AF246" i="12" s="1"/>
  <c r="AE247" i="12"/>
  <c r="AF247" i="12" s="1"/>
  <c r="AE248" i="12"/>
  <c r="AF248" i="12" s="1"/>
  <c r="AE249" i="12"/>
  <c r="AF249" i="12" s="1"/>
  <c r="AE250" i="12"/>
  <c r="AF250" i="12" s="1"/>
  <c r="AE251" i="12"/>
  <c r="AF251" i="12" s="1"/>
  <c r="AE252" i="12"/>
  <c r="AF252" i="12" s="1"/>
  <c r="AE253" i="12"/>
  <c r="AF253" i="12" s="1"/>
  <c r="AE254" i="12"/>
  <c r="AF254" i="12" s="1"/>
  <c r="AE255" i="12"/>
  <c r="AF255" i="12" s="1"/>
  <c r="AE256" i="12"/>
  <c r="AF256" i="12" s="1"/>
  <c r="AE257" i="12"/>
  <c r="AF257" i="12" s="1"/>
  <c r="AE258" i="12"/>
  <c r="AF258" i="12" s="1"/>
  <c r="AE259" i="12"/>
  <c r="AF259" i="12" s="1"/>
  <c r="AE260" i="12"/>
  <c r="AF260" i="12" s="1"/>
  <c r="AE261" i="12"/>
  <c r="AF261" i="12" s="1"/>
  <c r="AE262" i="12"/>
  <c r="AF262" i="12" s="1"/>
  <c r="AE263" i="12"/>
  <c r="AF263" i="12" s="1"/>
  <c r="AE264" i="12"/>
  <c r="AF264" i="12" s="1"/>
  <c r="AE265" i="12"/>
  <c r="AF265" i="12" s="1"/>
  <c r="AE266" i="12"/>
  <c r="AF266" i="12" s="1"/>
  <c r="AE267" i="12"/>
  <c r="AF267" i="12" s="1"/>
  <c r="AE268" i="12"/>
  <c r="AF268" i="12" s="1"/>
  <c r="AE269" i="12"/>
  <c r="AF269" i="12" s="1"/>
  <c r="AE270" i="12"/>
  <c r="AF270" i="12" s="1"/>
  <c r="AE271" i="12"/>
  <c r="AF271" i="12" s="1"/>
  <c r="AE272" i="12"/>
  <c r="AF272" i="12" s="1"/>
  <c r="AE273" i="12"/>
  <c r="AF273" i="12" s="1"/>
  <c r="AE274" i="12"/>
  <c r="AF274" i="12" s="1"/>
  <c r="AE275" i="12"/>
  <c r="AF275" i="12" s="1"/>
  <c r="AE276" i="12"/>
  <c r="AF276" i="12" s="1"/>
  <c r="AE277" i="12"/>
  <c r="AF277" i="12" s="1"/>
  <c r="AE278" i="12"/>
  <c r="AF278" i="12" s="1"/>
  <c r="AE279" i="12"/>
  <c r="AF279" i="12" s="1"/>
  <c r="AE280" i="12"/>
  <c r="AF280" i="12" s="1"/>
  <c r="AE281" i="12"/>
  <c r="AF281" i="12" s="1"/>
  <c r="AE282" i="12"/>
  <c r="AF282" i="12" s="1"/>
  <c r="AE283" i="12"/>
  <c r="AF283" i="12" s="1"/>
  <c r="AE284" i="12"/>
  <c r="AF284" i="12" s="1"/>
  <c r="AE285" i="12"/>
  <c r="AF285" i="12" s="1"/>
  <c r="AE286" i="12"/>
  <c r="AF286" i="12" s="1"/>
  <c r="AE287" i="12"/>
  <c r="AF287" i="12" s="1"/>
  <c r="AE288" i="12"/>
  <c r="AF288" i="12" s="1"/>
  <c r="AE289" i="12"/>
  <c r="AF289" i="12" s="1"/>
  <c r="AE290" i="12"/>
  <c r="AF290" i="12" s="1"/>
  <c r="AE291" i="12"/>
  <c r="AF291" i="12" s="1"/>
  <c r="AE292" i="12"/>
  <c r="AF292" i="12" s="1"/>
  <c r="AE293" i="12"/>
  <c r="AF293" i="12" s="1"/>
  <c r="AE294" i="12"/>
  <c r="AF294" i="12" s="1"/>
  <c r="AE295" i="12"/>
  <c r="AF295" i="12" s="1"/>
  <c r="AE296" i="12"/>
  <c r="AF296" i="12" s="1"/>
  <c r="AE297" i="12"/>
  <c r="AF297" i="12" s="1"/>
  <c r="AE298" i="12"/>
  <c r="AF298" i="12" s="1"/>
  <c r="AE299" i="12"/>
  <c r="AF299" i="12" s="1"/>
  <c r="AE300" i="12"/>
  <c r="AF300" i="12" s="1"/>
  <c r="AE301" i="12"/>
  <c r="AF301" i="12" s="1"/>
  <c r="AE302" i="12"/>
  <c r="AF302" i="12" s="1"/>
  <c r="AE303" i="12"/>
  <c r="AF303" i="12" s="1"/>
  <c r="AE304" i="12"/>
  <c r="AF304" i="12" s="1"/>
  <c r="AE305" i="12"/>
  <c r="AF305" i="12" s="1"/>
  <c r="AE306" i="12"/>
  <c r="AF306" i="12" s="1"/>
  <c r="AE307" i="12"/>
  <c r="AF307" i="12" s="1"/>
  <c r="AE308" i="12"/>
  <c r="AF308" i="12" s="1"/>
  <c r="AE309" i="12"/>
  <c r="AF309" i="12" s="1"/>
  <c r="AE310" i="12"/>
  <c r="AF310" i="12" s="1"/>
  <c r="AE311" i="12"/>
  <c r="AF311" i="12" s="1"/>
  <c r="AE312" i="12"/>
  <c r="AF312" i="12" s="1"/>
  <c r="AE313" i="12"/>
  <c r="AF313" i="12" s="1"/>
  <c r="AE314" i="12"/>
  <c r="AF314" i="12" s="1"/>
  <c r="AE315" i="12"/>
  <c r="AF315" i="12" s="1"/>
  <c r="AE316" i="12"/>
  <c r="AF316" i="12" s="1"/>
  <c r="AE317" i="12"/>
  <c r="AF317" i="12" s="1"/>
  <c r="AE318" i="12"/>
  <c r="AF318" i="12" s="1"/>
  <c r="AE319" i="12"/>
  <c r="AF319" i="12" s="1"/>
  <c r="AE320" i="12"/>
  <c r="AF320" i="12" s="1"/>
  <c r="AE321" i="12"/>
  <c r="AF321" i="12" s="1"/>
  <c r="AE322" i="12"/>
  <c r="AF322" i="12" s="1"/>
  <c r="AE323" i="12"/>
  <c r="AF323" i="12" s="1"/>
  <c r="AE324" i="12"/>
  <c r="AF324" i="12" s="1"/>
  <c r="AE325" i="12"/>
  <c r="AF325" i="12" s="1"/>
  <c r="AE326" i="12"/>
  <c r="AF326" i="12" s="1"/>
  <c r="AE327" i="12"/>
  <c r="AF327" i="12" s="1"/>
  <c r="AE328" i="12"/>
  <c r="AF328" i="12" s="1"/>
  <c r="AE329" i="12"/>
  <c r="AF329" i="12" s="1"/>
  <c r="AE330" i="12"/>
  <c r="AF330" i="12" s="1"/>
  <c r="AE331" i="12"/>
  <c r="AF331" i="12" s="1"/>
  <c r="AE332" i="12"/>
  <c r="AF332" i="12" s="1"/>
  <c r="AE333" i="12"/>
  <c r="AF333" i="12" s="1"/>
  <c r="AE334" i="12"/>
  <c r="AF334" i="12" s="1"/>
  <c r="AE335" i="12"/>
  <c r="AF335" i="12" s="1"/>
  <c r="AE336" i="12"/>
  <c r="AF336" i="12" s="1"/>
  <c r="AE337" i="12"/>
  <c r="AF337" i="12" s="1"/>
  <c r="AE338" i="12"/>
  <c r="AF338" i="12" s="1"/>
  <c r="AE339" i="12"/>
  <c r="AF339" i="12" s="1"/>
  <c r="AE340" i="12"/>
  <c r="AF340" i="12" s="1"/>
  <c r="AE341" i="12"/>
  <c r="AF341" i="12" s="1"/>
  <c r="AE342" i="12"/>
  <c r="AF342" i="12" s="1"/>
  <c r="AE343" i="12"/>
  <c r="AF343" i="12" s="1"/>
  <c r="AE344" i="12"/>
  <c r="AF344" i="12" s="1"/>
  <c r="AE345" i="12"/>
  <c r="AF345" i="12" s="1"/>
  <c r="AE346" i="12"/>
  <c r="AF346" i="12" s="1"/>
  <c r="AE347" i="12"/>
  <c r="AF347" i="12" s="1"/>
  <c r="AE348" i="12"/>
  <c r="AF348" i="12" s="1"/>
  <c r="AE349" i="12"/>
  <c r="AF349" i="12" s="1"/>
  <c r="AE350" i="12"/>
  <c r="AF350" i="12" s="1"/>
  <c r="AE351" i="12"/>
  <c r="AF351" i="12" s="1"/>
  <c r="AE352" i="12"/>
  <c r="AF352" i="12" s="1"/>
  <c r="AE353" i="12"/>
  <c r="AF353" i="12" s="1"/>
  <c r="AE354" i="12"/>
  <c r="AF354" i="12" s="1"/>
  <c r="AE355" i="12"/>
  <c r="AF355" i="12" s="1"/>
  <c r="AE356" i="12"/>
  <c r="AF356" i="12" s="1"/>
  <c r="AE357" i="12"/>
  <c r="AF357" i="12" s="1"/>
  <c r="AE358" i="12"/>
  <c r="AF358" i="12" s="1"/>
  <c r="AE359" i="12"/>
  <c r="AF359" i="12" s="1"/>
  <c r="AE360" i="12"/>
  <c r="AF360" i="12" s="1"/>
  <c r="AE361" i="12"/>
  <c r="AF361" i="12" s="1"/>
  <c r="AE362" i="12"/>
  <c r="AF362" i="12" s="1"/>
  <c r="AE363" i="12"/>
  <c r="AF363" i="12" s="1"/>
  <c r="AE364" i="12"/>
  <c r="AF364" i="12" s="1"/>
  <c r="AE365" i="12"/>
  <c r="AF365" i="12" s="1"/>
  <c r="AE366" i="12"/>
  <c r="AF366" i="12" s="1"/>
  <c r="AE367" i="12"/>
  <c r="AF367" i="12" s="1"/>
  <c r="AE368" i="12"/>
  <c r="AF368" i="12" s="1"/>
  <c r="AE369" i="12"/>
  <c r="AF369" i="12" s="1"/>
  <c r="AE370" i="12"/>
  <c r="AF370" i="12" s="1"/>
  <c r="AE371" i="12"/>
  <c r="AF371" i="12" s="1"/>
  <c r="AE372" i="12"/>
  <c r="AF372" i="12" s="1"/>
  <c r="AE373" i="12"/>
  <c r="AF373" i="12" s="1"/>
  <c r="AE374" i="12"/>
  <c r="AF374" i="12" s="1"/>
  <c r="AE375" i="12"/>
  <c r="AF375" i="12" s="1"/>
  <c r="AE376" i="12"/>
  <c r="AF376" i="12" s="1"/>
  <c r="AE377" i="12"/>
  <c r="AF377" i="12" s="1"/>
  <c r="AE378" i="12"/>
  <c r="AF378" i="12" s="1"/>
  <c r="AE379" i="12"/>
  <c r="AF379" i="12" s="1"/>
  <c r="AE380" i="12"/>
  <c r="AF380" i="12" s="1"/>
  <c r="AE381" i="12"/>
  <c r="AF381" i="12" s="1"/>
  <c r="AE382" i="12"/>
  <c r="AF382" i="12" s="1"/>
  <c r="AE383" i="12"/>
  <c r="AF383" i="12" s="1"/>
  <c r="AE384" i="12"/>
  <c r="AF384" i="12" s="1"/>
  <c r="AE385" i="12"/>
  <c r="AF385" i="12" s="1"/>
  <c r="AE386" i="12"/>
  <c r="AF386" i="12" s="1"/>
  <c r="AE387" i="12"/>
  <c r="AF387" i="12" s="1"/>
  <c r="AE388" i="12"/>
  <c r="AF388" i="12" s="1"/>
  <c r="AE389" i="12"/>
  <c r="AF389" i="12" s="1"/>
  <c r="AE390" i="12"/>
  <c r="AF390" i="12" s="1"/>
  <c r="AE391" i="12"/>
  <c r="AF391" i="12" s="1"/>
  <c r="AE392" i="12"/>
  <c r="AF392" i="12" s="1"/>
  <c r="AE393" i="12"/>
  <c r="AF393" i="12" s="1"/>
  <c r="AE394" i="12"/>
  <c r="AF394" i="12" s="1"/>
  <c r="AE395" i="12"/>
  <c r="AF395" i="12" s="1"/>
  <c r="AE396" i="12"/>
  <c r="AF396" i="12" s="1"/>
  <c r="AE397" i="12"/>
  <c r="AF397" i="12" s="1"/>
  <c r="AE398" i="12"/>
  <c r="AF398" i="12" s="1"/>
  <c r="AE399" i="12"/>
  <c r="AF399" i="12" s="1"/>
  <c r="AE400" i="12"/>
  <c r="AF400" i="12" s="1"/>
  <c r="AE401" i="12"/>
  <c r="AF401" i="12" s="1"/>
  <c r="AE402" i="12"/>
  <c r="AF402" i="12" s="1"/>
  <c r="AE403" i="12"/>
  <c r="AF403" i="12" s="1"/>
  <c r="AE404" i="12"/>
  <c r="AF404" i="12" s="1"/>
  <c r="AE405" i="12"/>
  <c r="AF405" i="12" s="1"/>
  <c r="AE406" i="12"/>
  <c r="AF406" i="12" s="1"/>
  <c r="AE407" i="12"/>
  <c r="AF407" i="12" s="1"/>
  <c r="AE408" i="12"/>
  <c r="AF408" i="12" s="1"/>
  <c r="AE409" i="12"/>
  <c r="AF409" i="12" s="1"/>
  <c r="AE410" i="12"/>
  <c r="AF410" i="12" s="1"/>
  <c r="AE411" i="12"/>
  <c r="AF411" i="12" s="1"/>
  <c r="AE412" i="12"/>
  <c r="AF412" i="12" s="1"/>
  <c r="AE413" i="12"/>
  <c r="AF413" i="12" s="1"/>
  <c r="AE414" i="12"/>
  <c r="AF414" i="12" s="1"/>
  <c r="AE415" i="12"/>
  <c r="AF415" i="12" s="1"/>
  <c r="AE416" i="12"/>
  <c r="AF416" i="12" s="1"/>
  <c r="AE417" i="12"/>
  <c r="AF417" i="12" s="1"/>
  <c r="AE418" i="12"/>
  <c r="AF418" i="12" s="1"/>
  <c r="AE419" i="12"/>
  <c r="AF419" i="12" s="1"/>
  <c r="AE420" i="12"/>
  <c r="AF420" i="12" s="1"/>
  <c r="AE421" i="12"/>
  <c r="AF421" i="12" s="1"/>
  <c r="AE422" i="12"/>
  <c r="AF422" i="12" s="1"/>
  <c r="AE423" i="12"/>
  <c r="AF423" i="12" s="1"/>
  <c r="AE424" i="12"/>
  <c r="AF424" i="12" s="1"/>
  <c r="AE425" i="12"/>
  <c r="AF425" i="12" s="1"/>
  <c r="AE426" i="12"/>
  <c r="AF426" i="12" s="1"/>
  <c r="AE427" i="12"/>
  <c r="AF427" i="12" s="1"/>
  <c r="AE428" i="12"/>
  <c r="AF428" i="12" s="1"/>
  <c r="AE429" i="12"/>
  <c r="AF429" i="12" s="1"/>
  <c r="AE430" i="12"/>
  <c r="AF430" i="12" s="1"/>
  <c r="AE431" i="12"/>
  <c r="AF431" i="12" s="1"/>
  <c r="AE432" i="12"/>
  <c r="AF432" i="12" s="1"/>
  <c r="AE433" i="12"/>
  <c r="AF433" i="12" s="1"/>
  <c r="AE434" i="12"/>
  <c r="AF434" i="12" s="1"/>
  <c r="AE435" i="12"/>
  <c r="AF435" i="12" s="1"/>
  <c r="AE436" i="12"/>
  <c r="AF436" i="12" s="1"/>
  <c r="AE437" i="12"/>
  <c r="AF437" i="12" s="1"/>
  <c r="AE438" i="12"/>
  <c r="AF438" i="12" s="1"/>
  <c r="AE439" i="12"/>
  <c r="AF439" i="12" s="1"/>
  <c r="AE440" i="12"/>
  <c r="AF440" i="12" s="1"/>
  <c r="AE441" i="12"/>
  <c r="AF441" i="12" s="1"/>
  <c r="AE442" i="12"/>
  <c r="AF442" i="12" s="1"/>
  <c r="AE443" i="12"/>
  <c r="AF443" i="12" s="1"/>
  <c r="AE444" i="12"/>
  <c r="AF444" i="12" s="1"/>
  <c r="AE445" i="12"/>
  <c r="AF445" i="12" s="1"/>
  <c r="AE446" i="12"/>
  <c r="AF446" i="12" s="1"/>
  <c r="AE447" i="12"/>
  <c r="AF447" i="12" s="1"/>
  <c r="AE448" i="12"/>
  <c r="AF448" i="12" s="1"/>
  <c r="AE449" i="12"/>
  <c r="AF449" i="12" s="1"/>
  <c r="AE450" i="12"/>
  <c r="AF450" i="12" s="1"/>
  <c r="AE451" i="12"/>
  <c r="AF451" i="12" s="1"/>
  <c r="AE452" i="12"/>
  <c r="AF452" i="12" s="1"/>
  <c r="AE453" i="12"/>
  <c r="AF453" i="12" s="1"/>
  <c r="AE454" i="12"/>
  <c r="AF454" i="12" s="1"/>
  <c r="AE455" i="12"/>
  <c r="AF455" i="12" s="1"/>
  <c r="AE456" i="12"/>
  <c r="AF456" i="12" s="1"/>
  <c r="AE457" i="12"/>
  <c r="AF457" i="12" s="1"/>
  <c r="AE458" i="12"/>
  <c r="AF458" i="12" s="1"/>
  <c r="AE459" i="12"/>
  <c r="AF459" i="12" s="1"/>
  <c r="AE460" i="12"/>
  <c r="AF460" i="12" s="1"/>
  <c r="AE461" i="12"/>
  <c r="AF461" i="12" s="1"/>
  <c r="AE462" i="12"/>
  <c r="AF462" i="12" s="1"/>
  <c r="AE463" i="12"/>
  <c r="AF463" i="12" s="1"/>
  <c r="AE464" i="12"/>
  <c r="AF464" i="12" s="1"/>
  <c r="AE465" i="12"/>
  <c r="AF465" i="12" s="1"/>
  <c r="AE466" i="12"/>
  <c r="AF466" i="12" s="1"/>
  <c r="AE467" i="12"/>
  <c r="AF467" i="12" s="1"/>
  <c r="AE468" i="12"/>
  <c r="AF468" i="12" s="1"/>
  <c r="AE469" i="12"/>
  <c r="AF469" i="12" s="1"/>
  <c r="AE470" i="12"/>
  <c r="AF470" i="12" s="1"/>
  <c r="AE471" i="12"/>
  <c r="AF471" i="12" s="1"/>
  <c r="AE472" i="12"/>
  <c r="AF472" i="12" s="1"/>
  <c r="AE473" i="12"/>
  <c r="AF473" i="12" s="1"/>
  <c r="AE474" i="12"/>
  <c r="AF474" i="12" s="1"/>
  <c r="AE475" i="12"/>
  <c r="AF475" i="12" s="1"/>
  <c r="AE476" i="12"/>
  <c r="AF476" i="12" s="1"/>
  <c r="AE477" i="12"/>
  <c r="AF477" i="12" s="1"/>
  <c r="AE478" i="12"/>
  <c r="AF478" i="12" s="1"/>
  <c r="AE479" i="12"/>
  <c r="AF479" i="12" s="1"/>
  <c r="AE480" i="12"/>
  <c r="AF480" i="12" s="1"/>
  <c r="AE481" i="12"/>
  <c r="AF481" i="12" s="1"/>
  <c r="AE482" i="12"/>
  <c r="AF482" i="12" s="1"/>
  <c r="AE483" i="12"/>
  <c r="AF483" i="12" s="1"/>
  <c r="AE484" i="12"/>
  <c r="AF484" i="12" s="1"/>
  <c r="AE485" i="12"/>
  <c r="AF485" i="12" s="1"/>
  <c r="AE486" i="12"/>
  <c r="AF486" i="12" s="1"/>
  <c r="AE487" i="12"/>
  <c r="AF487" i="12" s="1"/>
  <c r="AE488" i="12"/>
  <c r="AF488" i="12" s="1"/>
  <c r="AE489" i="12"/>
  <c r="AF489" i="12" s="1"/>
  <c r="AE490" i="12"/>
  <c r="AF490" i="12" s="1"/>
  <c r="AE491" i="12"/>
  <c r="AF491" i="12" s="1"/>
  <c r="AE492" i="12"/>
  <c r="AF492" i="12" s="1"/>
  <c r="AE493" i="12"/>
  <c r="AF493" i="12" s="1"/>
  <c r="AE494" i="12"/>
  <c r="AF494" i="12" s="1"/>
  <c r="AE495" i="12"/>
  <c r="AF495" i="12" s="1"/>
  <c r="AE496" i="12"/>
  <c r="AF496" i="12" s="1"/>
  <c r="AE497" i="12"/>
  <c r="AF497" i="12" s="1"/>
  <c r="AE498" i="12"/>
  <c r="AF498" i="12" s="1"/>
  <c r="AE499" i="12"/>
  <c r="AF499" i="12" s="1"/>
  <c r="AE500" i="12"/>
  <c r="AF500" i="12" s="1"/>
  <c r="AE501" i="12"/>
  <c r="AF501" i="12" s="1"/>
  <c r="AE502" i="12"/>
  <c r="AF502" i="12" s="1"/>
  <c r="AE503" i="12"/>
  <c r="AF503" i="12" s="1"/>
  <c r="AE504" i="12"/>
  <c r="AF504" i="12" s="1"/>
  <c r="S4" i="12"/>
  <c r="T4" i="12" s="1"/>
  <c r="S5" i="12"/>
  <c r="T5" i="12" s="1"/>
  <c r="S6" i="12"/>
  <c r="T6" i="12" s="1"/>
  <c r="S7" i="12"/>
  <c r="T7" i="12" s="1"/>
  <c r="S8" i="12"/>
  <c r="T8" i="12" s="1"/>
  <c r="S9" i="12"/>
  <c r="T9" i="12" s="1"/>
  <c r="S10" i="12"/>
  <c r="T10" i="12" s="1"/>
  <c r="S11" i="12"/>
  <c r="T11" i="12" s="1"/>
  <c r="S12" i="12"/>
  <c r="T12" i="12" s="1"/>
  <c r="S13" i="12"/>
  <c r="T13" i="12" s="1"/>
  <c r="S14" i="12"/>
  <c r="T14" i="12" s="1"/>
  <c r="S15" i="12"/>
  <c r="T15" i="12" s="1"/>
  <c r="S16" i="12"/>
  <c r="T16" i="12" s="1"/>
  <c r="S17" i="12"/>
  <c r="T17" i="12" s="1"/>
  <c r="S18" i="12"/>
  <c r="T18" i="12" s="1"/>
  <c r="S19" i="12"/>
  <c r="T19" i="12" s="1"/>
  <c r="S20" i="12"/>
  <c r="T20" i="12" s="1"/>
  <c r="S21" i="12"/>
  <c r="T21" i="12" s="1"/>
  <c r="S22" i="12"/>
  <c r="T22" i="12" s="1"/>
  <c r="S23" i="12"/>
  <c r="T23" i="12" s="1"/>
  <c r="S24" i="12"/>
  <c r="T24" i="12" s="1"/>
  <c r="S25" i="12"/>
  <c r="T25" i="12" s="1"/>
  <c r="S26" i="12"/>
  <c r="T26" i="12" s="1"/>
  <c r="S27" i="12"/>
  <c r="T27" i="12" s="1"/>
  <c r="S28" i="12"/>
  <c r="T28" i="12" s="1"/>
  <c r="S29" i="12"/>
  <c r="T29" i="12" s="1"/>
  <c r="S30" i="12"/>
  <c r="T30" i="12" s="1"/>
  <c r="S31" i="12"/>
  <c r="T31" i="12" s="1"/>
  <c r="S32" i="12"/>
  <c r="T32" i="12" s="1"/>
  <c r="S33" i="12"/>
  <c r="T33" i="12" s="1"/>
  <c r="S34" i="12"/>
  <c r="T34" i="12" s="1"/>
  <c r="S35" i="12"/>
  <c r="T35" i="12" s="1"/>
  <c r="S36" i="12"/>
  <c r="T36" i="12" s="1"/>
  <c r="S37" i="12"/>
  <c r="T37" i="12" s="1"/>
  <c r="S38" i="12"/>
  <c r="T38" i="12" s="1"/>
  <c r="S39" i="12"/>
  <c r="T39" i="12" s="1"/>
  <c r="S40" i="12"/>
  <c r="T40" i="12" s="1"/>
  <c r="S41" i="12"/>
  <c r="T41" i="12" s="1"/>
  <c r="S42" i="12"/>
  <c r="T42" i="12" s="1"/>
  <c r="S43" i="12"/>
  <c r="T43" i="12" s="1"/>
  <c r="S44" i="12"/>
  <c r="T44" i="12" s="1"/>
  <c r="S45" i="12"/>
  <c r="T45" i="12" s="1"/>
  <c r="S46" i="12"/>
  <c r="T46" i="12" s="1"/>
  <c r="S47" i="12"/>
  <c r="T47" i="12" s="1"/>
  <c r="S48" i="12"/>
  <c r="T48" i="12" s="1"/>
  <c r="S49" i="12"/>
  <c r="T49" i="12" s="1"/>
  <c r="S50" i="12"/>
  <c r="T50" i="12" s="1"/>
  <c r="S51" i="12"/>
  <c r="T51" i="12" s="1"/>
  <c r="S52" i="12"/>
  <c r="T52" i="12" s="1"/>
  <c r="S53" i="12"/>
  <c r="T53" i="12" s="1"/>
  <c r="S54" i="12"/>
  <c r="T54" i="12" s="1"/>
  <c r="S55" i="12"/>
  <c r="T55" i="12" s="1"/>
  <c r="S56" i="12"/>
  <c r="T56" i="12" s="1"/>
  <c r="S57" i="12"/>
  <c r="T57" i="12" s="1"/>
  <c r="S58" i="12"/>
  <c r="T58" i="12" s="1"/>
  <c r="S59" i="12"/>
  <c r="T59" i="12" s="1"/>
  <c r="S60" i="12"/>
  <c r="T60" i="12" s="1"/>
  <c r="S61" i="12"/>
  <c r="T61" i="12" s="1"/>
  <c r="S62" i="12"/>
  <c r="T62" i="12" s="1"/>
  <c r="S63" i="12"/>
  <c r="T63" i="12" s="1"/>
  <c r="S64" i="12"/>
  <c r="T64" i="12" s="1"/>
  <c r="S65" i="12"/>
  <c r="T65" i="12" s="1"/>
  <c r="S66" i="12"/>
  <c r="T66" i="12" s="1"/>
  <c r="S67" i="12"/>
  <c r="T67" i="12" s="1"/>
  <c r="S68" i="12"/>
  <c r="T68" i="12" s="1"/>
  <c r="S69" i="12"/>
  <c r="T69" i="12" s="1"/>
  <c r="S70" i="12"/>
  <c r="T70" i="12" s="1"/>
  <c r="S71" i="12"/>
  <c r="T71" i="12" s="1"/>
  <c r="S72" i="12"/>
  <c r="T72" i="12" s="1"/>
  <c r="S73" i="12"/>
  <c r="T73" i="12" s="1"/>
  <c r="S74" i="12"/>
  <c r="T74" i="12" s="1"/>
  <c r="S75" i="12"/>
  <c r="T75" i="12" s="1"/>
  <c r="S76" i="12"/>
  <c r="T76" i="12" s="1"/>
  <c r="S77" i="12"/>
  <c r="T77" i="12" s="1"/>
  <c r="S78" i="12"/>
  <c r="T78" i="12" s="1"/>
  <c r="S79" i="12"/>
  <c r="T79" i="12" s="1"/>
  <c r="S80" i="12"/>
  <c r="T80" i="12" s="1"/>
  <c r="S81" i="12"/>
  <c r="T81" i="12" s="1"/>
  <c r="S82" i="12"/>
  <c r="T82" i="12" s="1"/>
  <c r="S83" i="12"/>
  <c r="T83" i="12" s="1"/>
  <c r="S84" i="12"/>
  <c r="T84" i="12" s="1"/>
  <c r="S85" i="12"/>
  <c r="T85" i="12" s="1"/>
  <c r="S86" i="12"/>
  <c r="T86" i="12" s="1"/>
  <c r="S87" i="12"/>
  <c r="T87" i="12" s="1"/>
  <c r="S88" i="12"/>
  <c r="T88" i="12" s="1"/>
  <c r="S89" i="12"/>
  <c r="T89" i="12" s="1"/>
  <c r="S90" i="12"/>
  <c r="T90" i="12" s="1"/>
  <c r="S91" i="12"/>
  <c r="T91" i="12" s="1"/>
  <c r="S92" i="12"/>
  <c r="T92" i="12" s="1"/>
  <c r="S93" i="12"/>
  <c r="T93" i="12" s="1"/>
  <c r="S94" i="12"/>
  <c r="T94" i="12" s="1"/>
  <c r="S95" i="12"/>
  <c r="T95" i="12" s="1"/>
  <c r="S96" i="12"/>
  <c r="T96" i="12" s="1"/>
  <c r="S97" i="12"/>
  <c r="T97" i="12" s="1"/>
  <c r="S98" i="12"/>
  <c r="T98" i="12" s="1"/>
  <c r="S99" i="12"/>
  <c r="T99" i="12" s="1"/>
  <c r="S100" i="12"/>
  <c r="T100" i="12" s="1"/>
  <c r="S101" i="12"/>
  <c r="T101" i="12" s="1"/>
  <c r="S102" i="12"/>
  <c r="T102" i="12" s="1"/>
  <c r="S103" i="12"/>
  <c r="T103" i="12" s="1"/>
  <c r="S104" i="12"/>
  <c r="T104" i="12" s="1"/>
  <c r="S105" i="12"/>
  <c r="T105" i="12" s="1"/>
  <c r="S106" i="12"/>
  <c r="T106" i="12" s="1"/>
  <c r="S107" i="12"/>
  <c r="T107" i="12" s="1"/>
  <c r="S108" i="12"/>
  <c r="T108" i="12" s="1"/>
  <c r="S109" i="12"/>
  <c r="T109" i="12" s="1"/>
  <c r="S110" i="12"/>
  <c r="T110" i="12" s="1"/>
  <c r="S111" i="12"/>
  <c r="T111" i="12" s="1"/>
  <c r="S112" i="12"/>
  <c r="T112" i="12" s="1"/>
  <c r="S113" i="12"/>
  <c r="T113" i="12" s="1"/>
  <c r="S114" i="12"/>
  <c r="T114" i="12" s="1"/>
  <c r="S115" i="12"/>
  <c r="T115" i="12" s="1"/>
  <c r="S116" i="12"/>
  <c r="T116" i="12" s="1"/>
  <c r="S117" i="12"/>
  <c r="T117" i="12" s="1"/>
  <c r="S118" i="12"/>
  <c r="T118" i="12" s="1"/>
  <c r="S119" i="12"/>
  <c r="T119" i="12" s="1"/>
  <c r="S120" i="12"/>
  <c r="T120" i="12" s="1"/>
  <c r="S121" i="12"/>
  <c r="T121" i="12" s="1"/>
  <c r="S122" i="12"/>
  <c r="T122" i="12" s="1"/>
  <c r="S123" i="12"/>
  <c r="T123" i="12" s="1"/>
  <c r="S124" i="12"/>
  <c r="T124" i="12" s="1"/>
  <c r="S125" i="12"/>
  <c r="T125" i="12" s="1"/>
  <c r="S126" i="12"/>
  <c r="T126" i="12" s="1"/>
  <c r="S127" i="12"/>
  <c r="T127" i="12" s="1"/>
  <c r="S128" i="12"/>
  <c r="T128" i="12" s="1"/>
  <c r="S129" i="12"/>
  <c r="T129" i="12" s="1"/>
  <c r="S130" i="12"/>
  <c r="T130" i="12" s="1"/>
  <c r="S131" i="12"/>
  <c r="T131" i="12" s="1"/>
  <c r="S132" i="12"/>
  <c r="T132" i="12" s="1"/>
  <c r="S133" i="12"/>
  <c r="T133" i="12" s="1"/>
  <c r="S134" i="12"/>
  <c r="T134" i="12" s="1"/>
  <c r="S135" i="12"/>
  <c r="T135" i="12" s="1"/>
  <c r="S136" i="12"/>
  <c r="T136" i="12" s="1"/>
  <c r="S137" i="12"/>
  <c r="T137" i="12" s="1"/>
  <c r="S138" i="12"/>
  <c r="T138" i="12" s="1"/>
  <c r="S139" i="12"/>
  <c r="T139" i="12" s="1"/>
  <c r="S140" i="12"/>
  <c r="T140" i="12" s="1"/>
  <c r="S141" i="12"/>
  <c r="T141" i="12" s="1"/>
  <c r="S142" i="12"/>
  <c r="T142" i="12" s="1"/>
  <c r="S143" i="12"/>
  <c r="T143" i="12" s="1"/>
  <c r="S144" i="12"/>
  <c r="T144" i="12" s="1"/>
  <c r="S145" i="12"/>
  <c r="T145" i="12" s="1"/>
  <c r="S146" i="12"/>
  <c r="T146" i="12" s="1"/>
  <c r="S147" i="12"/>
  <c r="T147" i="12" s="1"/>
  <c r="S148" i="12"/>
  <c r="T148" i="12" s="1"/>
  <c r="S149" i="12"/>
  <c r="T149" i="12" s="1"/>
  <c r="S150" i="12"/>
  <c r="T150" i="12" s="1"/>
  <c r="S151" i="12"/>
  <c r="T151" i="12" s="1"/>
  <c r="S152" i="12"/>
  <c r="T152" i="12" s="1"/>
  <c r="S153" i="12"/>
  <c r="T153" i="12" s="1"/>
  <c r="S154" i="12"/>
  <c r="T154" i="12" s="1"/>
  <c r="S155" i="12"/>
  <c r="T155" i="12" s="1"/>
  <c r="S156" i="12"/>
  <c r="T156" i="12" s="1"/>
  <c r="S157" i="12"/>
  <c r="T157" i="12" s="1"/>
  <c r="S158" i="12"/>
  <c r="T158" i="12" s="1"/>
  <c r="S159" i="12"/>
  <c r="T159" i="12" s="1"/>
  <c r="S160" i="12"/>
  <c r="T160" i="12" s="1"/>
  <c r="S161" i="12"/>
  <c r="T161" i="12" s="1"/>
  <c r="S162" i="12"/>
  <c r="T162" i="12" s="1"/>
  <c r="S163" i="12"/>
  <c r="T163" i="12" s="1"/>
  <c r="S164" i="12"/>
  <c r="T164" i="12" s="1"/>
  <c r="S165" i="12"/>
  <c r="T165" i="12" s="1"/>
  <c r="S166" i="12"/>
  <c r="T166" i="12" s="1"/>
  <c r="S167" i="12"/>
  <c r="T167" i="12" s="1"/>
  <c r="S168" i="12"/>
  <c r="T168" i="12" s="1"/>
  <c r="S169" i="12"/>
  <c r="T169" i="12" s="1"/>
  <c r="S170" i="12"/>
  <c r="T170" i="12" s="1"/>
  <c r="S171" i="12"/>
  <c r="T171" i="12" s="1"/>
  <c r="S172" i="12"/>
  <c r="T172" i="12" s="1"/>
  <c r="S173" i="12"/>
  <c r="T173" i="12" s="1"/>
  <c r="S174" i="12"/>
  <c r="T174" i="12" s="1"/>
  <c r="S175" i="12"/>
  <c r="T175" i="12" s="1"/>
  <c r="S176" i="12"/>
  <c r="T176" i="12" s="1"/>
  <c r="S177" i="12"/>
  <c r="T177" i="12" s="1"/>
  <c r="S178" i="12"/>
  <c r="T178" i="12" s="1"/>
  <c r="S179" i="12"/>
  <c r="T179" i="12" s="1"/>
  <c r="S180" i="12"/>
  <c r="T180" i="12" s="1"/>
  <c r="S181" i="12"/>
  <c r="T181" i="12" s="1"/>
  <c r="S182" i="12"/>
  <c r="T182" i="12" s="1"/>
  <c r="S183" i="12"/>
  <c r="T183" i="12" s="1"/>
  <c r="S184" i="12"/>
  <c r="T184" i="12" s="1"/>
  <c r="S185" i="12"/>
  <c r="T185" i="12" s="1"/>
  <c r="S186" i="12"/>
  <c r="T186" i="12" s="1"/>
  <c r="S187" i="12"/>
  <c r="T187" i="12" s="1"/>
  <c r="S188" i="12"/>
  <c r="T188" i="12" s="1"/>
  <c r="S189" i="12"/>
  <c r="T189" i="12" s="1"/>
  <c r="S190" i="12"/>
  <c r="T190" i="12" s="1"/>
  <c r="S191" i="12"/>
  <c r="T191" i="12" s="1"/>
  <c r="S192" i="12"/>
  <c r="T192" i="12" s="1"/>
  <c r="S193" i="12"/>
  <c r="T193" i="12" s="1"/>
  <c r="S194" i="12"/>
  <c r="T194" i="12" s="1"/>
  <c r="S195" i="12"/>
  <c r="T195" i="12" s="1"/>
  <c r="S196" i="12"/>
  <c r="T196" i="12" s="1"/>
  <c r="S197" i="12"/>
  <c r="T197" i="12" s="1"/>
  <c r="S198" i="12"/>
  <c r="T198" i="12" s="1"/>
  <c r="S199" i="12"/>
  <c r="T199" i="12" s="1"/>
  <c r="S200" i="12"/>
  <c r="T200" i="12" s="1"/>
  <c r="S201" i="12"/>
  <c r="T201" i="12" s="1"/>
  <c r="S202" i="12"/>
  <c r="T202" i="12" s="1"/>
  <c r="S203" i="12"/>
  <c r="T203" i="12" s="1"/>
  <c r="S204" i="12"/>
  <c r="T204" i="12" s="1"/>
  <c r="S205" i="12"/>
  <c r="T205" i="12" s="1"/>
  <c r="S206" i="12"/>
  <c r="T206" i="12" s="1"/>
  <c r="S207" i="12"/>
  <c r="T207" i="12" s="1"/>
  <c r="S208" i="12"/>
  <c r="T208" i="12" s="1"/>
  <c r="S209" i="12"/>
  <c r="T209" i="12" s="1"/>
  <c r="S210" i="12"/>
  <c r="T210" i="12" s="1"/>
  <c r="S211" i="12"/>
  <c r="T211" i="12" s="1"/>
  <c r="S212" i="12"/>
  <c r="T212" i="12" s="1"/>
  <c r="S213" i="12"/>
  <c r="T213" i="12" s="1"/>
  <c r="S214" i="12"/>
  <c r="T214" i="12" s="1"/>
  <c r="S215" i="12"/>
  <c r="T215" i="12" s="1"/>
  <c r="S216" i="12"/>
  <c r="T216" i="12" s="1"/>
  <c r="S217" i="12"/>
  <c r="T217" i="12" s="1"/>
  <c r="S218" i="12"/>
  <c r="T218" i="12" s="1"/>
  <c r="S219" i="12"/>
  <c r="T219" i="12" s="1"/>
  <c r="S220" i="12"/>
  <c r="T220" i="12" s="1"/>
  <c r="S221" i="12"/>
  <c r="T221" i="12" s="1"/>
  <c r="S222" i="12"/>
  <c r="T222" i="12" s="1"/>
  <c r="S223" i="12"/>
  <c r="T223" i="12" s="1"/>
  <c r="S224" i="12"/>
  <c r="T224" i="12" s="1"/>
  <c r="S225" i="12"/>
  <c r="T225" i="12" s="1"/>
  <c r="S226" i="12"/>
  <c r="T226" i="12" s="1"/>
  <c r="S227" i="12"/>
  <c r="T227" i="12" s="1"/>
  <c r="S228" i="12"/>
  <c r="T228" i="12" s="1"/>
  <c r="S229" i="12"/>
  <c r="T229" i="12" s="1"/>
  <c r="S230" i="12"/>
  <c r="T230" i="12" s="1"/>
  <c r="S231" i="12"/>
  <c r="T231" i="12" s="1"/>
  <c r="S232" i="12"/>
  <c r="T232" i="12" s="1"/>
  <c r="S233" i="12"/>
  <c r="T233" i="12" s="1"/>
  <c r="S234" i="12"/>
  <c r="T234" i="12" s="1"/>
  <c r="S235" i="12"/>
  <c r="T235" i="12" s="1"/>
  <c r="S236" i="12"/>
  <c r="T236" i="12" s="1"/>
  <c r="S237" i="12"/>
  <c r="T237" i="12" s="1"/>
  <c r="S238" i="12"/>
  <c r="T238" i="12" s="1"/>
  <c r="S239" i="12"/>
  <c r="T239" i="12" s="1"/>
  <c r="S240" i="12"/>
  <c r="T240" i="12" s="1"/>
  <c r="S241" i="12"/>
  <c r="T241" i="12" s="1"/>
  <c r="S242" i="12"/>
  <c r="T242" i="12" s="1"/>
  <c r="S243" i="12"/>
  <c r="T243" i="12" s="1"/>
  <c r="S244" i="12"/>
  <c r="T244" i="12" s="1"/>
  <c r="S245" i="12"/>
  <c r="T245" i="12" s="1"/>
  <c r="S246" i="12"/>
  <c r="T246" i="12" s="1"/>
  <c r="S247" i="12"/>
  <c r="T247" i="12" s="1"/>
  <c r="S248" i="12"/>
  <c r="T248" i="12" s="1"/>
  <c r="S249" i="12"/>
  <c r="T249" i="12" s="1"/>
  <c r="S250" i="12"/>
  <c r="T250" i="12" s="1"/>
  <c r="S251" i="12"/>
  <c r="T251" i="12" s="1"/>
  <c r="S252" i="12"/>
  <c r="T252" i="12" s="1"/>
  <c r="S253" i="12"/>
  <c r="T253" i="12" s="1"/>
  <c r="S254" i="12"/>
  <c r="T254" i="12" s="1"/>
  <c r="S255" i="12"/>
  <c r="T255" i="12" s="1"/>
  <c r="S256" i="12"/>
  <c r="T256" i="12" s="1"/>
  <c r="S257" i="12"/>
  <c r="T257" i="12" s="1"/>
  <c r="S258" i="12"/>
  <c r="T258" i="12" s="1"/>
  <c r="S259" i="12"/>
  <c r="T259" i="12" s="1"/>
  <c r="S260" i="12"/>
  <c r="T260" i="12" s="1"/>
  <c r="S261" i="12"/>
  <c r="T261" i="12" s="1"/>
  <c r="S262" i="12"/>
  <c r="T262" i="12" s="1"/>
  <c r="S263" i="12"/>
  <c r="T263" i="12" s="1"/>
  <c r="S264" i="12"/>
  <c r="T264" i="12" s="1"/>
  <c r="S265" i="12"/>
  <c r="T265" i="12" s="1"/>
  <c r="S266" i="12"/>
  <c r="T266" i="12" s="1"/>
  <c r="S267" i="12"/>
  <c r="T267" i="12" s="1"/>
  <c r="S268" i="12"/>
  <c r="T268" i="12" s="1"/>
  <c r="S269" i="12"/>
  <c r="T269" i="12" s="1"/>
  <c r="S270" i="12"/>
  <c r="T270" i="12" s="1"/>
  <c r="S271" i="12"/>
  <c r="T271" i="12" s="1"/>
  <c r="S272" i="12"/>
  <c r="T272" i="12" s="1"/>
  <c r="S273" i="12"/>
  <c r="T273" i="12" s="1"/>
  <c r="S274" i="12"/>
  <c r="T274" i="12" s="1"/>
  <c r="S275" i="12"/>
  <c r="T275" i="12" s="1"/>
  <c r="S276" i="12"/>
  <c r="T276" i="12" s="1"/>
  <c r="S277" i="12"/>
  <c r="T277" i="12" s="1"/>
  <c r="S278" i="12"/>
  <c r="T278" i="12" s="1"/>
  <c r="S279" i="12"/>
  <c r="T279" i="12" s="1"/>
  <c r="S280" i="12"/>
  <c r="T280" i="12" s="1"/>
  <c r="S281" i="12"/>
  <c r="T281" i="12" s="1"/>
  <c r="S282" i="12"/>
  <c r="T282" i="12" s="1"/>
  <c r="S283" i="12"/>
  <c r="T283" i="12" s="1"/>
  <c r="S284" i="12"/>
  <c r="T284" i="12" s="1"/>
  <c r="S285" i="12"/>
  <c r="T285" i="12" s="1"/>
  <c r="S286" i="12"/>
  <c r="T286" i="12" s="1"/>
  <c r="S287" i="12"/>
  <c r="T287" i="12" s="1"/>
  <c r="S288" i="12"/>
  <c r="T288" i="12" s="1"/>
  <c r="S289" i="12"/>
  <c r="T289" i="12" s="1"/>
  <c r="S290" i="12"/>
  <c r="T290" i="12" s="1"/>
  <c r="S291" i="12"/>
  <c r="T291" i="12" s="1"/>
  <c r="S292" i="12"/>
  <c r="T292" i="12" s="1"/>
  <c r="S293" i="12"/>
  <c r="T293" i="12" s="1"/>
  <c r="S294" i="12"/>
  <c r="T294" i="12" s="1"/>
  <c r="S295" i="12"/>
  <c r="T295" i="12" s="1"/>
  <c r="S296" i="12"/>
  <c r="T296" i="12" s="1"/>
  <c r="S297" i="12"/>
  <c r="T297" i="12" s="1"/>
  <c r="S298" i="12"/>
  <c r="T298" i="12" s="1"/>
  <c r="S299" i="12"/>
  <c r="T299" i="12" s="1"/>
  <c r="S300" i="12"/>
  <c r="T300" i="12" s="1"/>
  <c r="S301" i="12"/>
  <c r="T301" i="12" s="1"/>
  <c r="S302" i="12"/>
  <c r="T302" i="12" s="1"/>
  <c r="S303" i="12"/>
  <c r="T303" i="12" s="1"/>
  <c r="S304" i="12"/>
  <c r="T304" i="12" s="1"/>
  <c r="S305" i="12"/>
  <c r="T305" i="12" s="1"/>
  <c r="S306" i="12"/>
  <c r="T306" i="12" s="1"/>
  <c r="S307" i="12"/>
  <c r="T307" i="12" s="1"/>
  <c r="S308" i="12"/>
  <c r="T308" i="12" s="1"/>
  <c r="S309" i="12"/>
  <c r="T309" i="12" s="1"/>
  <c r="S310" i="12"/>
  <c r="T310" i="12" s="1"/>
  <c r="S311" i="12"/>
  <c r="T311" i="12" s="1"/>
  <c r="S312" i="12"/>
  <c r="T312" i="12" s="1"/>
  <c r="S313" i="12"/>
  <c r="T313" i="12" s="1"/>
  <c r="S314" i="12"/>
  <c r="T314" i="12" s="1"/>
  <c r="S315" i="12"/>
  <c r="T315" i="12" s="1"/>
  <c r="S316" i="12"/>
  <c r="T316" i="12" s="1"/>
  <c r="S317" i="12"/>
  <c r="T317" i="12" s="1"/>
  <c r="S318" i="12"/>
  <c r="T318" i="12" s="1"/>
  <c r="S319" i="12"/>
  <c r="T319" i="12" s="1"/>
  <c r="S320" i="12"/>
  <c r="T320" i="12" s="1"/>
  <c r="S321" i="12"/>
  <c r="T321" i="12" s="1"/>
  <c r="S322" i="12"/>
  <c r="T322" i="12" s="1"/>
  <c r="S323" i="12"/>
  <c r="T323" i="12" s="1"/>
  <c r="S324" i="12"/>
  <c r="T324" i="12" s="1"/>
  <c r="S325" i="12"/>
  <c r="T325" i="12" s="1"/>
  <c r="S326" i="12"/>
  <c r="T326" i="12" s="1"/>
  <c r="S327" i="12"/>
  <c r="T327" i="12" s="1"/>
  <c r="S328" i="12"/>
  <c r="T328" i="12" s="1"/>
  <c r="S329" i="12"/>
  <c r="T329" i="12" s="1"/>
  <c r="S330" i="12"/>
  <c r="T330" i="12" s="1"/>
  <c r="S331" i="12"/>
  <c r="T331" i="12" s="1"/>
  <c r="S332" i="12"/>
  <c r="T332" i="12" s="1"/>
  <c r="S333" i="12"/>
  <c r="T333" i="12" s="1"/>
  <c r="S334" i="12"/>
  <c r="T334" i="12" s="1"/>
  <c r="S335" i="12"/>
  <c r="T335" i="12" s="1"/>
  <c r="S336" i="12"/>
  <c r="T336" i="12" s="1"/>
  <c r="S337" i="12"/>
  <c r="T337" i="12" s="1"/>
  <c r="S338" i="12"/>
  <c r="T338" i="12" s="1"/>
  <c r="S339" i="12"/>
  <c r="T339" i="12" s="1"/>
  <c r="S340" i="12"/>
  <c r="T340" i="12" s="1"/>
  <c r="S341" i="12"/>
  <c r="T341" i="12" s="1"/>
  <c r="S342" i="12"/>
  <c r="T342" i="12" s="1"/>
  <c r="S343" i="12"/>
  <c r="T343" i="12" s="1"/>
  <c r="S344" i="12"/>
  <c r="T344" i="12" s="1"/>
  <c r="S345" i="12"/>
  <c r="T345" i="12" s="1"/>
  <c r="S346" i="12"/>
  <c r="T346" i="12" s="1"/>
  <c r="S347" i="12"/>
  <c r="T347" i="12" s="1"/>
  <c r="S348" i="12"/>
  <c r="T348" i="12" s="1"/>
  <c r="S349" i="12"/>
  <c r="T349" i="12" s="1"/>
  <c r="S350" i="12"/>
  <c r="T350" i="12" s="1"/>
  <c r="S351" i="12"/>
  <c r="T351" i="12" s="1"/>
  <c r="S352" i="12"/>
  <c r="T352" i="12" s="1"/>
  <c r="S353" i="12"/>
  <c r="T353" i="12" s="1"/>
  <c r="S354" i="12"/>
  <c r="T354" i="12" s="1"/>
  <c r="S355" i="12"/>
  <c r="T355" i="12" s="1"/>
  <c r="S356" i="12"/>
  <c r="T356" i="12" s="1"/>
  <c r="S357" i="12"/>
  <c r="T357" i="12" s="1"/>
  <c r="S358" i="12"/>
  <c r="T358" i="12" s="1"/>
  <c r="S359" i="12"/>
  <c r="T359" i="12" s="1"/>
  <c r="S360" i="12"/>
  <c r="T360" i="12" s="1"/>
  <c r="S361" i="12"/>
  <c r="T361" i="12" s="1"/>
  <c r="S362" i="12"/>
  <c r="T362" i="12" s="1"/>
  <c r="S363" i="12"/>
  <c r="T363" i="12" s="1"/>
  <c r="S364" i="12"/>
  <c r="T364" i="12" s="1"/>
  <c r="S365" i="12"/>
  <c r="T365" i="12" s="1"/>
  <c r="S366" i="12"/>
  <c r="T366" i="12" s="1"/>
  <c r="S367" i="12"/>
  <c r="T367" i="12" s="1"/>
  <c r="S368" i="12"/>
  <c r="T368" i="12" s="1"/>
  <c r="S369" i="12"/>
  <c r="T369" i="12" s="1"/>
  <c r="S370" i="12"/>
  <c r="T370" i="12" s="1"/>
  <c r="S371" i="12"/>
  <c r="T371" i="12" s="1"/>
  <c r="S372" i="12"/>
  <c r="T372" i="12" s="1"/>
  <c r="S373" i="12"/>
  <c r="T373" i="12" s="1"/>
  <c r="S374" i="12"/>
  <c r="T374" i="12" s="1"/>
  <c r="S375" i="12"/>
  <c r="T375" i="12" s="1"/>
  <c r="S376" i="12"/>
  <c r="T376" i="12" s="1"/>
  <c r="S377" i="12"/>
  <c r="T377" i="12" s="1"/>
  <c r="S378" i="12"/>
  <c r="T378" i="12" s="1"/>
  <c r="S379" i="12"/>
  <c r="T379" i="12" s="1"/>
  <c r="S380" i="12"/>
  <c r="T380" i="12" s="1"/>
  <c r="S381" i="12"/>
  <c r="T381" i="12" s="1"/>
  <c r="S382" i="12"/>
  <c r="T382" i="12" s="1"/>
  <c r="S383" i="12"/>
  <c r="T383" i="12" s="1"/>
  <c r="S384" i="12"/>
  <c r="T384" i="12" s="1"/>
  <c r="S385" i="12"/>
  <c r="T385" i="12" s="1"/>
  <c r="S386" i="12"/>
  <c r="T386" i="12" s="1"/>
  <c r="S387" i="12"/>
  <c r="T387" i="12" s="1"/>
  <c r="S388" i="12"/>
  <c r="T388" i="12" s="1"/>
  <c r="S389" i="12"/>
  <c r="T389" i="12" s="1"/>
  <c r="S390" i="12"/>
  <c r="T390" i="12" s="1"/>
  <c r="S391" i="12"/>
  <c r="T391" i="12" s="1"/>
  <c r="S392" i="12"/>
  <c r="T392" i="12" s="1"/>
  <c r="S393" i="12"/>
  <c r="T393" i="12" s="1"/>
  <c r="S394" i="12"/>
  <c r="T394" i="12" s="1"/>
  <c r="S395" i="12"/>
  <c r="T395" i="12" s="1"/>
  <c r="S396" i="12"/>
  <c r="T396" i="12" s="1"/>
  <c r="S397" i="12"/>
  <c r="T397" i="12" s="1"/>
  <c r="S398" i="12"/>
  <c r="T398" i="12" s="1"/>
  <c r="S399" i="12"/>
  <c r="T399" i="12" s="1"/>
  <c r="S400" i="12"/>
  <c r="T400" i="12" s="1"/>
  <c r="S401" i="12"/>
  <c r="T401" i="12" s="1"/>
  <c r="S402" i="12"/>
  <c r="T402" i="12" s="1"/>
  <c r="S403" i="12"/>
  <c r="T403" i="12" s="1"/>
  <c r="S404" i="12"/>
  <c r="T404" i="12" s="1"/>
  <c r="S405" i="12"/>
  <c r="T405" i="12" s="1"/>
  <c r="S406" i="12"/>
  <c r="T406" i="12" s="1"/>
  <c r="S407" i="12"/>
  <c r="T407" i="12" s="1"/>
  <c r="S408" i="12"/>
  <c r="T408" i="12" s="1"/>
  <c r="S409" i="12"/>
  <c r="T409" i="12" s="1"/>
  <c r="S410" i="12"/>
  <c r="T410" i="12" s="1"/>
  <c r="S411" i="12"/>
  <c r="T411" i="12" s="1"/>
  <c r="S412" i="12"/>
  <c r="T412" i="12" s="1"/>
  <c r="S413" i="12"/>
  <c r="T413" i="12" s="1"/>
  <c r="S414" i="12"/>
  <c r="T414" i="12" s="1"/>
  <c r="S415" i="12"/>
  <c r="T415" i="12" s="1"/>
  <c r="S416" i="12"/>
  <c r="T416" i="12" s="1"/>
  <c r="S417" i="12"/>
  <c r="T417" i="12" s="1"/>
  <c r="S418" i="12"/>
  <c r="T418" i="12" s="1"/>
  <c r="S419" i="12"/>
  <c r="T419" i="12" s="1"/>
  <c r="S420" i="12"/>
  <c r="T420" i="12" s="1"/>
  <c r="S421" i="12"/>
  <c r="T421" i="12" s="1"/>
  <c r="S422" i="12"/>
  <c r="T422" i="12" s="1"/>
  <c r="S423" i="12"/>
  <c r="T423" i="12" s="1"/>
  <c r="S424" i="12"/>
  <c r="T424" i="12" s="1"/>
  <c r="S425" i="12"/>
  <c r="T425" i="12" s="1"/>
  <c r="S426" i="12"/>
  <c r="T426" i="12" s="1"/>
  <c r="S427" i="12"/>
  <c r="T427" i="12" s="1"/>
  <c r="S428" i="12"/>
  <c r="T428" i="12" s="1"/>
  <c r="S429" i="12"/>
  <c r="T429" i="12" s="1"/>
  <c r="S430" i="12"/>
  <c r="T430" i="12" s="1"/>
  <c r="S431" i="12"/>
  <c r="T431" i="12" s="1"/>
  <c r="S432" i="12"/>
  <c r="T432" i="12" s="1"/>
  <c r="S433" i="12"/>
  <c r="T433" i="12" s="1"/>
  <c r="S434" i="12"/>
  <c r="T434" i="12" s="1"/>
  <c r="S435" i="12"/>
  <c r="T435" i="12" s="1"/>
  <c r="S436" i="12"/>
  <c r="T436" i="12" s="1"/>
  <c r="S437" i="12"/>
  <c r="T437" i="12" s="1"/>
  <c r="S438" i="12"/>
  <c r="T438" i="12" s="1"/>
  <c r="S439" i="12"/>
  <c r="T439" i="12" s="1"/>
  <c r="S440" i="12"/>
  <c r="T440" i="12" s="1"/>
  <c r="S441" i="12"/>
  <c r="T441" i="12" s="1"/>
  <c r="S442" i="12"/>
  <c r="T442" i="12" s="1"/>
  <c r="S443" i="12"/>
  <c r="T443" i="12" s="1"/>
  <c r="S444" i="12"/>
  <c r="T444" i="12" s="1"/>
  <c r="S445" i="12"/>
  <c r="T445" i="12" s="1"/>
  <c r="S446" i="12"/>
  <c r="T446" i="12" s="1"/>
  <c r="S447" i="12"/>
  <c r="T447" i="12" s="1"/>
  <c r="S448" i="12"/>
  <c r="T448" i="12" s="1"/>
  <c r="S449" i="12"/>
  <c r="T449" i="12" s="1"/>
  <c r="S450" i="12"/>
  <c r="T450" i="12" s="1"/>
  <c r="S451" i="12"/>
  <c r="T451" i="12" s="1"/>
  <c r="S452" i="12"/>
  <c r="T452" i="12" s="1"/>
  <c r="S453" i="12"/>
  <c r="T453" i="12" s="1"/>
  <c r="S454" i="12"/>
  <c r="T454" i="12" s="1"/>
  <c r="S455" i="12"/>
  <c r="T455" i="12" s="1"/>
  <c r="S456" i="12"/>
  <c r="T456" i="12" s="1"/>
  <c r="S457" i="12"/>
  <c r="T457" i="12" s="1"/>
  <c r="S458" i="12"/>
  <c r="T458" i="12" s="1"/>
  <c r="S459" i="12"/>
  <c r="T459" i="12" s="1"/>
  <c r="S460" i="12"/>
  <c r="T460" i="12" s="1"/>
  <c r="S461" i="12"/>
  <c r="T461" i="12" s="1"/>
  <c r="S462" i="12"/>
  <c r="T462" i="12" s="1"/>
  <c r="S463" i="12"/>
  <c r="T463" i="12" s="1"/>
  <c r="S464" i="12"/>
  <c r="T464" i="12" s="1"/>
  <c r="S465" i="12"/>
  <c r="T465" i="12" s="1"/>
  <c r="S466" i="12"/>
  <c r="T466" i="12" s="1"/>
  <c r="S467" i="12"/>
  <c r="T467" i="12" s="1"/>
  <c r="S468" i="12"/>
  <c r="T468" i="12" s="1"/>
  <c r="S469" i="12"/>
  <c r="T469" i="12" s="1"/>
  <c r="S470" i="12"/>
  <c r="T470" i="12" s="1"/>
  <c r="S471" i="12"/>
  <c r="T471" i="12" s="1"/>
  <c r="S472" i="12"/>
  <c r="T472" i="12" s="1"/>
  <c r="S473" i="12"/>
  <c r="T473" i="12" s="1"/>
  <c r="S474" i="12"/>
  <c r="T474" i="12" s="1"/>
  <c r="S475" i="12"/>
  <c r="T475" i="12" s="1"/>
  <c r="S476" i="12"/>
  <c r="T476" i="12" s="1"/>
  <c r="S477" i="12"/>
  <c r="T477" i="12" s="1"/>
  <c r="S478" i="12"/>
  <c r="T478" i="12" s="1"/>
  <c r="S479" i="12"/>
  <c r="T479" i="12" s="1"/>
  <c r="S480" i="12"/>
  <c r="T480" i="12" s="1"/>
  <c r="S481" i="12"/>
  <c r="T481" i="12" s="1"/>
  <c r="S482" i="12"/>
  <c r="T482" i="12" s="1"/>
  <c r="S483" i="12"/>
  <c r="T483" i="12" s="1"/>
  <c r="S484" i="12"/>
  <c r="T484" i="12" s="1"/>
  <c r="S485" i="12"/>
  <c r="T485" i="12" s="1"/>
  <c r="S486" i="12"/>
  <c r="T486" i="12" s="1"/>
  <c r="S487" i="12"/>
  <c r="T487" i="12" s="1"/>
  <c r="S488" i="12"/>
  <c r="T488" i="12" s="1"/>
  <c r="S489" i="12"/>
  <c r="T489" i="12" s="1"/>
  <c r="S490" i="12"/>
  <c r="T490" i="12" s="1"/>
  <c r="S491" i="12"/>
  <c r="T491" i="12" s="1"/>
  <c r="S492" i="12"/>
  <c r="T492" i="12" s="1"/>
  <c r="S493" i="12"/>
  <c r="T493" i="12" s="1"/>
  <c r="S494" i="12"/>
  <c r="T494" i="12" s="1"/>
  <c r="S495" i="12"/>
  <c r="T495" i="12" s="1"/>
  <c r="S496" i="12"/>
  <c r="T496" i="12" s="1"/>
  <c r="S497" i="12"/>
  <c r="T497" i="12" s="1"/>
  <c r="S498" i="12"/>
  <c r="T498" i="12" s="1"/>
  <c r="S499" i="12"/>
  <c r="T499" i="12" s="1"/>
  <c r="S500" i="12"/>
  <c r="T500" i="12" s="1"/>
  <c r="S501" i="12"/>
  <c r="T501" i="12" s="1"/>
  <c r="S502" i="12"/>
  <c r="T502" i="12" s="1"/>
  <c r="S503" i="12"/>
  <c r="T503" i="12" s="1"/>
  <c r="S504" i="12"/>
  <c r="T504" i="12" s="1"/>
  <c r="G4" i="12"/>
  <c r="H4" i="12" s="1"/>
  <c r="G5" i="12"/>
  <c r="H5" i="12" s="1"/>
  <c r="G6" i="12"/>
  <c r="H6" i="12" s="1"/>
  <c r="G7" i="12"/>
  <c r="H7" i="12" s="1"/>
  <c r="G8" i="12"/>
  <c r="H8" i="12" s="1"/>
  <c r="G9" i="12"/>
  <c r="H9" i="12" s="1"/>
  <c r="G10" i="12"/>
  <c r="H10" i="12" s="1"/>
  <c r="G11" i="12"/>
  <c r="H11" i="12" s="1"/>
  <c r="G12" i="12"/>
  <c r="H12" i="12" s="1"/>
  <c r="G13" i="12"/>
  <c r="H13" i="12" s="1"/>
  <c r="G14" i="12"/>
  <c r="H14" i="12" s="1"/>
  <c r="G15" i="12"/>
  <c r="H15" i="12" s="1"/>
  <c r="G16" i="12"/>
  <c r="H16" i="12" s="1"/>
  <c r="G17" i="12"/>
  <c r="H17" i="12" s="1"/>
  <c r="G18" i="12"/>
  <c r="H18" i="12" s="1"/>
  <c r="G19" i="12"/>
  <c r="H19" i="12" s="1"/>
  <c r="G20" i="12"/>
  <c r="H20" i="12" s="1"/>
  <c r="G21" i="12"/>
  <c r="H21" i="12" s="1"/>
  <c r="G22" i="12"/>
  <c r="H22" i="12" s="1"/>
  <c r="G23" i="12"/>
  <c r="H23" i="12" s="1"/>
  <c r="G24" i="12"/>
  <c r="H24" i="12" s="1"/>
  <c r="G25" i="12"/>
  <c r="H25" i="12" s="1"/>
  <c r="G26" i="12"/>
  <c r="H26" i="12" s="1"/>
  <c r="G27" i="12"/>
  <c r="H27" i="12" s="1"/>
  <c r="G28" i="12"/>
  <c r="H28" i="12" s="1"/>
  <c r="G29" i="12"/>
  <c r="H29" i="12" s="1"/>
  <c r="G30" i="12"/>
  <c r="H30" i="12" s="1"/>
  <c r="G31" i="12"/>
  <c r="H31" i="12" s="1"/>
  <c r="G32" i="12"/>
  <c r="H32" i="12" s="1"/>
  <c r="G33" i="12"/>
  <c r="H33" i="12" s="1"/>
  <c r="G34" i="12"/>
  <c r="H34" i="12" s="1"/>
  <c r="G35" i="12"/>
  <c r="H35" i="12" s="1"/>
  <c r="G36" i="12"/>
  <c r="H36" i="12" s="1"/>
  <c r="G37" i="12"/>
  <c r="H37" i="12" s="1"/>
  <c r="G38" i="12"/>
  <c r="H38" i="12" s="1"/>
  <c r="G39" i="12"/>
  <c r="H39" i="12" s="1"/>
  <c r="G40" i="12"/>
  <c r="H40" i="12" s="1"/>
  <c r="G41" i="12"/>
  <c r="H41" i="12" s="1"/>
  <c r="G42" i="12"/>
  <c r="H42" i="12" s="1"/>
  <c r="G43" i="12"/>
  <c r="H43" i="12" s="1"/>
  <c r="G44" i="12"/>
  <c r="H44" i="12" s="1"/>
  <c r="G45" i="12"/>
  <c r="H45" i="12" s="1"/>
  <c r="G46" i="12"/>
  <c r="H46" i="12" s="1"/>
  <c r="G47" i="12"/>
  <c r="H47" i="12" s="1"/>
  <c r="G48" i="12"/>
  <c r="H48" i="12" s="1"/>
  <c r="G49" i="12"/>
  <c r="H49" i="12" s="1"/>
  <c r="G50" i="12"/>
  <c r="H50" i="12" s="1"/>
  <c r="G51" i="12"/>
  <c r="H51" i="12" s="1"/>
  <c r="G52" i="12"/>
  <c r="H52" i="12" s="1"/>
  <c r="G53" i="12"/>
  <c r="H53" i="12" s="1"/>
  <c r="G54" i="12"/>
  <c r="H54" i="12" s="1"/>
  <c r="G55" i="12"/>
  <c r="H55" i="12" s="1"/>
  <c r="G56" i="12"/>
  <c r="H56" i="12" s="1"/>
  <c r="G57" i="12"/>
  <c r="H57" i="12" s="1"/>
  <c r="G58" i="12"/>
  <c r="H58" i="12" s="1"/>
  <c r="G59" i="12"/>
  <c r="H59" i="12" s="1"/>
  <c r="G60" i="12"/>
  <c r="H60" i="12" s="1"/>
  <c r="G61" i="12"/>
  <c r="H61" i="12" s="1"/>
  <c r="G62" i="12"/>
  <c r="H62" i="12" s="1"/>
  <c r="G63" i="12"/>
  <c r="H63" i="12" s="1"/>
  <c r="G64" i="12"/>
  <c r="H64" i="12" s="1"/>
  <c r="G65" i="12"/>
  <c r="H65" i="12" s="1"/>
  <c r="G66" i="12"/>
  <c r="H66" i="12" s="1"/>
  <c r="G67" i="12"/>
  <c r="H67" i="12" s="1"/>
  <c r="G68" i="12"/>
  <c r="H68" i="12" s="1"/>
  <c r="G69" i="12"/>
  <c r="H69" i="12" s="1"/>
  <c r="G70" i="12"/>
  <c r="H70" i="12" s="1"/>
  <c r="G71" i="12"/>
  <c r="H71" i="12" s="1"/>
  <c r="G72" i="12"/>
  <c r="H72" i="12" s="1"/>
  <c r="G73" i="12"/>
  <c r="H73" i="12" s="1"/>
  <c r="G74" i="12"/>
  <c r="H74" i="12" s="1"/>
  <c r="G75" i="12"/>
  <c r="H75" i="12" s="1"/>
  <c r="G76" i="12"/>
  <c r="H76" i="12" s="1"/>
  <c r="G77" i="12"/>
  <c r="H77" i="12" s="1"/>
  <c r="G78" i="12"/>
  <c r="H78" i="12" s="1"/>
  <c r="G79" i="12"/>
  <c r="H79" i="12" s="1"/>
  <c r="G80" i="12"/>
  <c r="H80" i="12" s="1"/>
  <c r="G81" i="12"/>
  <c r="H81" i="12" s="1"/>
  <c r="G82" i="12"/>
  <c r="H82" i="12" s="1"/>
  <c r="G83" i="12"/>
  <c r="H83" i="12" s="1"/>
  <c r="G84" i="12"/>
  <c r="H84" i="12" s="1"/>
  <c r="G85" i="12"/>
  <c r="H85" i="12" s="1"/>
  <c r="G86" i="12"/>
  <c r="H86" i="12" s="1"/>
  <c r="G87" i="12"/>
  <c r="H87" i="12" s="1"/>
  <c r="G88" i="12"/>
  <c r="H88" i="12" s="1"/>
  <c r="G89" i="12"/>
  <c r="H89" i="12" s="1"/>
  <c r="G90" i="12"/>
  <c r="H90" i="12" s="1"/>
  <c r="G91" i="12"/>
  <c r="H91" i="12" s="1"/>
  <c r="G92" i="12"/>
  <c r="H92" i="12" s="1"/>
  <c r="G93" i="12"/>
  <c r="H93" i="12" s="1"/>
  <c r="G94" i="12"/>
  <c r="H94" i="12" s="1"/>
  <c r="G95" i="12"/>
  <c r="H95" i="12" s="1"/>
  <c r="G96" i="12"/>
  <c r="H96" i="12" s="1"/>
  <c r="G97" i="12"/>
  <c r="H97" i="12" s="1"/>
  <c r="G98" i="12"/>
  <c r="H98" i="12" s="1"/>
  <c r="G99" i="12"/>
  <c r="H99" i="12" s="1"/>
  <c r="G100" i="12"/>
  <c r="H100" i="12" s="1"/>
  <c r="G101" i="12"/>
  <c r="H101" i="12" s="1"/>
  <c r="G102" i="12"/>
  <c r="H102" i="12" s="1"/>
  <c r="G103" i="12"/>
  <c r="H103" i="12" s="1"/>
  <c r="G104" i="12"/>
  <c r="H104" i="12" s="1"/>
  <c r="G105" i="12"/>
  <c r="H105" i="12" s="1"/>
  <c r="G106" i="12"/>
  <c r="H106" i="12" s="1"/>
  <c r="G107" i="12"/>
  <c r="H107" i="12" s="1"/>
  <c r="G108" i="12"/>
  <c r="H108" i="12" s="1"/>
  <c r="G109" i="12"/>
  <c r="H109" i="12" s="1"/>
  <c r="G110" i="12"/>
  <c r="H110" i="12" s="1"/>
  <c r="G111" i="12"/>
  <c r="H111" i="12" s="1"/>
  <c r="G112" i="12"/>
  <c r="H112" i="12" s="1"/>
  <c r="G113" i="12"/>
  <c r="H113" i="12" s="1"/>
  <c r="G114" i="12"/>
  <c r="H114" i="12" s="1"/>
  <c r="G115" i="12"/>
  <c r="H115" i="12" s="1"/>
  <c r="G116" i="12"/>
  <c r="H116" i="12" s="1"/>
  <c r="G117" i="12"/>
  <c r="H117" i="12" s="1"/>
  <c r="G118" i="12"/>
  <c r="H118" i="12" s="1"/>
  <c r="G119" i="12"/>
  <c r="H119" i="12" s="1"/>
  <c r="G120" i="12"/>
  <c r="H120" i="12" s="1"/>
  <c r="G121" i="12"/>
  <c r="H121" i="12" s="1"/>
  <c r="G122" i="12"/>
  <c r="H122" i="12" s="1"/>
  <c r="G123" i="12"/>
  <c r="H123" i="12" s="1"/>
  <c r="G124" i="12"/>
  <c r="H124" i="12" s="1"/>
  <c r="G125" i="12"/>
  <c r="H125" i="12" s="1"/>
  <c r="G126" i="12"/>
  <c r="H126" i="12" s="1"/>
  <c r="G127" i="12"/>
  <c r="H127" i="12" s="1"/>
  <c r="G128" i="12"/>
  <c r="H128" i="12" s="1"/>
  <c r="G129" i="12"/>
  <c r="H129" i="12" s="1"/>
  <c r="G130" i="12"/>
  <c r="H130" i="12" s="1"/>
  <c r="G131" i="12"/>
  <c r="H131" i="12" s="1"/>
  <c r="G132" i="12"/>
  <c r="H132" i="12" s="1"/>
  <c r="G133" i="12"/>
  <c r="H133" i="12" s="1"/>
  <c r="G134" i="12"/>
  <c r="H134" i="12" s="1"/>
  <c r="G135" i="12"/>
  <c r="H135" i="12" s="1"/>
  <c r="G136" i="12"/>
  <c r="H136" i="12" s="1"/>
  <c r="G137" i="12"/>
  <c r="H137" i="12" s="1"/>
  <c r="G138" i="12"/>
  <c r="H138" i="12" s="1"/>
  <c r="G139" i="12"/>
  <c r="H139" i="12" s="1"/>
  <c r="G140" i="12"/>
  <c r="H140" i="12" s="1"/>
  <c r="G141" i="12"/>
  <c r="H141" i="12" s="1"/>
  <c r="G142" i="12"/>
  <c r="H142" i="12" s="1"/>
  <c r="G143" i="12"/>
  <c r="H143" i="12" s="1"/>
  <c r="G144" i="12"/>
  <c r="H144" i="12" s="1"/>
  <c r="G145" i="12"/>
  <c r="H145" i="12" s="1"/>
  <c r="G146" i="12"/>
  <c r="H146" i="12" s="1"/>
  <c r="G147" i="12"/>
  <c r="H147" i="12" s="1"/>
  <c r="G148" i="12"/>
  <c r="H148" i="12" s="1"/>
  <c r="G149" i="12"/>
  <c r="H149" i="12" s="1"/>
  <c r="G150" i="12"/>
  <c r="H150" i="12" s="1"/>
  <c r="G151" i="12"/>
  <c r="H151" i="12" s="1"/>
  <c r="G152" i="12"/>
  <c r="H152" i="12" s="1"/>
  <c r="G153" i="12"/>
  <c r="H153" i="12" s="1"/>
  <c r="G154" i="12"/>
  <c r="H154" i="12" s="1"/>
  <c r="G155" i="12"/>
  <c r="H155" i="12" s="1"/>
  <c r="G156" i="12"/>
  <c r="H156" i="12" s="1"/>
  <c r="G157" i="12"/>
  <c r="H157" i="12" s="1"/>
  <c r="G158" i="12"/>
  <c r="H158" i="12" s="1"/>
  <c r="G159" i="12"/>
  <c r="H159" i="12" s="1"/>
  <c r="G160" i="12"/>
  <c r="H160" i="12" s="1"/>
  <c r="G161" i="12"/>
  <c r="H161" i="12" s="1"/>
  <c r="G162" i="12"/>
  <c r="H162" i="12" s="1"/>
  <c r="G163" i="12"/>
  <c r="H163" i="12" s="1"/>
  <c r="G164" i="12"/>
  <c r="H164" i="12" s="1"/>
  <c r="G165" i="12"/>
  <c r="H165" i="12" s="1"/>
  <c r="G166" i="12"/>
  <c r="H166" i="12" s="1"/>
  <c r="G167" i="12"/>
  <c r="H167" i="12" s="1"/>
  <c r="G168" i="12"/>
  <c r="H168" i="12" s="1"/>
  <c r="G169" i="12"/>
  <c r="H169" i="12" s="1"/>
  <c r="G170" i="12"/>
  <c r="H170" i="12" s="1"/>
  <c r="G171" i="12"/>
  <c r="H171" i="12" s="1"/>
  <c r="G172" i="12"/>
  <c r="H172" i="12" s="1"/>
  <c r="G173" i="12"/>
  <c r="H173" i="12" s="1"/>
  <c r="G174" i="12"/>
  <c r="H174" i="12" s="1"/>
  <c r="G175" i="12"/>
  <c r="H175" i="12" s="1"/>
  <c r="G176" i="12"/>
  <c r="H176" i="12" s="1"/>
  <c r="G177" i="12"/>
  <c r="H177" i="12" s="1"/>
  <c r="G178" i="12"/>
  <c r="H178" i="12" s="1"/>
  <c r="G179" i="12"/>
  <c r="H179" i="12" s="1"/>
  <c r="G180" i="12"/>
  <c r="H180" i="12" s="1"/>
  <c r="G181" i="12"/>
  <c r="H181" i="12" s="1"/>
  <c r="G182" i="12"/>
  <c r="H182" i="12" s="1"/>
  <c r="G183" i="12"/>
  <c r="H183" i="12" s="1"/>
  <c r="G184" i="12"/>
  <c r="H184" i="12" s="1"/>
  <c r="G185" i="12"/>
  <c r="H185" i="12" s="1"/>
  <c r="G186" i="12"/>
  <c r="H186" i="12" s="1"/>
  <c r="G187" i="12"/>
  <c r="H187" i="12" s="1"/>
  <c r="G188" i="12"/>
  <c r="H188" i="12" s="1"/>
  <c r="G189" i="12"/>
  <c r="H189" i="12" s="1"/>
  <c r="G190" i="12"/>
  <c r="H190" i="12" s="1"/>
  <c r="G191" i="12"/>
  <c r="H191" i="12" s="1"/>
  <c r="G192" i="12"/>
  <c r="H192" i="12" s="1"/>
  <c r="G193" i="12"/>
  <c r="H193" i="12" s="1"/>
  <c r="G194" i="12"/>
  <c r="H194" i="12" s="1"/>
  <c r="G195" i="12"/>
  <c r="H195" i="12" s="1"/>
  <c r="G196" i="12"/>
  <c r="H196" i="12" s="1"/>
  <c r="G197" i="12"/>
  <c r="H197" i="12" s="1"/>
  <c r="G198" i="12"/>
  <c r="H198" i="12" s="1"/>
  <c r="G199" i="12"/>
  <c r="H199" i="12" s="1"/>
  <c r="G200" i="12"/>
  <c r="H200" i="12" s="1"/>
  <c r="G201" i="12"/>
  <c r="H201" i="12" s="1"/>
  <c r="G202" i="12"/>
  <c r="H202" i="12" s="1"/>
  <c r="G203" i="12"/>
  <c r="H203" i="12" s="1"/>
  <c r="G204" i="12"/>
  <c r="H204" i="12" s="1"/>
  <c r="G205" i="12"/>
  <c r="H205" i="12" s="1"/>
  <c r="G206" i="12"/>
  <c r="H206" i="12" s="1"/>
  <c r="G207" i="12"/>
  <c r="H207" i="12" s="1"/>
  <c r="G208" i="12"/>
  <c r="H208" i="12" s="1"/>
  <c r="G209" i="12"/>
  <c r="H209" i="12" s="1"/>
  <c r="G210" i="12"/>
  <c r="H210" i="12" s="1"/>
  <c r="G211" i="12"/>
  <c r="H211" i="12" s="1"/>
  <c r="G212" i="12"/>
  <c r="H212" i="12" s="1"/>
  <c r="G213" i="12"/>
  <c r="H213" i="12" s="1"/>
  <c r="G214" i="12"/>
  <c r="H214" i="12" s="1"/>
  <c r="G215" i="12"/>
  <c r="H215" i="12" s="1"/>
  <c r="G216" i="12"/>
  <c r="H216" i="12" s="1"/>
  <c r="G217" i="12"/>
  <c r="H217" i="12" s="1"/>
  <c r="G218" i="12"/>
  <c r="H218" i="12" s="1"/>
  <c r="G219" i="12"/>
  <c r="H219" i="12" s="1"/>
  <c r="G220" i="12"/>
  <c r="H220" i="12" s="1"/>
  <c r="G221" i="12"/>
  <c r="H221" i="12" s="1"/>
  <c r="G222" i="12"/>
  <c r="H222" i="12" s="1"/>
  <c r="G223" i="12"/>
  <c r="H223" i="12" s="1"/>
  <c r="G224" i="12"/>
  <c r="H224" i="12" s="1"/>
  <c r="G225" i="12"/>
  <c r="H225" i="12" s="1"/>
  <c r="G226" i="12"/>
  <c r="H226" i="12" s="1"/>
  <c r="G227" i="12"/>
  <c r="H227" i="12" s="1"/>
  <c r="G228" i="12"/>
  <c r="H228" i="12" s="1"/>
  <c r="G229" i="12"/>
  <c r="H229" i="12" s="1"/>
  <c r="G230" i="12"/>
  <c r="H230" i="12" s="1"/>
  <c r="G231" i="12"/>
  <c r="H231" i="12" s="1"/>
  <c r="G232" i="12"/>
  <c r="H232" i="12" s="1"/>
  <c r="G233" i="12"/>
  <c r="H233" i="12" s="1"/>
  <c r="G234" i="12"/>
  <c r="H234" i="12" s="1"/>
  <c r="G235" i="12"/>
  <c r="H235" i="12" s="1"/>
  <c r="G236" i="12"/>
  <c r="H236" i="12" s="1"/>
  <c r="G237" i="12"/>
  <c r="H237" i="12" s="1"/>
  <c r="G238" i="12"/>
  <c r="H238" i="12" s="1"/>
  <c r="G239" i="12"/>
  <c r="H239" i="12" s="1"/>
  <c r="G240" i="12"/>
  <c r="H240" i="12" s="1"/>
  <c r="G241" i="12"/>
  <c r="H241" i="12" s="1"/>
  <c r="G242" i="12"/>
  <c r="H242" i="12" s="1"/>
  <c r="G243" i="12"/>
  <c r="H243" i="12" s="1"/>
  <c r="G244" i="12"/>
  <c r="H244" i="12" s="1"/>
  <c r="G245" i="12"/>
  <c r="H245" i="12" s="1"/>
  <c r="G246" i="12"/>
  <c r="H246" i="12" s="1"/>
  <c r="G247" i="12"/>
  <c r="H247" i="12" s="1"/>
  <c r="G248" i="12"/>
  <c r="H248" i="12" s="1"/>
  <c r="G249" i="12"/>
  <c r="H249" i="12" s="1"/>
  <c r="G250" i="12"/>
  <c r="H250" i="12" s="1"/>
  <c r="G251" i="12"/>
  <c r="H251" i="12" s="1"/>
  <c r="G252" i="12"/>
  <c r="H252" i="12" s="1"/>
  <c r="G253" i="12"/>
  <c r="H253" i="12" s="1"/>
  <c r="G254" i="12"/>
  <c r="H254" i="12" s="1"/>
  <c r="G255" i="12"/>
  <c r="H255" i="12" s="1"/>
  <c r="G256" i="12"/>
  <c r="H256" i="12" s="1"/>
  <c r="G257" i="12"/>
  <c r="H257" i="12" s="1"/>
  <c r="G258" i="12"/>
  <c r="H258" i="12" s="1"/>
  <c r="G259" i="12"/>
  <c r="H259" i="12" s="1"/>
  <c r="G260" i="12"/>
  <c r="H260" i="12" s="1"/>
  <c r="G261" i="12"/>
  <c r="H261" i="12" s="1"/>
  <c r="G262" i="12"/>
  <c r="H262" i="12" s="1"/>
  <c r="G263" i="12"/>
  <c r="H263" i="12" s="1"/>
  <c r="G264" i="12"/>
  <c r="H264" i="12" s="1"/>
  <c r="G265" i="12"/>
  <c r="H265" i="12" s="1"/>
  <c r="G266" i="12"/>
  <c r="H266" i="12" s="1"/>
  <c r="G267" i="12"/>
  <c r="H267" i="12" s="1"/>
  <c r="G268" i="12"/>
  <c r="H268" i="12" s="1"/>
  <c r="G269" i="12"/>
  <c r="H269" i="12" s="1"/>
  <c r="G270" i="12"/>
  <c r="H270" i="12" s="1"/>
  <c r="G271" i="12"/>
  <c r="H271" i="12" s="1"/>
  <c r="G272" i="12"/>
  <c r="H272" i="12" s="1"/>
  <c r="G273" i="12"/>
  <c r="H273" i="12" s="1"/>
  <c r="G274" i="12"/>
  <c r="H274" i="12" s="1"/>
  <c r="G275" i="12"/>
  <c r="H275" i="12" s="1"/>
  <c r="G276" i="12"/>
  <c r="H276" i="12" s="1"/>
  <c r="G277" i="12"/>
  <c r="H277" i="12" s="1"/>
  <c r="G278" i="12"/>
  <c r="H278" i="12" s="1"/>
  <c r="G279" i="12"/>
  <c r="H279" i="12" s="1"/>
  <c r="G280" i="12"/>
  <c r="H280" i="12" s="1"/>
  <c r="G281" i="12"/>
  <c r="H281" i="12" s="1"/>
  <c r="G282" i="12"/>
  <c r="H282" i="12" s="1"/>
  <c r="G283" i="12"/>
  <c r="H283" i="12" s="1"/>
  <c r="G284" i="12"/>
  <c r="H284" i="12" s="1"/>
  <c r="G285" i="12"/>
  <c r="H285" i="12" s="1"/>
  <c r="G286" i="12"/>
  <c r="H286" i="12" s="1"/>
  <c r="G287" i="12"/>
  <c r="H287" i="12" s="1"/>
  <c r="G288" i="12"/>
  <c r="H288" i="12" s="1"/>
  <c r="G289" i="12"/>
  <c r="H289" i="12" s="1"/>
  <c r="G290" i="12"/>
  <c r="H290" i="12" s="1"/>
  <c r="G291" i="12"/>
  <c r="H291" i="12" s="1"/>
  <c r="G292" i="12"/>
  <c r="H292" i="12" s="1"/>
  <c r="G293" i="12"/>
  <c r="H293" i="12" s="1"/>
  <c r="G294" i="12"/>
  <c r="H294" i="12" s="1"/>
  <c r="G295" i="12"/>
  <c r="H295" i="12" s="1"/>
  <c r="G296" i="12"/>
  <c r="H296" i="12" s="1"/>
  <c r="G297" i="12"/>
  <c r="H297" i="12" s="1"/>
  <c r="G298" i="12"/>
  <c r="H298" i="12" s="1"/>
  <c r="G299" i="12"/>
  <c r="H299" i="12" s="1"/>
  <c r="G300" i="12"/>
  <c r="H300" i="12" s="1"/>
  <c r="G301" i="12"/>
  <c r="H301" i="12" s="1"/>
  <c r="G302" i="12"/>
  <c r="H302" i="12" s="1"/>
  <c r="G303" i="12"/>
  <c r="H303" i="12" s="1"/>
  <c r="G304" i="12"/>
  <c r="H304" i="12" s="1"/>
  <c r="G305" i="12"/>
  <c r="H305" i="12" s="1"/>
  <c r="G306" i="12"/>
  <c r="H306" i="12" s="1"/>
  <c r="G307" i="12"/>
  <c r="H307" i="12" s="1"/>
  <c r="G308" i="12"/>
  <c r="H308" i="12" s="1"/>
  <c r="G309" i="12"/>
  <c r="H309" i="12" s="1"/>
  <c r="G310" i="12"/>
  <c r="H310" i="12" s="1"/>
  <c r="G311" i="12"/>
  <c r="H311" i="12" s="1"/>
  <c r="G312" i="12"/>
  <c r="H312" i="12" s="1"/>
  <c r="G313" i="12"/>
  <c r="H313" i="12" s="1"/>
  <c r="G314" i="12"/>
  <c r="H314" i="12" s="1"/>
  <c r="G315" i="12"/>
  <c r="H315" i="12" s="1"/>
  <c r="G316" i="12"/>
  <c r="H316" i="12" s="1"/>
  <c r="G317" i="12"/>
  <c r="H317" i="12" s="1"/>
  <c r="G318" i="12"/>
  <c r="H318" i="12" s="1"/>
  <c r="G319" i="12"/>
  <c r="H319" i="12" s="1"/>
  <c r="G320" i="12"/>
  <c r="H320" i="12" s="1"/>
  <c r="G321" i="12"/>
  <c r="H321" i="12" s="1"/>
  <c r="G322" i="12"/>
  <c r="H322" i="12" s="1"/>
  <c r="G323" i="12"/>
  <c r="H323" i="12" s="1"/>
  <c r="G324" i="12"/>
  <c r="H324" i="12" s="1"/>
  <c r="G325" i="12"/>
  <c r="H325" i="12" s="1"/>
  <c r="G326" i="12"/>
  <c r="H326" i="12" s="1"/>
  <c r="G327" i="12"/>
  <c r="H327" i="12" s="1"/>
  <c r="G328" i="12"/>
  <c r="H328" i="12" s="1"/>
  <c r="G329" i="12"/>
  <c r="H329" i="12" s="1"/>
  <c r="G330" i="12"/>
  <c r="H330" i="12" s="1"/>
  <c r="G331" i="12"/>
  <c r="H331" i="12" s="1"/>
  <c r="G332" i="12"/>
  <c r="H332" i="12" s="1"/>
  <c r="G333" i="12"/>
  <c r="H333" i="12" s="1"/>
  <c r="G334" i="12"/>
  <c r="H334" i="12" s="1"/>
  <c r="G335" i="12"/>
  <c r="H335" i="12" s="1"/>
  <c r="G336" i="12"/>
  <c r="H336" i="12" s="1"/>
  <c r="G337" i="12"/>
  <c r="H337" i="12" s="1"/>
  <c r="G338" i="12"/>
  <c r="H338" i="12" s="1"/>
  <c r="G339" i="12"/>
  <c r="H339" i="12" s="1"/>
  <c r="G340" i="12"/>
  <c r="H340" i="12" s="1"/>
  <c r="G341" i="12"/>
  <c r="H341" i="12" s="1"/>
  <c r="G342" i="12"/>
  <c r="H342" i="12" s="1"/>
  <c r="G343" i="12"/>
  <c r="H343" i="12" s="1"/>
  <c r="G344" i="12"/>
  <c r="H344" i="12" s="1"/>
  <c r="G345" i="12"/>
  <c r="H345" i="12" s="1"/>
  <c r="G346" i="12"/>
  <c r="H346" i="12" s="1"/>
  <c r="G347" i="12"/>
  <c r="H347" i="12" s="1"/>
  <c r="G348" i="12"/>
  <c r="H348" i="12" s="1"/>
  <c r="G349" i="12"/>
  <c r="H349" i="12" s="1"/>
  <c r="G350" i="12"/>
  <c r="H350" i="12" s="1"/>
  <c r="G351" i="12"/>
  <c r="H351" i="12" s="1"/>
  <c r="G352" i="12"/>
  <c r="H352" i="12" s="1"/>
  <c r="G353" i="12"/>
  <c r="H353" i="12" s="1"/>
  <c r="G354" i="12"/>
  <c r="H354" i="12" s="1"/>
  <c r="G355" i="12"/>
  <c r="H355" i="12" s="1"/>
  <c r="G356" i="12"/>
  <c r="H356" i="12" s="1"/>
  <c r="G357" i="12"/>
  <c r="H357" i="12" s="1"/>
  <c r="G358" i="12"/>
  <c r="H358" i="12" s="1"/>
  <c r="G359" i="12"/>
  <c r="H359" i="12" s="1"/>
  <c r="G360" i="12"/>
  <c r="H360" i="12" s="1"/>
  <c r="G361" i="12"/>
  <c r="H361" i="12" s="1"/>
  <c r="G362" i="12"/>
  <c r="H362" i="12" s="1"/>
  <c r="G363" i="12"/>
  <c r="H363" i="12" s="1"/>
  <c r="G364" i="12"/>
  <c r="H364" i="12" s="1"/>
  <c r="G365" i="12"/>
  <c r="H365" i="12" s="1"/>
  <c r="G366" i="12"/>
  <c r="H366" i="12" s="1"/>
  <c r="G367" i="12"/>
  <c r="H367" i="12" s="1"/>
  <c r="G368" i="12"/>
  <c r="H368" i="12" s="1"/>
  <c r="G369" i="12"/>
  <c r="H369" i="12" s="1"/>
  <c r="G370" i="12"/>
  <c r="H370" i="12" s="1"/>
  <c r="G371" i="12"/>
  <c r="H371" i="12" s="1"/>
  <c r="G372" i="12"/>
  <c r="H372" i="12" s="1"/>
  <c r="G373" i="12"/>
  <c r="H373" i="12" s="1"/>
  <c r="G374" i="12"/>
  <c r="H374" i="12" s="1"/>
  <c r="G375" i="12"/>
  <c r="H375" i="12" s="1"/>
  <c r="G376" i="12"/>
  <c r="H376" i="12" s="1"/>
  <c r="G377" i="12"/>
  <c r="H377" i="12" s="1"/>
  <c r="G378" i="12"/>
  <c r="H378" i="12" s="1"/>
  <c r="G379" i="12"/>
  <c r="H379" i="12" s="1"/>
  <c r="G380" i="12"/>
  <c r="H380" i="12" s="1"/>
  <c r="G381" i="12"/>
  <c r="H381" i="12" s="1"/>
  <c r="G382" i="12"/>
  <c r="H382" i="12" s="1"/>
  <c r="G383" i="12"/>
  <c r="H383" i="12" s="1"/>
  <c r="G384" i="12"/>
  <c r="H384" i="12" s="1"/>
  <c r="G385" i="12"/>
  <c r="H385" i="12" s="1"/>
  <c r="G386" i="12"/>
  <c r="H386" i="12" s="1"/>
  <c r="G387" i="12"/>
  <c r="H387" i="12" s="1"/>
  <c r="G388" i="12"/>
  <c r="H388" i="12" s="1"/>
  <c r="G389" i="12"/>
  <c r="H389" i="12" s="1"/>
  <c r="G390" i="12"/>
  <c r="H390" i="12" s="1"/>
  <c r="G391" i="12"/>
  <c r="H391" i="12" s="1"/>
  <c r="G392" i="12"/>
  <c r="H392" i="12" s="1"/>
  <c r="G393" i="12"/>
  <c r="H393" i="12" s="1"/>
  <c r="G394" i="12"/>
  <c r="H394" i="12" s="1"/>
  <c r="G395" i="12"/>
  <c r="H395" i="12" s="1"/>
  <c r="G396" i="12"/>
  <c r="H396" i="12" s="1"/>
  <c r="G397" i="12"/>
  <c r="H397" i="12" s="1"/>
  <c r="G398" i="12"/>
  <c r="H398" i="12" s="1"/>
  <c r="G399" i="12"/>
  <c r="H399" i="12" s="1"/>
  <c r="G400" i="12"/>
  <c r="H400" i="12" s="1"/>
  <c r="G401" i="12"/>
  <c r="H401" i="12" s="1"/>
  <c r="G402" i="12"/>
  <c r="H402" i="12" s="1"/>
  <c r="G403" i="12"/>
  <c r="H403" i="12" s="1"/>
  <c r="G404" i="12"/>
  <c r="H404" i="12" s="1"/>
  <c r="G405" i="12"/>
  <c r="H405" i="12" s="1"/>
  <c r="G406" i="12"/>
  <c r="H406" i="12" s="1"/>
  <c r="G407" i="12"/>
  <c r="H407" i="12" s="1"/>
  <c r="G408" i="12"/>
  <c r="H408" i="12" s="1"/>
  <c r="G409" i="12"/>
  <c r="H409" i="12" s="1"/>
  <c r="G410" i="12"/>
  <c r="H410" i="12" s="1"/>
  <c r="G411" i="12"/>
  <c r="H411" i="12" s="1"/>
  <c r="G412" i="12"/>
  <c r="H412" i="12" s="1"/>
  <c r="G413" i="12"/>
  <c r="H413" i="12" s="1"/>
  <c r="G414" i="12"/>
  <c r="H414" i="12" s="1"/>
  <c r="G415" i="12"/>
  <c r="H415" i="12" s="1"/>
  <c r="G416" i="12"/>
  <c r="H416" i="12" s="1"/>
  <c r="G417" i="12"/>
  <c r="H417" i="12" s="1"/>
  <c r="G418" i="12"/>
  <c r="H418" i="12" s="1"/>
  <c r="G419" i="12"/>
  <c r="H419" i="12" s="1"/>
  <c r="G420" i="12"/>
  <c r="H420" i="12" s="1"/>
  <c r="G421" i="12"/>
  <c r="H421" i="12" s="1"/>
  <c r="G422" i="12"/>
  <c r="H422" i="12" s="1"/>
  <c r="G423" i="12"/>
  <c r="H423" i="12" s="1"/>
  <c r="G424" i="12"/>
  <c r="H424" i="12" s="1"/>
  <c r="G425" i="12"/>
  <c r="H425" i="12" s="1"/>
  <c r="G426" i="12"/>
  <c r="H426" i="12" s="1"/>
  <c r="G427" i="12"/>
  <c r="H427" i="12" s="1"/>
  <c r="G428" i="12"/>
  <c r="H428" i="12" s="1"/>
  <c r="G429" i="12"/>
  <c r="H429" i="12" s="1"/>
  <c r="G430" i="12"/>
  <c r="H430" i="12" s="1"/>
  <c r="G431" i="12"/>
  <c r="H431" i="12" s="1"/>
  <c r="G432" i="12"/>
  <c r="H432" i="12" s="1"/>
  <c r="G433" i="12"/>
  <c r="H433" i="12" s="1"/>
  <c r="G434" i="12"/>
  <c r="H434" i="12" s="1"/>
  <c r="G435" i="12"/>
  <c r="H435" i="12" s="1"/>
  <c r="G436" i="12"/>
  <c r="H436" i="12" s="1"/>
  <c r="G437" i="12"/>
  <c r="H437" i="12" s="1"/>
  <c r="G438" i="12"/>
  <c r="H438" i="12" s="1"/>
  <c r="G439" i="12"/>
  <c r="H439" i="12" s="1"/>
  <c r="G440" i="12"/>
  <c r="H440" i="12" s="1"/>
  <c r="G441" i="12"/>
  <c r="H441" i="12" s="1"/>
  <c r="G442" i="12"/>
  <c r="H442" i="12" s="1"/>
  <c r="G443" i="12"/>
  <c r="H443" i="12" s="1"/>
  <c r="G444" i="12"/>
  <c r="H444" i="12" s="1"/>
  <c r="G445" i="12"/>
  <c r="H445" i="12" s="1"/>
  <c r="G446" i="12"/>
  <c r="H446" i="12" s="1"/>
  <c r="G447" i="12"/>
  <c r="H447" i="12" s="1"/>
  <c r="G448" i="12"/>
  <c r="H448" i="12" s="1"/>
  <c r="G449" i="12"/>
  <c r="H449" i="12" s="1"/>
  <c r="G450" i="12"/>
  <c r="H450" i="12" s="1"/>
  <c r="G451" i="12"/>
  <c r="H451" i="12" s="1"/>
  <c r="G452" i="12"/>
  <c r="H452" i="12" s="1"/>
  <c r="G453" i="12"/>
  <c r="H453" i="12" s="1"/>
  <c r="G454" i="12"/>
  <c r="H454" i="12" s="1"/>
  <c r="G455" i="12"/>
  <c r="H455" i="12" s="1"/>
  <c r="G456" i="12"/>
  <c r="H456" i="12" s="1"/>
  <c r="G457" i="12"/>
  <c r="H457" i="12" s="1"/>
  <c r="G458" i="12"/>
  <c r="H458" i="12" s="1"/>
  <c r="G459" i="12"/>
  <c r="H459" i="12" s="1"/>
  <c r="G460" i="12"/>
  <c r="H460" i="12" s="1"/>
  <c r="G461" i="12"/>
  <c r="H461" i="12" s="1"/>
  <c r="G462" i="12"/>
  <c r="H462" i="12" s="1"/>
  <c r="G463" i="12"/>
  <c r="H463" i="12" s="1"/>
  <c r="G464" i="12"/>
  <c r="H464" i="12" s="1"/>
  <c r="G465" i="12"/>
  <c r="H465" i="12" s="1"/>
  <c r="G466" i="12"/>
  <c r="H466" i="12" s="1"/>
  <c r="G467" i="12"/>
  <c r="H467" i="12" s="1"/>
  <c r="G468" i="12"/>
  <c r="H468" i="12" s="1"/>
  <c r="G469" i="12"/>
  <c r="H469" i="12" s="1"/>
  <c r="G470" i="12"/>
  <c r="H470" i="12" s="1"/>
  <c r="G471" i="12"/>
  <c r="H471" i="12" s="1"/>
  <c r="G472" i="12"/>
  <c r="H472" i="12" s="1"/>
  <c r="G473" i="12"/>
  <c r="H473" i="12" s="1"/>
  <c r="G474" i="12"/>
  <c r="H474" i="12" s="1"/>
  <c r="G475" i="12"/>
  <c r="H475" i="12" s="1"/>
  <c r="G476" i="12"/>
  <c r="H476" i="12" s="1"/>
  <c r="G477" i="12"/>
  <c r="H477" i="12" s="1"/>
  <c r="G478" i="12"/>
  <c r="H478" i="12" s="1"/>
  <c r="G479" i="12"/>
  <c r="H479" i="12" s="1"/>
  <c r="G480" i="12"/>
  <c r="H480" i="12" s="1"/>
  <c r="G481" i="12"/>
  <c r="H481" i="12" s="1"/>
  <c r="G482" i="12"/>
  <c r="H482" i="12" s="1"/>
  <c r="G483" i="12"/>
  <c r="H483" i="12" s="1"/>
  <c r="G484" i="12"/>
  <c r="H484" i="12" s="1"/>
  <c r="G485" i="12"/>
  <c r="H485" i="12" s="1"/>
  <c r="G486" i="12"/>
  <c r="H486" i="12" s="1"/>
  <c r="G487" i="12"/>
  <c r="H487" i="12" s="1"/>
  <c r="G488" i="12"/>
  <c r="H488" i="12" s="1"/>
  <c r="G489" i="12"/>
  <c r="H489" i="12" s="1"/>
  <c r="G490" i="12"/>
  <c r="H490" i="12" s="1"/>
  <c r="G491" i="12"/>
  <c r="H491" i="12" s="1"/>
  <c r="G492" i="12"/>
  <c r="H492" i="12" s="1"/>
  <c r="G493" i="12"/>
  <c r="H493" i="12" s="1"/>
  <c r="G494" i="12"/>
  <c r="H494" i="12" s="1"/>
  <c r="G495" i="12"/>
  <c r="H495" i="12" s="1"/>
  <c r="G496" i="12"/>
  <c r="H496" i="12" s="1"/>
  <c r="G497" i="12"/>
  <c r="H497" i="12" s="1"/>
  <c r="G498" i="12"/>
  <c r="H498" i="12" s="1"/>
  <c r="G499" i="12"/>
  <c r="H499" i="12" s="1"/>
  <c r="G500" i="12"/>
  <c r="H500" i="12" s="1"/>
  <c r="G501" i="12"/>
  <c r="H501" i="12" s="1"/>
  <c r="G502" i="12"/>
  <c r="H502" i="12" s="1"/>
  <c r="G503" i="12"/>
  <c r="H503" i="12" s="1"/>
  <c r="G504" i="12"/>
  <c r="H504" i="12" s="1"/>
  <c r="AT9" i="12" l="1"/>
  <c r="AU8" i="12"/>
  <c r="AK6" i="12"/>
  <c r="AL6" i="12" s="1"/>
  <c r="Y5" i="12"/>
  <c r="M5" i="12"/>
  <c r="N5" i="12" s="1"/>
  <c r="BG27" i="12"/>
  <c r="BG24" i="12"/>
  <c r="BG25" i="12" s="1"/>
  <c r="BG22" i="12"/>
  <c r="BG23" i="12" s="1"/>
  <c r="BC27" i="12"/>
  <c r="BC24" i="12"/>
  <c r="BC25" i="12" s="1"/>
  <c r="BC22" i="12"/>
  <c r="BC23" i="12" s="1"/>
  <c r="AY19" i="12"/>
  <c r="BF3" i="12"/>
  <c r="BB3" i="12"/>
  <c r="AX3" i="12"/>
  <c r="AU9" i="12" l="1"/>
  <c r="AT10" i="12"/>
  <c r="AK7" i="12"/>
  <c r="Z5" i="12"/>
  <c r="Y6" i="12"/>
  <c r="AL7" i="12"/>
  <c r="AK8" i="12"/>
  <c r="M6" i="12"/>
  <c r="N6" i="12" s="1"/>
  <c r="BG26" i="12"/>
  <c r="BC26" i="12"/>
  <c r="AT11" i="12" l="1"/>
  <c r="AU10" i="12"/>
  <c r="M7" i="12"/>
  <c r="N7" i="12" s="1"/>
  <c r="Z6" i="12"/>
  <c r="Y7" i="12"/>
  <c r="AL8" i="12"/>
  <c r="AK9" i="12"/>
  <c r="M8" i="12"/>
  <c r="N8" i="12" s="1"/>
  <c r="AY20" i="12"/>
  <c r="AY21" i="12" s="1"/>
  <c r="AY27" i="12"/>
  <c r="AY24" i="12"/>
  <c r="AY25" i="12" s="1"/>
  <c r="AY22" i="12"/>
  <c r="AY23" i="12" s="1"/>
  <c r="AT12" i="12" l="1"/>
  <c r="AU11" i="12"/>
  <c r="M9" i="12"/>
  <c r="N9" i="12" s="1"/>
  <c r="Z7" i="12"/>
  <c r="Y8" i="12"/>
  <c r="AL9" i="12"/>
  <c r="AK10" i="12"/>
  <c r="M10" i="12"/>
  <c r="AY26" i="12"/>
  <c r="I4" i="12"/>
  <c r="U4" i="12"/>
  <c r="AT13" i="12" l="1"/>
  <c r="AU12" i="12"/>
  <c r="Z8" i="12"/>
  <c r="Y9" i="12"/>
  <c r="AL10" i="12"/>
  <c r="AK11" i="12"/>
  <c r="N10" i="12"/>
  <c r="M11" i="12"/>
  <c r="I5" i="12"/>
  <c r="I6" i="12" s="1"/>
  <c r="I7" i="12" s="1"/>
  <c r="I8" i="12" s="1"/>
  <c r="I9" i="12" s="1"/>
  <c r="I10" i="12" s="1"/>
  <c r="I11" i="12" s="1"/>
  <c r="I12" i="12" s="1"/>
  <c r="I13" i="12" s="1"/>
  <c r="I14" i="12" s="1"/>
  <c r="I15" i="12" s="1"/>
  <c r="I16" i="12" s="1"/>
  <c r="I17" i="12" s="1"/>
  <c r="I18" i="12" s="1"/>
  <c r="I19" i="12" s="1"/>
  <c r="I20" i="12" s="1"/>
  <c r="I21" i="12" s="1"/>
  <c r="I22" i="12" s="1"/>
  <c r="I23" i="12" s="1"/>
  <c r="I24" i="12" s="1"/>
  <c r="I25" i="12" s="1"/>
  <c r="I26" i="12" s="1"/>
  <c r="I27" i="12" s="1"/>
  <c r="I28" i="12" s="1"/>
  <c r="I29" i="12" s="1"/>
  <c r="I30" i="12" s="1"/>
  <c r="I31" i="12" s="1"/>
  <c r="I32" i="12" s="1"/>
  <c r="I33" i="12" s="1"/>
  <c r="I34" i="12" s="1"/>
  <c r="I35" i="12" s="1"/>
  <c r="I36" i="12" s="1"/>
  <c r="I37" i="12" s="1"/>
  <c r="I38" i="12" s="1"/>
  <c r="I39" i="12" s="1"/>
  <c r="I40" i="12" s="1"/>
  <c r="I41" i="12" s="1"/>
  <c r="I42" i="12" s="1"/>
  <c r="I43" i="12" s="1"/>
  <c r="I44" i="12" s="1"/>
  <c r="I45" i="12" s="1"/>
  <c r="I46" i="12" s="1"/>
  <c r="I47" i="12" s="1"/>
  <c r="I48" i="12" s="1"/>
  <c r="I49" i="12" s="1"/>
  <c r="I50" i="12" s="1"/>
  <c r="I51" i="12" s="1"/>
  <c r="I52" i="12" s="1"/>
  <c r="I53" i="12" s="1"/>
  <c r="I54" i="12" s="1"/>
  <c r="I55" i="12" s="1"/>
  <c r="I56" i="12" s="1"/>
  <c r="I57" i="12" s="1"/>
  <c r="I58" i="12" s="1"/>
  <c r="I59" i="12" s="1"/>
  <c r="I60" i="12" s="1"/>
  <c r="I61" i="12" s="1"/>
  <c r="I62" i="12" s="1"/>
  <c r="I63" i="12" s="1"/>
  <c r="I64" i="12" s="1"/>
  <c r="I65" i="12" s="1"/>
  <c r="I66" i="12" s="1"/>
  <c r="I67" i="12" s="1"/>
  <c r="I68" i="12" s="1"/>
  <c r="I69" i="12" s="1"/>
  <c r="I70" i="12" s="1"/>
  <c r="I71" i="12" s="1"/>
  <c r="I72" i="12" s="1"/>
  <c r="I73" i="12" s="1"/>
  <c r="I74" i="12" s="1"/>
  <c r="I75" i="12" s="1"/>
  <c r="I76" i="12" s="1"/>
  <c r="I77" i="12" s="1"/>
  <c r="I78" i="12" s="1"/>
  <c r="I79" i="12" s="1"/>
  <c r="I80" i="12" s="1"/>
  <c r="I81" i="12" s="1"/>
  <c r="I82" i="12" s="1"/>
  <c r="I83" i="12" s="1"/>
  <c r="I84" i="12" s="1"/>
  <c r="I85" i="12" s="1"/>
  <c r="I86" i="12" s="1"/>
  <c r="I87" i="12" s="1"/>
  <c r="I88" i="12" s="1"/>
  <c r="I89" i="12" s="1"/>
  <c r="I90" i="12" s="1"/>
  <c r="I91" i="12" s="1"/>
  <c r="I92" i="12" s="1"/>
  <c r="I93" i="12" s="1"/>
  <c r="I94" i="12" s="1"/>
  <c r="I95" i="12" s="1"/>
  <c r="I96" i="12" s="1"/>
  <c r="I97" i="12" s="1"/>
  <c r="I98" i="12" s="1"/>
  <c r="I99" i="12" s="1"/>
  <c r="I100" i="12" s="1"/>
  <c r="I101" i="12" s="1"/>
  <c r="I102" i="12" s="1"/>
  <c r="I103" i="12" s="1"/>
  <c r="I104" i="12" s="1"/>
  <c r="I105" i="12" s="1"/>
  <c r="I106" i="12" s="1"/>
  <c r="I107" i="12" s="1"/>
  <c r="I108" i="12" s="1"/>
  <c r="I109" i="12" s="1"/>
  <c r="I110" i="12" s="1"/>
  <c r="I111" i="12" s="1"/>
  <c r="I112" i="12" s="1"/>
  <c r="I113" i="12" s="1"/>
  <c r="I114" i="12" s="1"/>
  <c r="I115" i="12" s="1"/>
  <c r="I116" i="12" s="1"/>
  <c r="I117" i="12" s="1"/>
  <c r="I118" i="12" s="1"/>
  <c r="I119" i="12" s="1"/>
  <c r="I120" i="12" s="1"/>
  <c r="I121" i="12" s="1"/>
  <c r="I122" i="12" s="1"/>
  <c r="I123" i="12" s="1"/>
  <c r="I124" i="12" s="1"/>
  <c r="I125" i="12" s="1"/>
  <c r="I126" i="12" s="1"/>
  <c r="I127" i="12" s="1"/>
  <c r="I128" i="12" s="1"/>
  <c r="I129" i="12" s="1"/>
  <c r="I130" i="12" s="1"/>
  <c r="I131" i="12" s="1"/>
  <c r="I132" i="12" s="1"/>
  <c r="I133" i="12" s="1"/>
  <c r="I134" i="12" s="1"/>
  <c r="I135" i="12" s="1"/>
  <c r="I136" i="12" s="1"/>
  <c r="I137" i="12" s="1"/>
  <c r="I138" i="12" s="1"/>
  <c r="I139" i="12" s="1"/>
  <c r="I140" i="12" s="1"/>
  <c r="I141" i="12" s="1"/>
  <c r="I142" i="12" s="1"/>
  <c r="I143" i="12" s="1"/>
  <c r="I144" i="12" s="1"/>
  <c r="I145" i="12" s="1"/>
  <c r="I146" i="12" s="1"/>
  <c r="I147" i="12" s="1"/>
  <c r="I148" i="12" s="1"/>
  <c r="I149" i="12" s="1"/>
  <c r="I150" i="12" s="1"/>
  <c r="I151" i="12" s="1"/>
  <c r="I152" i="12" s="1"/>
  <c r="I153" i="12" s="1"/>
  <c r="I154" i="12" s="1"/>
  <c r="I155" i="12" s="1"/>
  <c r="I156" i="12" s="1"/>
  <c r="I157" i="12" s="1"/>
  <c r="I158" i="12" s="1"/>
  <c r="I159" i="12" s="1"/>
  <c r="I160" i="12" s="1"/>
  <c r="I161" i="12" s="1"/>
  <c r="I162" i="12" s="1"/>
  <c r="I163" i="12" s="1"/>
  <c r="I164" i="12" s="1"/>
  <c r="I165" i="12" s="1"/>
  <c r="I166" i="12" s="1"/>
  <c r="I167" i="12" s="1"/>
  <c r="I168" i="12" s="1"/>
  <c r="I169" i="12" s="1"/>
  <c r="I170" i="12" s="1"/>
  <c r="I171" i="12" s="1"/>
  <c r="I172" i="12" s="1"/>
  <c r="I173" i="12" s="1"/>
  <c r="I174" i="12" s="1"/>
  <c r="I175" i="12" s="1"/>
  <c r="I176" i="12" s="1"/>
  <c r="I177" i="12" s="1"/>
  <c r="I178" i="12" s="1"/>
  <c r="I179" i="12" s="1"/>
  <c r="I180" i="12" s="1"/>
  <c r="I181" i="12" s="1"/>
  <c r="I182" i="12" s="1"/>
  <c r="I183" i="12" s="1"/>
  <c r="I184" i="12" s="1"/>
  <c r="I185" i="12" s="1"/>
  <c r="I186" i="12" s="1"/>
  <c r="I187" i="12" s="1"/>
  <c r="I188" i="12" s="1"/>
  <c r="I189" i="12" s="1"/>
  <c r="I190" i="12" s="1"/>
  <c r="I191" i="12" s="1"/>
  <c r="I192" i="12" s="1"/>
  <c r="I193" i="12" s="1"/>
  <c r="I194" i="12" s="1"/>
  <c r="I195" i="12" s="1"/>
  <c r="I196" i="12" s="1"/>
  <c r="I197" i="12" s="1"/>
  <c r="I198" i="12" s="1"/>
  <c r="I199" i="12" s="1"/>
  <c r="I200" i="12" s="1"/>
  <c r="I201" i="12" s="1"/>
  <c r="I202" i="12" s="1"/>
  <c r="I203" i="12" s="1"/>
  <c r="I204" i="12" s="1"/>
  <c r="I205" i="12" s="1"/>
  <c r="I206" i="12" s="1"/>
  <c r="I207" i="12" s="1"/>
  <c r="I208" i="12" s="1"/>
  <c r="I209" i="12" s="1"/>
  <c r="I210" i="12" s="1"/>
  <c r="I211" i="12" s="1"/>
  <c r="I212" i="12" s="1"/>
  <c r="I213" i="12" s="1"/>
  <c r="I214" i="12" s="1"/>
  <c r="I215" i="12" s="1"/>
  <c r="I216" i="12" s="1"/>
  <c r="I217" i="12" s="1"/>
  <c r="I218" i="12" s="1"/>
  <c r="I219" i="12" s="1"/>
  <c r="I220" i="12" s="1"/>
  <c r="I221" i="12" s="1"/>
  <c r="I222" i="12" s="1"/>
  <c r="I223" i="12" s="1"/>
  <c r="I224" i="12" s="1"/>
  <c r="I225" i="12" s="1"/>
  <c r="I226" i="12" s="1"/>
  <c r="I227" i="12" s="1"/>
  <c r="I228" i="12" s="1"/>
  <c r="I229" i="12" s="1"/>
  <c r="I230" i="12" s="1"/>
  <c r="I231" i="12" s="1"/>
  <c r="I232" i="12" s="1"/>
  <c r="I233" i="12" s="1"/>
  <c r="I234" i="12" s="1"/>
  <c r="I235" i="12" s="1"/>
  <c r="I236" i="12" s="1"/>
  <c r="I237" i="12" s="1"/>
  <c r="I238" i="12" s="1"/>
  <c r="I239" i="12" s="1"/>
  <c r="I240" i="12" s="1"/>
  <c r="I241" i="12" s="1"/>
  <c r="I242" i="12" s="1"/>
  <c r="I243" i="12" s="1"/>
  <c r="I244" i="12" s="1"/>
  <c r="I245" i="12" s="1"/>
  <c r="I246" i="12" s="1"/>
  <c r="I247" i="12" s="1"/>
  <c r="I248" i="12" s="1"/>
  <c r="I249" i="12" s="1"/>
  <c r="I250" i="12" s="1"/>
  <c r="I251" i="12" s="1"/>
  <c r="I252" i="12" s="1"/>
  <c r="I253" i="12" s="1"/>
  <c r="I254" i="12" s="1"/>
  <c r="I255" i="12" s="1"/>
  <c r="I256" i="12" s="1"/>
  <c r="I257" i="12" s="1"/>
  <c r="I258" i="12" s="1"/>
  <c r="I259" i="12" s="1"/>
  <c r="I260" i="12" s="1"/>
  <c r="I261" i="12" s="1"/>
  <c r="I262" i="12" s="1"/>
  <c r="I263" i="12" s="1"/>
  <c r="I264" i="12" s="1"/>
  <c r="I265" i="12" s="1"/>
  <c r="I266" i="12" s="1"/>
  <c r="I267" i="12" s="1"/>
  <c r="I268" i="12" s="1"/>
  <c r="I269" i="12" s="1"/>
  <c r="I270" i="12" s="1"/>
  <c r="I271" i="12" s="1"/>
  <c r="I272" i="12" s="1"/>
  <c r="I273" i="12" s="1"/>
  <c r="I274" i="12" s="1"/>
  <c r="I275" i="12" s="1"/>
  <c r="I276" i="12" s="1"/>
  <c r="I277" i="12" s="1"/>
  <c r="I278" i="12" s="1"/>
  <c r="I279" i="12" s="1"/>
  <c r="I280" i="12" s="1"/>
  <c r="I281" i="12" s="1"/>
  <c r="I282" i="12" s="1"/>
  <c r="I283" i="12" s="1"/>
  <c r="I284" i="12" s="1"/>
  <c r="I285" i="12" s="1"/>
  <c r="I286" i="12" s="1"/>
  <c r="I287" i="12" s="1"/>
  <c r="I288" i="12" s="1"/>
  <c r="I289" i="12" s="1"/>
  <c r="I290" i="12" s="1"/>
  <c r="I291" i="12" s="1"/>
  <c r="I292" i="12" s="1"/>
  <c r="I293" i="12" s="1"/>
  <c r="I294" i="12" s="1"/>
  <c r="I295" i="12" s="1"/>
  <c r="I296" i="12" s="1"/>
  <c r="I297" i="12" s="1"/>
  <c r="I298" i="12" s="1"/>
  <c r="I299" i="12" s="1"/>
  <c r="I300" i="12" s="1"/>
  <c r="I301" i="12" s="1"/>
  <c r="I302" i="12" s="1"/>
  <c r="I303" i="12" s="1"/>
  <c r="I304" i="12" s="1"/>
  <c r="I305" i="12" s="1"/>
  <c r="I306" i="12" s="1"/>
  <c r="I307" i="12" s="1"/>
  <c r="I308" i="12" s="1"/>
  <c r="I309" i="12" s="1"/>
  <c r="I310" i="12" s="1"/>
  <c r="I311" i="12" s="1"/>
  <c r="I312" i="12" s="1"/>
  <c r="I313" i="12" s="1"/>
  <c r="I314" i="12" s="1"/>
  <c r="I315" i="12" s="1"/>
  <c r="I316" i="12" s="1"/>
  <c r="I317" i="12" s="1"/>
  <c r="I318" i="12" s="1"/>
  <c r="I319" i="12" s="1"/>
  <c r="I320" i="12" s="1"/>
  <c r="I321" i="12" s="1"/>
  <c r="I322" i="12" s="1"/>
  <c r="I323" i="12" s="1"/>
  <c r="I324" i="12" s="1"/>
  <c r="I325" i="12" s="1"/>
  <c r="I326" i="12" s="1"/>
  <c r="I327" i="12" s="1"/>
  <c r="I328" i="12" s="1"/>
  <c r="I329" i="12" s="1"/>
  <c r="I330" i="12" s="1"/>
  <c r="I331" i="12" s="1"/>
  <c r="I332" i="12" s="1"/>
  <c r="I333" i="12" s="1"/>
  <c r="I334" i="12" s="1"/>
  <c r="I335" i="12" s="1"/>
  <c r="I336" i="12" s="1"/>
  <c r="I337" i="12" s="1"/>
  <c r="I338" i="12" s="1"/>
  <c r="I339" i="12" s="1"/>
  <c r="I340" i="12" s="1"/>
  <c r="I341" i="12" s="1"/>
  <c r="I342" i="12" s="1"/>
  <c r="I343" i="12" s="1"/>
  <c r="I344" i="12" s="1"/>
  <c r="I345" i="12" s="1"/>
  <c r="I346" i="12" s="1"/>
  <c r="I347" i="12" s="1"/>
  <c r="I348" i="12" s="1"/>
  <c r="I349" i="12" s="1"/>
  <c r="I350" i="12" s="1"/>
  <c r="I351" i="12" s="1"/>
  <c r="I352" i="12" s="1"/>
  <c r="I353" i="12" s="1"/>
  <c r="I354" i="12" s="1"/>
  <c r="I355" i="12" s="1"/>
  <c r="I356" i="12" s="1"/>
  <c r="I357" i="12" s="1"/>
  <c r="I358" i="12" s="1"/>
  <c r="I359" i="12" s="1"/>
  <c r="I360" i="12" s="1"/>
  <c r="I361" i="12" s="1"/>
  <c r="I362" i="12" s="1"/>
  <c r="I363" i="12" s="1"/>
  <c r="I364" i="12" s="1"/>
  <c r="I365" i="12" s="1"/>
  <c r="I366" i="12" s="1"/>
  <c r="I367" i="12" s="1"/>
  <c r="I368" i="12" s="1"/>
  <c r="I369" i="12" s="1"/>
  <c r="I370" i="12" s="1"/>
  <c r="I371" i="12" s="1"/>
  <c r="I372" i="12" s="1"/>
  <c r="I373" i="12" s="1"/>
  <c r="I374" i="12" s="1"/>
  <c r="I375" i="12" s="1"/>
  <c r="I376" i="12" s="1"/>
  <c r="I377" i="12" s="1"/>
  <c r="I378" i="12" s="1"/>
  <c r="AY17" i="12"/>
  <c r="U5" i="12"/>
  <c r="U6" i="12" s="1"/>
  <c r="U7" i="12" s="1"/>
  <c r="U8" i="12" s="1"/>
  <c r="U9" i="12" s="1"/>
  <c r="U10" i="12" s="1"/>
  <c r="U11" i="12" s="1"/>
  <c r="U12" i="12" s="1"/>
  <c r="U13" i="12" s="1"/>
  <c r="U14" i="12" s="1"/>
  <c r="U15" i="12" s="1"/>
  <c r="U16" i="12" s="1"/>
  <c r="U17" i="12" s="1"/>
  <c r="U18" i="12" s="1"/>
  <c r="U19" i="12" s="1"/>
  <c r="U20" i="12" s="1"/>
  <c r="U21" i="12" s="1"/>
  <c r="U22" i="12" s="1"/>
  <c r="U23" i="12" s="1"/>
  <c r="U24" i="12" s="1"/>
  <c r="U25" i="12" s="1"/>
  <c r="U26" i="12" s="1"/>
  <c r="U27" i="12" s="1"/>
  <c r="U28" i="12" s="1"/>
  <c r="U29" i="12" s="1"/>
  <c r="U30" i="12" s="1"/>
  <c r="U31" i="12" s="1"/>
  <c r="U32" i="12" s="1"/>
  <c r="U33" i="12" s="1"/>
  <c r="U34" i="12" s="1"/>
  <c r="U35" i="12" s="1"/>
  <c r="U36" i="12" s="1"/>
  <c r="U37" i="12" s="1"/>
  <c r="U38" i="12" s="1"/>
  <c r="U39" i="12" s="1"/>
  <c r="U40" i="12" s="1"/>
  <c r="U41" i="12" s="1"/>
  <c r="U42" i="12" s="1"/>
  <c r="U43" i="12" s="1"/>
  <c r="U44" i="12" s="1"/>
  <c r="U45" i="12" s="1"/>
  <c r="U46" i="12" s="1"/>
  <c r="U47" i="12" s="1"/>
  <c r="U48" i="12" s="1"/>
  <c r="U49" i="12" s="1"/>
  <c r="U50" i="12" s="1"/>
  <c r="U51" i="12" s="1"/>
  <c r="U52" i="12" s="1"/>
  <c r="U53" i="12" s="1"/>
  <c r="U54" i="12" s="1"/>
  <c r="U55" i="12" s="1"/>
  <c r="U56" i="12" s="1"/>
  <c r="U57" i="12" s="1"/>
  <c r="U58" i="12" s="1"/>
  <c r="U59" i="12" s="1"/>
  <c r="U60" i="12" s="1"/>
  <c r="U61" i="12" s="1"/>
  <c r="U62" i="12" s="1"/>
  <c r="U63" i="12" s="1"/>
  <c r="U64" i="12" s="1"/>
  <c r="U65" i="12" s="1"/>
  <c r="U66" i="12" s="1"/>
  <c r="U67" i="12" s="1"/>
  <c r="U68" i="12" s="1"/>
  <c r="U69" i="12" s="1"/>
  <c r="U70" i="12" s="1"/>
  <c r="U71" i="12" s="1"/>
  <c r="U72" i="12" s="1"/>
  <c r="U73" i="12" s="1"/>
  <c r="U74" i="12" s="1"/>
  <c r="U75" i="12" s="1"/>
  <c r="U76" i="12" s="1"/>
  <c r="U77" i="12" s="1"/>
  <c r="U78" i="12" s="1"/>
  <c r="U79" i="12" s="1"/>
  <c r="U80" i="12" s="1"/>
  <c r="U81" i="12" s="1"/>
  <c r="U82" i="12" s="1"/>
  <c r="U83" i="12" s="1"/>
  <c r="U84" i="12" s="1"/>
  <c r="U85" i="12" s="1"/>
  <c r="U86" i="12" s="1"/>
  <c r="U87" i="12" s="1"/>
  <c r="U88" i="12" s="1"/>
  <c r="U89" i="12" s="1"/>
  <c r="U90" i="12" s="1"/>
  <c r="U91" i="12" s="1"/>
  <c r="U92" i="12" s="1"/>
  <c r="U93" i="12" s="1"/>
  <c r="U94" i="12" s="1"/>
  <c r="U95" i="12" s="1"/>
  <c r="U96" i="12" s="1"/>
  <c r="U97" i="12" s="1"/>
  <c r="U98" i="12" s="1"/>
  <c r="U99" i="12" s="1"/>
  <c r="U100" i="12" s="1"/>
  <c r="U101" i="12" s="1"/>
  <c r="U102" i="12" s="1"/>
  <c r="U103" i="12" s="1"/>
  <c r="U104" i="12" s="1"/>
  <c r="U105" i="12" s="1"/>
  <c r="U106" i="12" s="1"/>
  <c r="U107" i="12" s="1"/>
  <c r="U108" i="12" s="1"/>
  <c r="U109" i="12" s="1"/>
  <c r="U110" i="12" s="1"/>
  <c r="U111" i="12" s="1"/>
  <c r="U112" i="12" s="1"/>
  <c r="U113" i="12" s="1"/>
  <c r="U114" i="12" s="1"/>
  <c r="U115" i="12" s="1"/>
  <c r="U116" i="12" s="1"/>
  <c r="U117" i="12" s="1"/>
  <c r="U118" i="12" s="1"/>
  <c r="U119" i="12" s="1"/>
  <c r="U120" i="12" s="1"/>
  <c r="U121" i="12" s="1"/>
  <c r="U122" i="12" s="1"/>
  <c r="U123" i="12" s="1"/>
  <c r="U124" i="12" s="1"/>
  <c r="U125" i="12" s="1"/>
  <c r="U126" i="12" s="1"/>
  <c r="U127" i="12" s="1"/>
  <c r="U128" i="12" s="1"/>
  <c r="U129" i="12" s="1"/>
  <c r="U130" i="12" s="1"/>
  <c r="U131" i="12" s="1"/>
  <c r="U132" i="12" s="1"/>
  <c r="U133" i="12" s="1"/>
  <c r="U134" i="12" s="1"/>
  <c r="U135" i="12" s="1"/>
  <c r="U136" i="12" s="1"/>
  <c r="U137" i="12" s="1"/>
  <c r="U138" i="12" s="1"/>
  <c r="U139" i="12" s="1"/>
  <c r="U140" i="12" s="1"/>
  <c r="U141" i="12" s="1"/>
  <c r="U142" i="12" s="1"/>
  <c r="U143" i="12" s="1"/>
  <c r="U144" i="12" s="1"/>
  <c r="U145" i="12" s="1"/>
  <c r="U146" i="12" s="1"/>
  <c r="U147" i="12" s="1"/>
  <c r="U148" i="12" s="1"/>
  <c r="U149" i="12" s="1"/>
  <c r="U150" i="12" s="1"/>
  <c r="U151" i="12" s="1"/>
  <c r="U152" i="12" s="1"/>
  <c r="U153" i="12" s="1"/>
  <c r="U154" i="12" s="1"/>
  <c r="U155" i="12" s="1"/>
  <c r="U156" i="12" s="1"/>
  <c r="U157" i="12" s="1"/>
  <c r="U158" i="12" s="1"/>
  <c r="U159" i="12" s="1"/>
  <c r="U160" i="12" s="1"/>
  <c r="U161" i="12" s="1"/>
  <c r="U162" i="12" s="1"/>
  <c r="U163" i="12" s="1"/>
  <c r="U164" i="12" s="1"/>
  <c r="U165" i="12" s="1"/>
  <c r="U166" i="12" s="1"/>
  <c r="U167" i="12" s="1"/>
  <c r="U168" i="12" s="1"/>
  <c r="U169" i="12" s="1"/>
  <c r="U170" i="12" s="1"/>
  <c r="U171" i="12" s="1"/>
  <c r="U172" i="12" s="1"/>
  <c r="U173" i="12" s="1"/>
  <c r="U174" i="12" s="1"/>
  <c r="U175" i="12" s="1"/>
  <c r="U176" i="12" s="1"/>
  <c r="U177" i="12" s="1"/>
  <c r="U178" i="12" s="1"/>
  <c r="U179" i="12" s="1"/>
  <c r="U180" i="12" s="1"/>
  <c r="U181" i="12" s="1"/>
  <c r="U182" i="12" s="1"/>
  <c r="U183" i="12" s="1"/>
  <c r="U184" i="12" s="1"/>
  <c r="U185" i="12" s="1"/>
  <c r="U186" i="12" s="1"/>
  <c r="U187" i="12" s="1"/>
  <c r="U188" i="12" s="1"/>
  <c r="U189" i="12" s="1"/>
  <c r="U190" i="12" s="1"/>
  <c r="U191" i="12" s="1"/>
  <c r="U192" i="12" s="1"/>
  <c r="U193" i="12" s="1"/>
  <c r="U194" i="12" s="1"/>
  <c r="U195" i="12" s="1"/>
  <c r="U196" i="12" s="1"/>
  <c r="U197" i="12" s="1"/>
  <c r="U198" i="12" s="1"/>
  <c r="U199" i="12" s="1"/>
  <c r="U200" i="12" s="1"/>
  <c r="U201" i="12" s="1"/>
  <c r="U202" i="12" s="1"/>
  <c r="U203" i="12" s="1"/>
  <c r="U204" i="12" s="1"/>
  <c r="U205" i="12" s="1"/>
  <c r="U206" i="12" s="1"/>
  <c r="U207" i="12" s="1"/>
  <c r="U208" i="12" s="1"/>
  <c r="U209" i="12" s="1"/>
  <c r="U210" i="12" s="1"/>
  <c r="U211" i="12" s="1"/>
  <c r="U212" i="12" s="1"/>
  <c r="U213" i="12" s="1"/>
  <c r="U214" i="12" s="1"/>
  <c r="U215" i="12" s="1"/>
  <c r="U216" i="12" s="1"/>
  <c r="U217" i="12" s="1"/>
  <c r="U218" i="12" s="1"/>
  <c r="U219" i="12" s="1"/>
  <c r="U220" i="12" s="1"/>
  <c r="U221" i="12" s="1"/>
  <c r="U222" i="12" s="1"/>
  <c r="U223" i="12" s="1"/>
  <c r="U224" i="12" s="1"/>
  <c r="U225" i="12" s="1"/>
  <c r="U226" i="12" s="1"/>
  <c r="U227" i="12" s="1"/>
  <c r="U228" i="12" s="1"/>
  <c r="U229" i="12" s="1"/>
  <c r="U230" i="12" s="1"/>
  <c r="U231" i="12" s="1"/>
  <c r="U232" i="12" s="1"/>
  <c r="U233" i="12" s="1"/>
  <c r="U234" i="12" s="1"/>
  <c r="U235" i="12" s="1"/>
  <c r="U236" i="12" s="1"/>
  <c r="U237" i="12" s="1"/>
  <c r="U238" i="12" s="1"/>
  <c r="U239" i="12" s="1"/>
  <c r="U240" i="12" s="1"/>
  <c r="U241" i="12" s="1"/>
  <c r="U242" i="12" s="1"/>
  <c r="U243" i="12" s="1"/>
  <c r="U244" i="12" s="1"/>
  <c r="U245" i="12" s="1"/>
  <c r="U246" i="12" s="1"/>
  <c r="U247" i="12" s="1"/>
  <c r="U248" i="12" s="1"/>
  <c r="U249" i="12" s="1"/>
  <c r="U250" i="12" s="1"/>
  <c r="U251" i="12" s="1"/>
  <c r="U252" i="12" s="1"/>
  <c r="U253" i="12" s="1"/>
  <c r="U254" i="12" s="1"/>
  <c r="U255" i="12" s="1"/>
  <c r="U256" i="12" s="1"/>
  <c r="U257" i="12" s="1"/>
  <c r="U258" i="12" s="1"/>
  <c r="U259" i="12" s="1"/>
  <c r="U260" i="12" s="1"/>
  <c r="U261" i="12" s="1"/>
  <c r="U262" i="12" s="1"/>
  <c r="U263" i="12" s="1"/>
  <c r="U264" i="12" s="1"/>
  <c r="U265" i="12" s="1"/>
  <c r="U266" i="12" s="1"/>
  <c r="U267" i="12" s="1"/>
  <c r="U268" i="12" s="1"/>
  <c r="U269" i="12" s="1"/>
  <c r="U270" i="12" s="1"/>
  <c r="U271" i="12" s="1"/>
  <c r="U272" i="12" s="1"/>
  <c r="U273" i="12" s="1"/>
  <c r="U274" i="12" s="1"/>
  <c r="U275" i="12" s="1"/>
  <c r="U276" i="12" s="1"/>
  <c r="U277" i="12" s="1"/>
  <c r="U278" i="12" s="1"/>
  <c r="U279" i="12" s="1"/>
  <c r="U280" i="12" s="1"/>
  <c r="U281" i="12" s="1"/>
  <c r="U282" i="12" s="1"/>
  <c r="U283" i="12" s="1"/>
  <c r="U284" i="12" s="1"/>
  <c r="U285" i="12" s="1"/>
  <c r="U286" i="12" s="1"/>
  <c r="U287" i="12" s="1"/>
  <c r="U288" i="12" s="1"/>
  <c r="U289" i="12" s="1"/>
  <c r="U290" i="12" s="1"/>
  <c r="U291" i="12" s="1"/>
  <c r="U292" i="12" s="1"/>
  <c r="U293" i="12" s="1"/>
  <c r="U294" i="12" s="1"/>
  <c r="U295" i="12" s="1"/>
  <c r="U296" i="12" s="1"/>
  <c r="U297" i="12" s="1"/>
  <c r="U298" i="12" s="1"/>
  <c r="U299" i="12" s="1"/>
  <c r="U300" i="12" s="1"/>
  <c r="U301" i="12" s="1"/>
  <c r="U302" i="12" s="1"/>
  <c r="U303" i="12" s="1"/>
  <c r="U304" i="12" s="1"/>
  <c r="U305" i="12" s="1"/>
  <c r="U306" i="12" s="1"/>
  <c r="U307" i="12" s="1"/>
  <c r="U308" i="12" s="1"/>
  <c r="U309" i="12" s="1"/>
  <c r="U310" i="12" s="1"/>
  <c r="U311" i="12" s="1"/>
  <c r="U312" i="12" s="1"/>
  <c r="U313" i="12" s="1"/>
  <c r="U314" i="12" s="1"/>
  <c r="U315" i="12" s="1"/>
  <c r="U316" i="12" s="1"/>
  <c r="U317" i="12" s="1"/>
  <c r="U318" i="12" s="1"/>
  <c r="U319" i="12" s="1"/>
  <c r="U320" i="12" s="1"/>
  <c r="U321" i="12" s="1"/>
  <c r="U322" i="12" s="1"/>
  <c r="U323" i="12" s="1"/>
  <c r="U324" i="12" s="1"/>
  <c r="U325" i="12" s="1"/>
  <c r="U326" i="12" s="1"/>
  <c r="U327" i="12" s="1"/>
  <c r="U328" i="12" s="1"/>
  <c r="U329" i="12" s="1"/>
  <c r="U330" i="12" s="1"/>
  <c r="U331" i="12" s="1"/>
  <c r="U332" i="12" s="1"/>
  <c r="U333" i="12" s="1"/>
  <c r="U334" i="12" s="1"/>
  <c r="U335" i="12" s="1"/>
  <c r="U336" i="12" s="1"/>
  <c r="U337" i="12" s="1"/>
  <c r="U338" i="12" s="1"/>
  <c r="U339" i="12" s="1"/>
  <c r="U340" i="12" s="1"/>
  <c r="U341" i="12" s="1"/>
  <c r="U342" i="12" s="1"/>
  <c r="U343" i="12" s="1"/>
  <c r="U344" i="12" s="1"/>
  <c r="U345" i="12" s="1"/>
  <c r="U346" i="12" s="1"/>
  <c r="U347" i="12" s="1"/>
  <c r="U348" i="12" s="1"/>
  <c r="U349" i="12" s="1"/>
  <c r="U350" i="12" s="1"/>
  <c r="U351" i="12" s="1"/>
  <c r="U352" i="12" s="1"/>
  <c r="U353" i="12" s="1"/>
  <c r="U354" i="12" s="1"/>
  <c r="U355" i="12" s="1"/>
  <c r="U356" i="12" s="1"/>
  <c r="U357" i="12" s="1"/>
  <c r="U358" i="12" s="1"/>
  <c r="U359" i="12" s="1"/>
  <c r="U360" i="12" s="1"/>
  <c r="U361" i="12" s="1"/>
  <c r="U362" i="12" s="1"/>
  <c r="U363" i="12" s="1"/>
  <c r="U364" i="12" s="1"/>
  <c r="U365" i="12" s="1"/>
  <c r="U366" i="12" s="1"/>
  <c r="U367" i="12" s="1"/>
  <c r="U368" i="12" s="1"/>
  <c r="U369" i="12" s="1"/>
  <c r="U370" i="12" s="1"/>
  <c r="U371" i="12" s="1"/>
  <c r="U372" i="12" s="1"/>
  <c r="U373" i="12" s="1"/>
  <c r="U374" i="12" s="1"/>
  <c r="U375" i="12" s="1"/>
  <c r="U376" i="12" s="1"/>
  <c r="U377" i="12" s="1"/>
  <c r="U378" i="12" s="1"/>
  <c r="U379" i="12" s="1"/>
  <c r="U380" i="12" s="1"/>
  <c r="U381" i="12" s="1"/>
  <c r="U382" i="12" s="1"/>
  <c r="U383" i="12" s="1"/>
  <c r="U384" i="12" s="1"/>
  <c r="U385" i="12" s="1"/>
  <c r="U386" i="12" s="1"/>
  <c r="U387" i="12" s="1"/>
  <c r="U388" i="12" s="1"/>
  <c r="U389" i="12" s="1"/>
  <c r="U390" i="12" s="1"/>
  <c r="U391" i="12" s="1"/>
  <c r="U392" i="12" s="1"/>
  <c r="U393" i="12" s="1"/>
  <c r="U394" i="12" s="1"/>
  <c r="U395" i="12" s="1"/>
  <c r="U396" i="12" s="1"/>
  <c r="U397" i="12" s="1"/>
  <c r="U398" i="12" s="1"/>
  <c r="U399" i="12" s="1"/>
  <c r="U400" i="12" s="1"/>
  <c r="U401" i="12" s="1"/>
  <c r="U402" i="12" s="1"/>
  <c r="U403" i="12" s="1"/>
  <c r="U404" i="12" s="1"/>
  <c r="U405" i="12" s="1"/>
  <c r="U406" i="12" s="1"/>
  <c r="U407" i="12" s="1"/>
  <c r="U408" i="12" s="1"/>
  <c r="U409" i="12" s="1"/>
  <c r="U410" i="12" s="1"/>
  <c r="U411" i="12" s="1"/>
  <c r="U412" i="12" s="1"/>
  <c r="U413" i="12" s="1"/>
  <c r="U414" i="12" s="1"/>
  <c r="U415" i="12" s="1"/>
  <c r="U416" i="12" s="1"/>
  <c r="U417" i="12" s="1"/>
  <c r="U418" i="12" s="1"/>
  <c r="U419" i="12" s="1"/>
  <c r="U420" i="12" s="1"/>
  <c r="U421" i="12" s="1"/>
  <c r="U422" i="12" s="1"/>
  <c r="U423" i="12" s="1"/>
  <c r="U424" i="12" s="1"/>
  <c r="U425" i="12" s="1"/>
  <c r="U426" i="12" s="1"/>
  <c r="U427" i="12" s="1"/>
  <c r="U428" i="12" s="1"/>
  <c r="U429" i="12" s="1"/>
  <c r="U430" i="12" s="1"/>
  <c r="U431" i="12" s="1"/>
  <c r="U432" i="12" s="1"/>
  <c r="U433" i="12" s="1"/>
  <c r="U434" i="12" s="1"/>
  <c r="U435" i="12" s="1"/>
  <c r="U436" i="12" s="1"/>
  <c r="U437" i="12" s="1"/>
  <c r="U438" i="12" s="1"/>
  <c r="U439" i="12" s="1"/>
  <c r="U440" i="12" s="1"/>
  <c r="U441" i="12" s="1"/>
  <c r="U442" i="12" s="1"/>
  <c r="U443" i="12" s="1"/>
  <c r="U444" i="12" s="1"/>
  <c r="U445" i="12" s="1"/>
  <c r="U446" i="12" s="1"/>
  <c r="U447" i="12" s="1"/>
  <c r="U448" i="12" s="1"/>
  <c r="U449" i="12" s="1"/>
  <c r="U450" i="12" s="1"/>
  <c r="U451" i="12" s="1"/>
  <c r="U452" i="12" s="1"/>
  <c r="U453" i="12" s="1"/>
  <c r="U454" i="12" s="1"/>
  <c r="U455" i="12" s="1"/>
  <c r="U456" i="12" s="1"/>
  <c r="U457" i="12" s="1"/>
  <c r="U458" i="12" s="1"/>
  <c r="U459" i="12" s="1"/>
  <c r="U460" i="12" s="1"/>
  <c r="U461" i="12" s="1"/>
  <c r="U462" i="12" s="1"/>
  <c r="U463" i="12" s="1"/>
  <c r="U464" i="12" s="1"/>
  <c r="U465" i="12" s="1"/>
  <c r="U466" i="12" s="1"/>
  <c r="U467" i="12" s="1"/>
  <c r="U468" i="12" s="1"/>
  <c r="U469" i="12" s="1"/>
  <c r="U470" i="12" s="1"/>
  <c r="U471" i="12" s="1"/>
  <c r="U472" i="12" s="1"/>
  <c r="U473" i="12" s="1"/>
  <c r="U474" i="12" s="1"/>
  <c r="U475" i="12" s="1"/>
  <c r="U476" i="12" s="1"/>
  <c r="U477" i="12" s="1"/>
  <c r="U478" i="12" s="1"/>
  <c r="U479" i="12" s="1"/>
  <c r="U480" i="12" s="1"/>
  <c r="U481" i="12" s="1"/>
  <c r="U482" i="12" s="1"/>
  <c r="U483" i="12" s="1"/>
  <c r="U484" i="12" s="1"/>
  <c r="U485" i="12" s="1"/>
  <c r="U486" i="12" s="1"/>
  <c r="U487" i="12" s="1"/>
  <c r="U488" i="12" s="1"/>
  <c r="U489" i="12" s="1"/>
  <c r="U490" i="12" s="1"/>
  <c r="U491" i="12" s="1"/>
  <c r="U492" i="12" s="1"/>
  <c r="U493" i="12" s="1"/>
  <c r="U494" i="12" s="1"/>
  <c r="U495" i="12" s="1"/>
  <c r="U496" i="12" s="1"/>
  <c r="U497" i="12" s="1"/>
  <c r="U498" i="12" s="1"/>
  <c r="U499" i="12" s="1"/>
  <c r="U500" i="12" s="1"/>
  <c r="U501" i="12" s="1"/>
  <c r="U502" i="12" s="1"/>
  <c r="U503" i="12" s="1"/>
  <c r="U504" i="12" s="1"/>
  <c r="BC7" i="12" s="1"/>
  <c r="BC17" i="12"/>
  <c r="AG4" i="12"/>
  <c r="AG5" i="12" s="1"/>
  <c r="AG6" i="12" s="1"/>
  <c r="AG7" i="12" s="1"/>
  <c r="AG8" i="12" s="1"/>
  <c r="AG9" i="12" s="1"/>
  <c r="AG10" i="12" s="1"/>
  <c r="AG11" i="12" s="1"/>
  <c r="AG12" i="12" s="1"/>
  <c r="AG13" i="12" s="1"/>
  <c r="AG14" i="12" s="1"/>
  <c r="AG15" i="12" s="1"/>
  <c r="AG16" i="12" s="1"/>
  <c r="AG17" i="12" s="1"/>
  <c r="AG18" i="12" s="1"/>
  <c r="AG19" i="12" s="1"/>
  <c r="AG20" i="12" s="1"/>
  <c r="AG21" i="12" s="1"/>
  <c r="AG22" i="12" s="1"/>
  <c r="AG23" i="12" s="1"/>
  <c r="AG24" i="12" s="1"/>
  <c r="AG25" i="12" s="1"/>
  <c r="AG26" i="12" s="1"/>
  <c r="AG27" i="12" s="1"/>
  <c r="AG28" i="12" s="1"/>
  <c r="AG29" i="12" s="1"/>
  <c r="AG30" i="12" s="1"/>
  <c r="AG31" i="12" s="1"/>
  <c r="AG32" i="12" s="1"/>
  <c r="AG33" i="12" s="1"/>
  <c r="AG34" i="12" s="1"/>
  <c r="AG35" i="12" s="1"/>
  <c r="AG36" i="12" s="1"/>
  <c r="AG37" i="12" s="1"/>
  <c r="AG38" i="12" s="1"/>
  <c r="AG39" i="12" s="1"/>
  <c r="AG40" i="12" s="1"/>
  <c r="AG41" i="12" s="1"/>
  <c r="AG42" i="12" s="1"/>
  <c r="AG43" i="12" s="1"/>
  <c r="AG44" i="12" s="1"/>
  <c r="AG45" i="12" s="1"/>
  <c r="AG46" i="12" s="1"/>
  <c r="AG47" i="12" s="1"/>
  <c r="AG48" i="12" s="1"/>
  <c r="AG49" i="12" s="1"/>
  <c r="AG50" i="12" s="1"/>
  <c r="AG51" i="12" s="1"/>
  <c r="AG52" i="12" s="1"/>
  <c r="AG53" i="12" s="1"/>
  <c r="AG54" i="12" s="1"/>
  <c r="AG55" i="12" s="1"/>
  <c r="AG56" i="12" s="1"/>
  <c r="AG57" i="12" s="1"/>
  <c r="AG58" i="12" s="1"/>
  <c r="BG17" i="12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A256" i="12" s="1"/>
  <c r="A257" i="12" s="1"/>
  <c r="A258" i="12" s="1"/>
  <c r="A259" i="12" s="1"/>
  <c r="A260" i="12" s="1"/>
  <c r="A261" i="12" s="1"/>
  <c r="A262" i="12" s="1"/>
  <c r="A263" i="12" s="1"/>
  <c r="A264" i="12" s="1"/>
  <c r="A265" i="12" s="1"/>
  <c r="A266" i="12" s="1"/>
  <c r="A267" i="12" s="1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88" i="12" s="1"/>
  <c r="A289" i="12" s="1"/>
  <c r="A290" i="12" s="1"/>
  <c r="A291" i="12" s="1"/>
  <c r="A292" i="12" s="1"/>
  <c r="A293" i="12" s="1"/>
  <c r="A294" i="12" s="1"/>
  <c r="A295" i="12" s="1"/>
  <c r="A296" i="12" s="1"/>
  <c r="A297" i="12" s="1"/>
  <c r="A298" i="12" s="1"/>
  <c r="A299" i="12" s="1"/>
  <c r="A300" i="12" s="1"/>
  <c r="A301" i="12" s="1"/>
  <c r="A302" i="12" s="1"/>
  <c r="A303" i="12" s="1"/>
  <c r="A304" i="12" s="1"/>
  <c r="A305" i="12" s="1"/>
  <c r="A306" i="12" s="1"/>
  <c r="A307" i="12" s="1"/>
  <c r="A308" i="12" s="1"/>
  <c r="A309" i="12" s="1"/>
  <c r="A310" i="12" s="1"/>
  <c r="A311" i="12" s="1"/>
  <c r="A312" i="12" s="1"/>
  <c r="A313" i="12" s="1"/>
  <c r="A314" i="12" s="1"/>
  <c r="A315" i="12" s="1"/>
  <c r="A316" i="12" s="1"/>
  <c r="A317" i="12" s="1"/>
  <c r="A318" i="12" s="1"/>
  <c r="A319" i="12" s="1"/>
  <c r="A320" i="12" s="1"/>
  <c r="A321" i="12" s="1"/>
  <c r="A322" i="12" s="1"/>
  <c r="A323" i="12" s="1"/>
  <c r="A324" i="12" s="1"/>
  <c r="A325" i="12" s="1"/>
  <c r="A326" i="12" s="1"/>
  <c r="A327" i="12" s="1"/>
  <c r="A328" i="12" s="1"/>
  <c r="A329" i="12" s="1"/>
  <c r="A330" i="12" s="1"/>
  <c r="A331" i="12" s="1"/>
  <c r="A332" i="12" s="1"/>
  <c r="A333" i="12" s="1"/>
  <c r="A334" i="12" s="1"/>
  <c r="A335" i="12" s="1"/>
  <c r="A336" i="12" s="1"/>
  <c r="A337" i="12" s="1"/>
  <c r="A338" i="12" s="1"/>
  <c r="A339" i="12" s="1"/>
  <c r="A340" i="12" s="1"/>
  <c r="A341" i="12" s="1"/>
  <c r="A342" i="12" s="1"/>
  <c r="A343" i="12" s="1"/>
  <c r="A344" i="12" s="1"/>
  <c r="A345" i="12" s="1"/>
  <c r="A346" i="12" s="1"/>
  <c r="A347" i="12" s="1"/>
  <c r="A348" i="12" s="1"/>
  <c r="A349" i="12" s="1"/>
  <c r="A350" i="12" s="1"/>
  <c r="A351" i="12" s="1"/>
  <c r="A352" i="12" s="1"/>
  <c r="A353" i="12" s="1"/>
  <c r="A354" i="12" s="1"/>
  <c r="A355" i="12" s="1"/>
  <c r="A356" i="12" s="1"/>
  <c r="A357" i="12" s="1"/>
  <c r="A358" i="12" s="1"/>
  <c r="A359" i="12" s="1"/>
  <c r="A360" i="12" s="1"/>
  <c r="A361" i="12" s="1"/>
  <c r="A362" i="12" s="1"/>
  <c r="A363" i="12" s="1"/>
  <c r="A364" i="12" s="1"/>
  <c r="A365" i="12" s="1"/>
  <c r="A366" i="12" s="1"/>
  <c r="A367" i="12" s="1"/>
  <c r="A368" i="12" s="1"/>
  <c r="A369" i="12" s="1"/>
  <c r="A370" i="12" s="1"/>
  <c r="A371" i="12" s="1"/>
  <c r="A372" i="12" s="1"/>
  <c r="A373" i="12" s="1"/>
  <c r="A374" i="12" s="1"/>
  <c r="A375" i="12" s="1"/>
  <c r="A376" i="12" s="1"/>
  <c r="A377" i="12" s="1"/>
  <c r="A378" i="12" s="1"/>
  <c r="A379" i="12" s="1"/>
  <c r="A380" i="12" s="1"/>
  <c r="A381" i="12" s="1"/>
  <c r="A382" i="12" s="1"/>
  <c r="A383" i="12" s="1"/>
  <c r="A384" i="12" s="1"/>
  <c r="A385" i="12" s="1"/>
  <c r="A386" i="12" s="1"/>
  <c r="A387" i="12" s="1"/>
  <c r="A388" i="12" s="1"/>
  <c r="A389" i="12" s="1"/>
  <c r="A390" i="12" s="1"/>
  <c r="A391" i="12" s="1"/>
  <c r="A392" i="12" s="1"/>
  <c r="A393" i="12" s="1"/>
  <c r="A394" i="12" s="1"/>
  <c r="A395" i="12" s="1"/>
  <c r="A396" i="12" s="1"/>
  <c r="A397" i="12" s="1"/>
  <c r="A398" i="12" s="1"/>
  <c r="A399" i="12" s="1"/>
  <c r="A400" i="12" s="1"/>
  <c r="A401" i="12" s="1"/>
  <c r="A402" i="12" s="1"/>
  <c r="A403" i="12" s="1"/>
  <c r="A404" i="12" s="1"/>
  <c r="A405" i="12" s="1"/>
  <c r="A406" i="12" s="1"/>
  <c r="A407" i="12" s="1"/>
  <c r="A408" i="12" s="1"/>
  <c r="A409" i="12" s="1"/>
  <c r="A410" i="12" s="1"/>
  <c r="A411" i="12" s="1"/>
  <c r="A412" i="12" s="1"/>
  <c r="A413" i="12" s="1"/>
  <c r="A414" i="12" s="1"/>
  <c r="A415" i="12" s="1"/>
  <c r="A416" i="12" s="1"/>
  <c r="A417" i="12" s="1"/>
  <c r="A418" i="12" s="1"/>
  <c r="A419" i="12" s="1"/>
  <c r="A420" i="12" s="1"/>
  <c r="A421" i="12" s="1"/>
  <c r="A422" i="12" s="1"/>
  <c r="A423" i="12" s="1"/>
  <c r="A424" i="12" s="1"/>
  <c r="A425" i="12" s="1"/>
  <c r="A426" i="12" s="1"/>
  <c r="A427" i="12" s="1"/>
  <c r="A428" i="12" s="1"/>
  <c r="A429" i="12" s="1"/>
  <c r="A430" i="12" s="1"/>
  <c r="A431" i="12" s="1"/>
  <c r="A432" i="12" s="1"/>
  <c r="A433" i="12" s="1"/>
  <c r="A434" i="12" s="1"/>
  <c r="A435" i="12" s="1"/>
  <c r="A436" i="12" s="1"/>
  <c r="A437" i="12" s="1"/>
  <c r="A438" i="12" s="1"/>
  <c r="A439" i="12" s="1"/>
  <c r="A440" i="12" s="1"/>
  <c r="A441" i="12" s="1"/>
  <c r="A442" i="12" s="1"/>
  <c r="A443" i="12" s="1"/>
  <c r="A444" i="12" s="1"/>
  <c r="A445" i="12" s="1"/>
  <c r="A446" i="12" s="1"/>
  <c r="A447" i="12" s="1"/>
  <c r="A448" i="12" s="1"/>
  <c r="A449" i="12" s="1"/>
  <c r="A450" i="12" s="1"/>
  <c r="A451" i="12" s="1"/>
  <c r="A452" i="12" s="1"/>
  <c r="A453" i="12" s="1"/>
  <c r="A454" i="12" s="1"/>
  <c r="A455" i="12" s="1"/>
  <c r="A456" i="12" s="1"/>
  <c r="A457" i="12" s="1"/>
  <c r="A458" i="12" s="1"/>
  <c r="A459" i="12" s="1"/>
  <c r="A460" i="12" s="1"/>
  <c r="A461" i="12" s="1"/>
  <c r="A462" i="12" s="1"/>
  <c r="A463" i="12" s="1"/>
  <c r="A464" i="12" s="1"/>
  <c r="A465" i="12" s="1"/>
  <c r="A466" i="12" s="1"/>
  <c r="A467" i="12" s="1"/>
  <c r="A468" i="12" s="1"/>
  <c r="A469" i="12" s="1"/>
  <c r="A470" i="12" s="1"/>
  <c r="A471" i="12" s="1"/>
  <c r="A472" i="12" s="1"/>
  <c r="A473" i="12" s="1"/>
  <c r="A474" i="12" s="1"/>
  <c r="A475" i="12" s="1"/>
  <c r="A476" i="12" s="1"/>
  <c r="A477" i="12" s="1"/>
  <c r="A478" i="12" s="1"/>
  <c r="A479" i="12" s="1"/>
  <c r="A480" i="12" s="1"/>
  <c r="A481" i="12" s="1"/>
  <c r="A482" i="12" s="1"/>
  <c r="A483" i="12" s="1"/>
  <c r="A484" i="12" s="1"/>
  <c r="A485" i="12" s="1"/>
  <c r="A486" i="12" s="1"/>
  <c r="A487" i="12" s="1"/>
  <c r="A488" i="12" s="1"/>
  <c r="A489" i="12" s="1"/>
  <c r="A490" i="12" s="1"/>
  <c r="A491" i="12" s="1"/>
  <c r="A492" i="12" s="1"/>
  <c r="A493" i="12" s="1"/>
  <c r="A494" i="12" s="1"/>
  <c r="A495" i="12" s="1"/>
  <c r="A496" i="12" s="1"/>
  <c r="A497" i="12" s="1"/>
  <c r="A498" i="12" s="1"/>
  <c r="A499" i="12" s="1"/>
  <c r="A500" i="12" s="1"/>
  <c r="A501" i="12" s="1"/>
  <c r="A502" i="12" s="1"/>
  <c r="A503" i="12" s="1"/>
  <c r="A504" i="12" s="1"/>
  <c r="AT14" i="12" l="1"/>
  <c r="AU13" i="12"/>
  <c r="Y10" i="12"/>
  <c r="Z9" i="12"/>
  <c r="AL11" i="12"/>
  <c r="AK12" i="12"/>
  <c r="N11" i="12"/>
  <c r="M12" i="12"/>
  <c r="J378" i="12"/>
  <c r="I379" i="12"/>
  <c r="AG59" i="12"/>
  <c r="AG60" i="12" s="1"/>
  <c r="AG61" i="12" s="1"/>
  <c r="AG62" i="12" s="1"/>
  <c r="AG63" i="12" s="1"/>
  <c r="AG64" i="12" s="1"/>
  <c r="AG65" i="12" s="1"/>
  <c r="AG66" i="12" s="1"/>
  <c r="AG67" i="12" s="1"/>
  <c r="AG68" i="12" s="1"/>
  <c r="AG69" i="12" s="1"/>
  <c r="AG70" i="12" s="1"/>
  <c r="AG71" i="12" s="1"/>
  <c r="AG72" i="12" s="1"/>
  <c r="AG73" i="12" s="1"/>
  <c r="AG74" i="12" s="1"/>
  <c r="AG75" i="12" s="1"/>
  <c r="AG76" i="12" s="1"/>
  <c r="AG77" i="12" s="1"/>
  <c r="AG78" i="12" s="1"/>
  <c r="AG79" i="12" s="1"/>
  <c r="AG80" i="12" s="1"/>
  <c r="AG81" i="12" s="1"/>
  <c r="AG82" i="12" s="1"/>
  <c r="AG83" i="12" s="1"/>
  <c r="AG84" i="12" s="1"/>
  <c r="AG85" i="12" s="1"/>
  <c r="AG86" i="12" s="1"/>
  <c r="AG87" i="12" s="1"/>
  <c r="AG88" i="12" s="1"/>
  <c r="AG89" i="12" s="1"/>
  <c r="AG90" i="12" s="1"/>
  <c r="AG91" i="12" s="1"/>
  <c r="AG92" i="12" s="1"/>
  <c r="AG93" i="12" s="1"/>
  <c r="AG94" i="12" s="1"/>
  <c r="AG95" i="12" s="1"/>
  <c r="AG96" i="12" s="1"/>
  <c r="AG97" i="12" s="1"/>
  <c r="AG98" i="12" s="1"/>
  <c r="AG99" i="12" s="1"/>
  <c r="AG100" i="12" s="1"/>
  <c r="AG101" i="12" s="1"/>
  <c r="AG102" i="12" s="1"/>
  <c r="AG103" i="12" s="1"/>
  <c r="AG104" i="12" s="1"/>
  <c r="AG105" i="12" s="1"/>
  <c r="AG106" i="12" s="1"/>
  <c r="AG107" i="12" s="1"/>
  <c r="AG108" i="12" s="1"/>
  <c r="AG109" i="12" s="1"/>
  <c r="AG110" i="12" s="1"/>
  <c r="AG111" i="12" s="1"/>
  <c r="AG112" i="12" s="1"/>
  <c r="AG113" i="12" s="1"/>
  <c r="AG114" i="12" s="1"/>
  <c r="AG115" i="12" s="1"/>
  <c r="AG116" i="12" s="1"/>
  <c r="AG117" i="12" s="1"/>
  <c r="AG118" i="12" s="1"/>
  <c r="AG119" i="12" s="1"/>
  <c r="AG120" i="12" s="1"/>
  <c r="AG121" i="12" s="1"/>
  <c r="AG122" i="12" s="1"/>
  <c r="AG123" i="12" s="1"/>
  <c r="AG124" i="12" s="1"/>
  <c r="AG125" i="12" s="1"/>
  <c r="AG126" i="12" s="1"/>
  <c r="AG127" i="12" s="1"/>
  <c r="AG128" i="12" s="1"/>
  <c r="AG129" i="12" s="1"/>
  <c r="AG130" i="12" s="1"/>
  <c r="AG131" i="12" s="1"/>
  <c r="AG132" i="12" s="1"/>
  <c r="AG133" i="12" s="1"/>
  <c r="AG134" i="12" s="1"/>
  <c r="AG135" i="12" s="1"/>
  <c r="AG136" i="12" s="1"/>
  <c r="AG137" i="12" s="1"/>
  <c r="AG138" i="12" s="1"/>
  <c r="AG139" i="12" s="1"/>
  <c r="AG140" i="12" s="1"/>
  <c r="AG141" i="12" s="1"/>
  <c r="AG142" i="12" s="1"/>
  <c r="AG143" i="12" s="1"/>
  <c r="AG144" i="12" s="1"/>
  <c r="AG145" i="12" s="1"/>
  <c r="AG146" i="12" s="1"/>
  <c r="AG147" i="12" s="1"/>
  <c r="AG148" i="12" s="1"/>
  <c r="AG149" i="12" s="1"/>
  <c r="AG150" i="12" s="1"/>
  <c r="AG151" i="12" s="1"/>
  <c r="AG152" i="12" s="1"/>
  <c r="AG153" i="12" s="1"/>
  <c r="AG154" i="12" s="1"/>
  <c r="AG155" i="12" s="1"/>
  <c r="AG156" i="12" s="1"/>
  <c r="AG157" i="12" s="1"/>
  <c r="AG158" i="12" s="1"/>
  <c r="AG159" i="12" s="1"/>
  <c r="AG160" i="12" s="1"/>
  <c r="AG161" i="12" s="1"/>
  <c r="AG162" i="12" s="1"/>
  <c r="AG163" i="12" s="1"/>
  <c r="AG164" i="12" s="1"/>
  <c r="AG165" i="12" s="1"/>
  <c r="AG166" i="12" s="1"/>
  <c r="AG167" i="12" s="1"/>
  <c r="AG168" i="12" s="1"/>
  <c r="AG169" i="12" s="1"/>
  <c r="AG170" i="12" s="1"/>
  <c r="AG171" i="12" s="1"/>
  <c r="AG172" i="12" s="1"/>
  <c r="AG173" i="12" s="1"/>
  <c r="AG174" i="12" s="1"/>
  <c r="AG175" i="12" s="1"/>
  <c r="AG176" i="12" s="1"/>
  <c r="AG177" i="12" s="1"/>
  <c r="AG178" i="12" s="1"/>
  <c r="AG179" i="12" s="1"/>
  <c r="AG180" i="12" s="1"/>
  <c r="AG181" i="12" s="1"/>
  <c r="AG182" i="12" s="1"/>
  <c r="AG183" i="12" s="1"/>
  <c r="AG184" i="12" s="1"/>
  <c r="AG185" i="12" s="1"/>
  <c r="AG186" i="12" s="1"/>
  <c r="AG187" i="12" s="1"/>
  <c r="AG188" i="12" s="1"/>
  <c r="AG189" i="12" s="1"/>
  <c r="AG190" i="12" s="1"/>
  <c r="AG191" i="12" s="1"/>
  <c r="AG192" i="12" s="1"/>
  <c r="AG193" i="12" s="1"/>
  <c r="AG194" i="12" s="1"/>
  <c r="AG195" i="12" s="1"/>
  <c r="AG196" i="12" s="1"/>
  <c r="AG197" i="12" s="1"/>
  <c r="AG198" i="12" s="1"/>
  <c r="AG199" i="12" s="1"/>
  <c r="AG200" i="12" s="1"/>
  <c r="AG201" i="12" s="1"/>
  <c r="AG202" i="12" s="1"/>
  <c r="AG203" i="12" s="1"/>
  <c r="AG204" i="12" s="1"/>
  <c r="AG205" i="12" s="1"/>
  <c r="AG206" i="12" s="1"/>
  <c r="AG207" i="12" s="1"/>
  <c r="AG208" i="12" s="1"/>
  <c r="AG209" i="12" s="1"/>
  <c r="AG210" i="12" s="1"/>
  <c r="AG211" i="12" s="1"/>
  <c r="AG212" i="12" s="1"/>
  <c r="AG213" i="12" s="1"/>
  <c r="AG214" i="12" s="1"/>
  <c r="AG215" i="12" s="1"/>
  <c r="AG216" i="12" s="1"/>
  <c r="AG217" i="12" s="1"/>
  <c r="AG218" i="12" s="1"/>
  <c r="AG219" i="12" s="1"/>
  <c r="AG220" i="12" s="1"/>
  <c r="AG221" i="12" s="1"/>
  <c r="AG222" i="12" s="1"/>
  <c r="AG223" i="12" s="1"/>
  <c r="AG224" i="12" s="1"/>
  <c r="AG225" i="12" s="1"/>
  <c r="AG226" i="12" s="1"/>
  <c r="AG227" i="12" s="1"/>
  <c r="AG228" i="12" s="1"/>
  <c r="AG229" i="12" s="1"/>
  <c r="AG230" i="12" s="1"/>
  <c r="AG231" i="12" s="1"/>
  <c r="AG232" i="12" s="1"/>
  <c r="AG233" i="12" s="1"/>
  <c r="AG234" i="12" s="1"/>
  <c r="AG235" i="12" s="1"/>
  <c r="AG236" i="12" s="1"/>
  <c r="AG237" i="12" s="1"/>
  <c r="AG238" i="12" s="1"/>
  <c r="AG239" i="12" s="1"/>
  <c r="AG240" i="12" s="1"/>
  <c r="AG241" i="12" s="1"/>
  <c r="AG242" i="12" s="1"/>
  <c r="AG243" i="12" s="1"/>
  <c r="AG244" i="12" s="1"/>
  <c r="AG245" i="12" s="1"/>
  <c r="AG246" i="12" s="1"/>
  <c r="AG247" i="12" s="1"/>
  <c r="AG248" i="12" s="1"/>
  <c r="AG249" i="12" s="1"/>
  <c r="AG250" i="12" s="1"/>
  <c r="AG251" i="12" s="1"/>
  <c r="AG252" i="12" s="1"/>
  <c r="AG253" i="12" s="1"/>
  <c r="AG254" i="12" s="1"/>
  <c r="AG255" i="12" s="1"/>
  <c r="AG256" i="12" s="1"/>
  <c r="AG257" i="12" s="1"/>
  <c r="AG258" i="12" s="1"/>
  <c r="AG259" i="12" s="1"/>
  <c r="AG260" i="12" s="1"/>
  <c r="AG261" i="12" s="1"/>
  <c r="AG262" i="12" s="1"/>
  <c r="AG263" i="12" s="1"/>
  <c r="AG264" i="12" s="1"/>
  <c r="AG265" i="12" s="1"/>
  <c r="AG266" i="12" s="1"/>
  <c r="AG267" i="12" s="1"/>
  <c r="AG268" i="12" s="1"/>
  <c r="AG269" i="12" s="1"/>
  <c r="AG270" i="12" s="1"/>
  <c r="AG271" i="12" s="1"/>
  <c r="AG272" i="12" s="1"/>
  <c r="AG273" i="12" s="1"/>
  <c r="AG274" i="12" s="1"/>
  <c r="AG275" i="12" s="1"/>
  <c r="AG276" i="12" s="1"/>
  <c r="AG277" i="12" s="1"/>
  <c r="AG278" i="12" s="1"/>
  <c r="AG279" i="12" s="1"/>
  <c r="AG280" i="12" s="1"/>
  <c r="AG281" i="12" s="1"/>
  <c r="AG282" i="12" s="1"/>
  <c r="AG283" i="12" s="1"/>
  <c r="AG284" i="12" s="1"/>
  <c r="AG285" i="12" s="1"/>
  <c r="AG286" i="12" s="1"/>
  <c r="AG287" i="12" s="1"/>
  <c r="AG288" i="12" s="1"/>
  <c r="AG289" i="12" s="1"/>
  <c r="AG290" i="12" s="1"/>
  <c r="AG291" i="12" s="1"/>
  <c r="AG292" i="12" s="1"/>
  <c r="AG293" i="12" s="1"/>
  <c r="AG294" i="12" s="1"/>
  <c r="AG295" i="12" s="1"/>
  <c r="AG296" i="12" s="1"/>
  <c r="AG297" i="12" s="1"/>
  <c r="AG298" i="12" s="1"/>
  <c r="AG299" i="12" s="1"/>
  <c r="AG300" i="12" s="1"/>
  <c r="AG301" i="12" s="1"/>
  <c r="AG302" i="12" s="1"/>
  <c r="AG303" i="12" s="1"/>
  <c r="AG304" i="12" s="1"/>
  <c r="AG305" i="12" s="1"/>
  <c r="AG306" i="12" s="1"/>
  <c r="AG307" i="12" s="1"/>
  <c r="AG308" i="12" s="1"/>
  <c r="AG309" i="12" s="1"/>
  <c r="AG310" i="12" s="1"/>
  <c r="AG311" i="12" s="1"/>
  <c r="AG312" i="12" s="1"/>
  <c r="AG313" i="12" s="1"/>
  <c r="AG314" i="12" s="1"/>
  <c r="AG315" i="12" s="1"/>
  <c r="AG316" i="12" s="1"/>
  <c r="AG317" i="12" s="1"/>
  <c r="AG318" i="12" s="1"/>
  <c r="AG319" i="12" s="1"/>
  <c r="AG320" i="12" s="1"/>
  <c r="AG321" i="12" s="1"/>
  <c r="AG322" i="12" s="1"/>
  <c r="AG323" i="12" s="1"/>
  <c r="AG324" i="12" s="1"/>
  <c r="AG325" i="12" s="1"/>
  <c r="AG326" i="12" s="1"/>
  <c r="AG327" i="12" s="1"/>
  <c r="AG328" i="12" s="1"/>
  <c r="AG329" i="12" s="1"/>
  <c r="AG330" i="12" s="1"/>
  <c r="AG331" i="12" s="1"/>
  <c r="AG332" i="12" s="1"/>
  <c r="AG333" i="12" s="1"/>
  <c r="AG334" i="12" s="1"/>
  <c r="AG335" i="12" s="1"/>
  <c r="AG336" i="12" s="1"/>
  <c r="AG337" i="12" s="1"/>
  <c r="AG338" i="12" s="1"/>
  <c r="AG339" i="12" s="1"/>
  <c r="AG340" i="12" s="1"/>
  <c r="AG341" i="12" s="1"/>
  <c r="AG342" i="12" s="1"/>
  <c r="AG343" i="12" s="1"/>
  <c r="AG344" i="12" s="1"/>
  <c r="AG345" i="12" s="1"/>
  <c r="AG346" i="12" s="1"/>
  <c r="AG347" i="12" s="1"/>
  <c r="AG348" i="12" s="1"/>
  <c r="AG349" i="12" s="1"/>
  <c r="AG350" i="12" s="1"/>
  <c r="AG351" i="12" s="1"/>
  <c r="AG352" i="12" s="1"/>
  <c r="AG353" i="12" s="1"/>
  <c r="AG354" i="12" s="1"/>
  <c r="AG355" i="12" s="1"/>
  <c r="AG356" i="12" s="1"/>
  <c r="AG357" i="12" s="1"/>
  <c r="AG358" i="12" s="1"/>
  <c r="AG359" i="12" s="1"/>
  <c r="AG360" i="12" s="1"/>
  <c r="AG361" i="12" s="1"/>
  <c r="AG362" i="12" s="1"/>
  <c r="AG363" i="12" s="1"/>
  <c r="AG364" i="12" s="1"/>
  <c r="AG365" i="12" s="1"/>
  <c r="AG366" i="12" s="1"/>
  <c r="AG367" i="12" s="1"/>
  <c r="AG368" i="12" s="1"/>
  <c r="AG369" i="12" s="1"/>
  <c r="AG370" i="12" s="1"/>
  <c r="AG371" i="12" s="1"/>
  <c r="AG372" i="12" s="1"/>
  <c r="AG373" i="12" s="1"/>
  <c r="AG374" i="12" s="1"/>
  <c r="AG375" i="12" s="1"/>
  <c r="AG376" i="12" s="1"/>
  <c r="AG377" i="12" s="1"/>
  <c r="AG378" i="12" s="1"/>
  <c r="AG379" i="12" s="1"/>
  <c r="AG380" i="12" s="1"/>
  <c r="AG381" i="12" s="1"/>
  <c r="AG382" i="12" s="1"/>
  <c r="AG383" i="12" s="1"/>
  <c r="AG384" i="12" s="1"/>
  <c r="AG385" i="12" s="1"/>
  <c r="AG386" i="12" s="1"/>
  <c r="AG387" i="12" s="1"/>
  <c r="AG388" i="12" s="1"/>
  <c r="AG389" i="12" s="1"/>
  <c r="AG390" i="12" s="1"/>
  <c r="AG391" i="12" s="1"/>
  <c r="AG392" i="12" s="1"/>
  <c r="AG393" i="12" s="1"/>
  <c r="AG394" i="12" s="1"/>
  <c r="AG395" i="12" s="1"/>
  <c r="AG396" i="12" s="1"/>
  <c r="AG397" i="12" s="1"/>
  <c r="AG398" i="12" s="1"/>
  <c r="AG399" i="12" s="1"/>
  <c r="AG400" i="12" s="1"/>
  <c r="AG401" i="12" s="1"/>
  <c r="AG402" i="12" s="1"/>
  <c r="AG403" i="12" s="1"/>
  <c r="AG404" i="12" s="1"/>
  <c r="AG405" i="12" s="1"/>
  <c r="AG406" i="12" s="1"/>
  <c r="AG407" i="12" s="1"/>
  <c r="AG408" i="12" s="1"/>
  <c r="AG409" i="12" s="1"/>
  <c r="AG410" i="12" s="1"/>
  <c r="AG411" i="12" s="1"/>
  <c r="AG412" i="12" s="1"/>
  <c r="AG413" i="12" s="1"/>
  <c r="AG414" i="12" s="1"/>
  <c r="AG415" i="12" s="1"/>
  <c r="AG416" i="12" s="1"/>
  <c r="AG417" i="12" s="1"/>
  <c r="AG418" i="12" s="1"/>
  <c r="AG419" i="12" s="1"/>
  <c r="AG420" i="12" s="1"/>
  <c r="AG421" i="12" s="1"/>
  <c r="AG422" i="12" s="1"/>
  <c r="AG423" i="12" s="1"/>
  <c r="AG424" i="12" s="1"/>
  <c r="AG425" i="12" s="1"/>
  <c r="AG426" i="12" s="1"/>
  <c r="AG427" i="12" s="1"/>
  <c r="AG428" i="12" s="1"/>
  <c r="AG429" i="12" s="1"/>
  <c r="AG430" i="12" s="1"/>
  <c r="AG431" i="12" s="1"/>
  <c r="AG432" i="12" s="1"/>
  <c r="AG433" i="12" s="1"/>
  <c r="AG434" i="12" s="1"/>
  <c r="AG435" i="12" s="1"/>
  <c r="AG436" i="12" s="1"/>
  <c r="AG437" i="12" s="1"/>
  <c r="AG438" i="12" s="1"/>
  <c r="AG439" i="12" s="1"/>
  <c r="AG440" i="12" s="1"/>
  <c r="AG441" i="12" s="1"/>
  <c r="AG442" i="12" s="1"/>
  <c r="AG443" i="12" s="1"/>
  <c r="AG444" i="12" s="1"/>
  <c r="AG445" i="12" s="1"/>
  <c r="AG446" i="12" s="1"/>
  <c r="AG447" i="12" s="1"/>
  <c r="AG448" i="12" s="1"/>
  <c r="AG449" i="12" s="1"/>
  <c r="AG450" i="12" s="1"/>
  <c r="AG451" i="12" s="1"/>
  <c r="AG452" i="12" s="1"/>
  <c r="AG453" i="12" s="1"/>
  <c r="AG454" i="12" s="1"/>
  <c r="AG455" i="12" s="1"/>
  <c r="AG456" i="12" s="1"/>
  <c r="AG457" i="12" s="1"/>
  <c r="AG458" i="12" s="1"/>
  <c r="AG459" i="12" s="1"/>
  <c r="AG460" i="12" s="1"/>
  <c r="AG461" i="12" s="1"/>
  <c r="AG462" i="12" s="1"/>
  <c r="AG463" i="12" s="1"/>
  <c r="AG464" i="12" s="1"/>
  <c r="AG465" i="12" s="1"/>
  <c r="AG466" i="12" s="1"/>
  <c r="AG467" i="12" s="1"/>
  <c r="AG468" i="12" s="1"/>
  <c r="AG469" i="12" s="1"/>
  <c r="AG470" i="12" s="1"/>
  <c r="AG471" i="12" s="1"/>
  <c r="AG472" i="12" s="1"/>
  <c r="AG473" i="12" s="1"/>
  <c r="AG474" i="12" s="1"/>
  <c r="AG475" i="12" s="1"/>
  <c r="AG476" i="12" s="1"/>
  <c r="AG477" i="12" s="1"/>
  <c r="AG478" i="12" s="1"/>
  <c r="AG479" i="12" s="1"/>
  <c r="AG480" i="12" s="1"/>
  <c r="AG481" i="12" s="1"/>
  <c r="AG482" i="12" s="1"/>
  <c r="AG483" i="12" s="1"/>
  <c r="AG484" i="12" s="1"/>
  <c r="AG485" i="12" s="1"/>
  <c r="AG486" i="12" s="1"/>
  <c r="AG487" i="12" s="1"/>
  <c r="AG488" i="12" s="1"/>
  <c r="AG489" i="12" s="1"/>
  <c r="AG490" i="12" s="1"/>
  <c r="AG491" i="12" s="1"/>
  <c r="AG492" i="12" s="1"/>
  <c r="AG493" i="12" s="1"/>
  <c r="AG494" i="12" s="1"/>
  <c r="AG495" i="12" s="1"/>
  <c r="AG496" i="12" s="1"/>
  <c r="AG497" i="12" s="1"/>
  <c r="AG498" i="12" s="1"/>
  <c r="AG499" i="12" s="1"/>
  <c r="AG500" i="12" s="1"/>
  <c r="AG501" i="12" s="1"/>
  <c r="AG502" i="12" s="1"/>
  <c r="AG503" i="12" s="1"/>
  <c r="AG504" i="12" s="1"/>
  <c r="BG7" i="12" s="1"/>
  <c r="AN4" i="12"/>
  <c r="AT15" i="12" l="1"/>
  <c r="AU14" i="12"/>
  <c r="Y11" i="12"/>
  <c r="Z10" i="12"/>
  <c r="AL12" i="12"/>
  <c r="AK13" i="12"/>
  <c r="N12" i="12"/>
  <c r="M13" i="12"/>
  <c r="AO4" i="12"/>
  <c r="AP4" i="12" s="1"/>
  <c r="J379" i="12"/>
  <c r="I380" i="12"/>
  <c r="AN5" i="12"/>
  <c r="AT16" i="12" l="1"/>
  <c r="AU15" i="12"/>
  <c r="Y12" i="12"/>
  <c r="Z11" i="12"/>
  <c r="AL13" i="12"/>
  <c r="AK14" i="12"/>
  <c r="N13" i="12"/>
  <c r="M14" i="12"/>
  <c r="J380" i="12"/>
  <c r="I381" i="12"/>
  <c r="AN6" i="12"/>
  <c r="AO6" i="12" s="1"/>
  <c r="AO5" i="12"/>
  <c r="AP5" i="12" s="1"/>
  <c r="V4" i="12"/>
  <c r="AT17" i="12" l="1"/>
  <c r="AU16" i="12"/>
  <c r="Z12" i="12"/>
  <c r="Y13" i="12"/>
  <c r="AL14" i="12"/>
  <c r="AK15" i="12"/>
  <c r="N14" i="12"/>
  <c r="M15" i="12"/>
  <c r="J381" i="12"/>
  <c r="I382" i="12"/>
  <c r="AN7" i="12"/>
  <c r="AO7" i="12" s="1"/>
  <c r="AP6" i="12"/>
  <c r="J4" i="12"/>
  <c r="AQ4" i="12"/>
  <c r="V5" i="12"/>
  <c r="AT18" i="12" l="1"/>
  <c r="AU17" i="12"/>
  <c r="Z13" i="12"/>
  <c r="Y14" i="12"/>
  <c r="AL15" i="12"/>
  <c r="AK16" i="12"/>
  <c r="N15" i="12"/>
  <c r="M16" i="12"/>
  <c r="J382" i="12"/>
  <c r="I383" i="12"/>
  <c r="AN8" i="12"/>
  <c r="AO8" i="12" s="1"/>
  <c r="AP7" i="12"/>
  <c r="AH4" i="12"/>
  <c r="AH5" i="12"/>
  <c r="J5" i="12"/>
  <c r="AQ5" i="12"/>
  <c r="V6" i="12"/>
  <c r="AT19" i="12" l="1"/>
  <c r="AU18" i="12"/>
  <c r="Y15" i="12"/>
  <c r="Z14" i="12"/>
  <c r="AL16" i="12"/>
  <c r="AK17" i="12"/>
  <c r="N16" i="12"/>
  <c r="M17" i="12"/>
  <c r="J383" i="12"/>
  <c r="I384" i="12"/>
  <c r="AP8" i="12"/>
  <c r="AN9" i="12"/>
  <c r="AO9" i="12" s="1"/>
  <c r="AH6" i="12"/>
  <c r="J6" i="12"/>
  <c r="V7" i="12"/>
  <c r="AQ6" i="12"/>
  <c r="AT20" i="12" l="1"/>
  <c r="AU19" i="12"/>
  <c r="Z15" i="12"/>
  <c r="Y16" i="12"/>
  <c r="AL17" i="12"/>
  <c r="AK18" i="12"/>
  <c r="M18" i="12"/>
  <c r="N17" i="12"/>
  <c r="AP9" i="12"/>
  <c r="J384" i="12"/>
  <c r="I385" i="12"/>
  <c r="AN10" i="12"/>
  <c r="AO10" i="12" s="1"/>
  <c r="AH7" i="12"/>
  <c r="J7" i="12"/>
  <c r="AQ7" i="12"/>
  <c r="V8" i="12"/>
  <c r="AT21" i="12" l="1"/>
  <c r="AU20" i="12"/>
  <c r="Z16" i="12"/>
  <c r="Y17" i="12"/>
  <c r="AL18" i="12"/>
  <c r="AK19" i="12"/>
  <c r="AN11" i="12"/>
  <c r="AO11" i="12" s="1"/>
  <c r="AP11" i="12" s="1"/>
  <c r="N18" i="12"/>
  <c r="M19" i="12"/>
  <c r="AP10" i="12"/>
  <c r="J385" i="12"/>
  <c r="I386" i="12"/>
  <c r="AH8" i="12"/>
  <c r="J8" i="12"/>
  <c r="AQ8" i="12"/>
  <c r="V9" i="12"/>
  <c r="AT22" i="12" l="1"/>
  <c r="AU21" i="12"/>
  <c r="Z17" i="12"/>
  <c r="Y18" i="12"/>
  <c r="AL19" i="12"/>
  <c r="AK20" i="12"/>
  <c r="AN12" i="12"/>
  <c r="AO12" i="12" s="1"/>
  <c r="AP12" i="12" s="1"/>
  <c r="N19" i="12"/>
  <c r="M20" i="12"/>
  <c r="J386" i="12"/>
  <c r="I387" i="12"/>
  <c r="AH9" i="12"/>
  <c r="J9" i="12"/>
  <c r="AQ9" i="12"/>
  <c r="V10" i="12"/>
  <c r="AH10" i="12"/>
  <c r="AT23" i="12" l="1"/>
  <c r="AU22" i="12"/>
  <c r="Y19" i="12"/>
  <c r="Z18" i="12"/>
  <c r="AL20" i="12"/>
  <c r="AK21" i="12"/>
  <c r="AN13" i="12"/>
  <c r="AO13" i="12" s="1"/>
  <c r="AP13" i="12" s="1"/>
  <c r="N20" i="12"/>
  <c r="M21" i="12"/>
  <c r="J387" i="12"/>
  <c r="I388" i="12"/>
  <c r="J10" i="12"/>
  <c r="AQ10" i="12"/>
  <c r="AH11" i="12"/>
  <c r="V11" i="12"/>
  <c r="AT24" i="12" l="1"/>
  <c r="AU23" i="12"/>
  <c r="Y20" i="12"/>
  <c r="Z19" i="12"/>
  <c r="AL21" i="12"/>
  <c r="AK22" i="12"/>
  <c r="AN14" i="12"/>
  <c r="AO14" i="12" s="1"/>
  <c r="AP14" i="12" s="1"/>
  <c r="N21" i="12"/>
  <c r="M22" i="12"/>
  <c r="J388" i="12"/>
  <c r="I389" i="12"/>
  <c r="J11" i="12"/>
  <c r="AQ11" i="12"/>
  <c r="V12" i="12"/>
  <c r="AH12" i="12"/>
  <c r="AT25" i="12" l="1"/>
  <c r="AU24" i="12"/>
  <c r="Z20" i="12"/>
  <c r="Y21" i="12"/>
  <c r="AL22" i="12"/>
  <c r="AK23" i="12"/>
  <c r="AN15" i="12"/>
  <c r="AO15" i="12" s="1"/>
  <c r="AP15" i="12" s="1"/>
  <c r="N22" i="12"/>
  <c r="M23" i="12"/>
  <c r="J389" i="12"/>
  <c r="I390" i="12"/>
  <c r="J12" i="12"/>
  <c r="AQ12" i="12"/>
  <c r="V13" i="12"/>
  <c r="AH13" i="12"/>
  <c r="AT26" i="12" l="1"/>
  <c r="AU25" i="12"/>
  <c r="Z21" i="12"/>
  <c r="Y22" i="12"/>
  <c r="AL23" i="12"/>
  <c r="AK24" i="12"/>
  <c r="AN16" i="12"/>
  <c r="AO16" i="12" s="1"/>
  <c r="AP16" i="12" s="1"/>
  <c r="N23" i="12"/>
  <c r="M24" i="12"/>
  <c r="J390" i="12"/>
  <c r="I391" i="12"/>
  <c r="J13" i="12"/>
  <c r="AQ13" i="12"/>
  <c r="AH14" i="12"/>
  <c r="V14" i="12"/>
  <c r="AT27" i="12" l="1"/>
  <c r="AU26" i="12"/>
  <c r="Y23" i="12"/>
  <c r="Z22" i="12"/>
  <c r="AL24" i="12"/>
  <c r="AK25" i="12"/>
  <c r="AN17" i="12"/>
  <c r="AO17" i="12" s="1"/>
  <c r="AP17" i="12" s="1"/>
  <c r="N24" i="12"/>
  <c r="M25" i="12"/>
  <c r="J391" i="12"/>
  <c r="I392" i="12"/>
  <c r="J14" i="12"/>
  <c r="AQ14" i="12"/>
  <c r="V15" i="12"/>
  <c r="AH15" i="12"/>
  <c r="AT28" i="12" l="1"/>
  <c r="AU27" i="12"/>
  <c r="Y24" i="12"/>
  <c r="Z23" i="12"/>
  <c r="AL25" i="12"/>
  <c r="AK26" i="12"/>
  <c r="AN18" i="12"/>
  <c r="AO18" i="12" s="1"/>
  <c r="AP18" i="12" s="1"/>
  <c r="N25" i="12"/>
  <c r="M26" i="12"/>
  <c r="J392" i="12"/>
  <c r="I393" i="12"/>
  <c r="J15" i="12"/>
  <c r="AQ15" i="12"/>
  <c r="AH16" i="12"/>
  <c r="V16" i="12"/>
  <c r="AT29" i="12" l="1"/>
  <c r="AU28" i="12"/>
  <c r="Y25" i="12"/>
  <c r="Z24" i="12"/>
  <c r="AL26" i="12"/>
  <c r="AK27" i="12"/>
  <c r="AN19" i="12"/>
  <c r="AO19" i="12" s="1"/>
  <c r="AP19" i="12" s="1"/>
  <c r="N26" i="12"/>
  <c r="M27" i="12"/>
  <c r="J393" i="12"/>
  <c r="I394" i="12"/>
  <c r="J16" i="12"/>
  <c r="AQ16" i="12"/>
  <c r="AH17" i="12"/>
  <c r="V17" i="12"/>
  <c r="AT30" i="12" l="1"/>
  <c r="AU29" i="12"/>
  <c r="Z25" i="12"/>
  <c r="Y26" i="12"/>
  <c r="AL27" i="12"/>
  <c r="AK28" i="12"/>
  <c r="AN20" i="12"/>
  <c r="AO20" i="12" s="1"/>
  <c r="AP20" i="12" s="1"/>
  <c r="N27" i="12"/>
  <c r="M28" i="12"/>
  <c r="J394" i="12"/>
  <c r="I395" i="12"/>
  <c r="J17" i="12"/>
  <c r="AQ17" i="12"/>
  <c r="AH18" i="12"/>
  <c r="V18" i="12"/>
  <c r="AT31" i="12" l="1"/>
  <c r="AU30" i="12"/>
  <c r="Y27" i="12"/>
  <c r="Z26" i="12"/>
  <c r="AL28" i="12"/>
  <c r="AK29" i="12"/>
  <c r="AN21" i="12"/>
  <c r="AO21" i="12" s="1"/>
  <c r="AP21" i="12" s="1"/>
  <c r="N28" i="12"/>
  <c r="M29" i="12"/>
  <c r="J395" i="12"/>
  <c r="I396" i="12"/>
  <c r="J18" i="12"/>
  <c r="V19" i="12"/>
  <c r="AQ18" i="12"/>
  <c r="AH19" i="12"/>
  <c r="AT32" i="12" l="1"/>
  <c r="AU31" i="12"/>
  <c r="Y28" i="12"/>
  <c r="Z27" i="12"/>
  <c r="AL29" i="12"/>
  <c r="AK30" i="12"/>
  <c r="AN22" i="12"/>
  <c r="AO22" i="12" s="1"/>
  <c r="AP22" i="12" s="1"/>
  <c r="N29" i="12"/>
  <c r="M30" i="12"/>
  <c r="J396" i="12"/>
  <c r="I397" i="12"/>
  <c r="J19" i="12"/>
  <c r="AQ19" i="12"/>
  <c r="AH20" i="12"/>
  <c r="V20" i="12"/>
  <c r="AT33" i="12" l="1"/>
  <c r="AU32" i="12"/>
  <c r="Z28" i="12"/>
  <c r="Y29" i="12"/>
  <c r="AL30" i="12"/>
  <c r="AK31" i="12"/>
  <c r="AN23" i="12"/>
  <c r="AO23" i="12" s="1"/>
  <c r="AP23" i="12" s="1"/>
  <c r="N30" i="12"/>
  <c r="M31" i="12"/>
  <c r="J397" i="12"/>
  <c r="I398" i="12"/>
  <c r="J20" i="12"/>
  <c r="AQ20" i="12"/>
  <c r="AH21" i="12"/>
  <c r="V21" i="12"/>
  <c r="AT34" i="12" l="1"/>
  <c r="AU33" i="12"/>
  <c r="Y30" i="12"/>
  <c r="Z29" i="12"/>
  <c r="AL31" i="12"/>
  <c r="AK32" i="12"/>
  <c r="AN24" i="12"/>
  <c r="AO24" i="12" s="1"/>
  <c r="AP24" i="12" s="1"/>
  <c r="N31" i="12"/>
  <c r="M32" i="12"/>
  <c r="J398" i="12"/>
  <c r="I399" i="12"/>
  <c r="J21" i="12"/>
  <c r="AQ21" i="12"/>
  <c r="V22" i="12"/>
  <c r="AH22" i="12"/>
  <c r="AT35" i="12" l="1"/>
  <c r="AU34" i="12"/>
  <c r="Y31" i="12"/>
  <c r="Z30" i="12"/>
  <c r="AL32" i="12"/>
  <c r="AK33" i="12"/>
  <c r="AN25" i="12"/>
  <c r="AO25" i="12" s="1"/>
  <c r="AP25" i="12" s="1"/>
  <c r="N32" i="12"/>
  <c r="M33" i="12"/>
  <c r="J399" i="12"/>
  <c r="I400" i="12"/>
  <c r="J22" i="12"/>
  <c r="V23" i="12"/>
  <c r="AQ22" i="12"/>
  <c r="AH23" i="12"/>
  <c r="AT36" i="12" l="1"/>
  <c r="AU35" i="12"/>
  <c r="Y32" i="12"/>
  <c r="Z31" i="12"/>
  <c r="AL33" i="12"/>
  <c r="AK34" i="12"/>
  <c r="AN26" i="12"/>
  <c r="AO26" i="12" s="1"/>
  <c r="AP26" i="12" s="1"/>
  <c r="N33" i="12"/>
  <c r="M34" i="12"/>
  <c r="J400" i="12"/>
  <c r="I401" i="12"/>
  <c r="J23" i="12"/>
  <c r="AQ23" i="12"/>
  <c r="V24" i="12"/>
  <c r="AH24" i="12"/>
  <c r="AT37" i="12" l="1"/>
  <c r="AU36" i="12"/>
  <c r="Z32" i="12"/>
  <c r="Y33" i="12"/>
  <c r="AL34" i="12"/>
  <c r="AK35" i="12"/>
  <c r="AN27" i="12"/>
  <c r="AO27" i="12" s="1"/>
  <c r="AP27" i="12" s="1"/>
  <c r="N34" i="12"/>
  <c r="J401" i="12"/>
  <c r="I402" i="12"/>
  <c r="J24" i="12"/>
  <c r="AQ24" i="12"/>
  <c r="AH25" i="12"/>
  <c r="V25" i="12"/>
  <c r="AT38" i="12" l="1"/>
  <c r="AU37" i="12"/>
  <c r="Y34" i="12"/>
  <c r="Z33" i="12"/>
  <c r="AL35" i="12"/>
  <c r="AK36" i="12"/>
  <c r="AN28" i="12"/>
  <c r="AO28" i="12" s="1"/>
  <c r="AP28" i="12" s="1"/>
  <c r="J402" i="12"/>
  <c r="I403" i="12"/>
  <c r="J25" i="12"/>
  <c r="AQ25" i="12"/>
  <c r="AH26" i="12"/>
  <c r="V26" i="12"/>
  <c r="AT39" i="12" l="1"/>
  <c r="AU38" i="12"/>
  <c r="Z34" i="12"/>
  <c r="AL36" i="12"/>
  <c r="AK37" i="12"/>
  <c r="AN29" i="12"/>
  <c r="AO29" i="12" s="1"/>
  <c r="AP29" i="12" s="1"/>
  <c r="J403" i="12"/>
  <c r="I404" i="12"/>
  <c r="J26" i="12"/>
  <c r="AQ26" i="12"/>
  <c r="AH27" i="12"/>
  <c r="V27" i="12"/>
  <c r="AT40" i="12" l="1"/>
  <c r="AU39" i="12"/>
  <c r="AL37" i="12"/>
  <c r="AK38" i="12"/>
  <c r="AN30" i="12"/>
  <c r="AO30" i="12" s="1"/>
  <c r="AP30" i="12" s="1"/>
  <c r="J404" i="12"/>
  <c r="I405" i="12"/>
  <c r="J27" i="12"/>
  <c r="AQ27" i="12"/>
  <c r="AH28" i="12"/>
  <c r="V28" i="12"/>
  <c r="AT41" i="12" l="1"/>
  <c r="AU40" i="12"/>
  <c r="AL38" i="12"/>
  <c r="AK39" i="12"/>
  <c r="AN31" i="12"/>
  <c r="AO31" i="12" s="1"/>
  <c r="AP31" i="12" s="1"/>
  <c r="J405" i="12"/>
  <c r="I406" i="12"/>
  <c r="J28" i="12"/>
  <c r="V29" i="12"/>
  <c r="AQ28" i="12"/>
  <c r="AH29" i="12"/>
  <c r="AT42" i="12" l="1"/>
  <c r="AU41" i="12"/>
  <c r="AL39" i="12"/>
  <c r="AK40" i="12"/>
  <c r="AN32" i="12"/>
  <c r="AO32" i="12" s="1"/>
  <c r="AP32" i="12" s="1"/>
  <c r="J406" i="12"/>
  <c r="I407" i="12"/>
  <c r="J29" i="12"/>
  <c r="AQ29" i="12"/>
  <c r="V30" i="12"/>
  <c r="AH30" i="12"/>
  <c r="AT43" i="12" l="1"/>
  <c r="AU42" i="12"/>
  <c r="AL40" i="12"/>
  <c r="AK41" i="12"/>
  <c r="AN33" i="12"/>
  <c r="AO33" i="12" s="1"/>
  <c r="AP33" i="12" s="1"/>
  <c r="J407" i="12"/>
  <c r="I408" i="12"/>
  <c r="J30" i="12"/>
  <c r="V31" i="12"/>
  <c r="AQ30" i="12"/>
  <c r="AH31" i="12"/>
  <c r="AT44" i="12" l="1"/>
  <c r="AU43" i="12"/>
  <c r="AL41" i="12"/>
  <c r="AK42" i="12"/>
  <c r="AN34" i="12"/>
  <c r="AO34" i="12" s="1"/>
  <c r="J408" i="12"/>
  <c r="I409" i="12"/>
  <c r="J31" i="12"/>
  <c r="AQ31" i="12"/>
  <c r="AH32" i="12"/>
  <c r="V32" i="12"/>
  <c r="AT45" i="12" l="1"/>
  <c r="AU44" i="12"/>
  <c r="AP34" i="12"/>
  <c r="F35" i="12"/>
  <c r="R35" i="12"/>
  <c r="AL42" i="12"/>
  <c r="AK43" i="12"/>
  <c r="AN35" i="12"/>
  <c r="AO35" i="12" s="1"/>
  <c r="J409" i="12"/>
  <c r="I410" i="12"/>
  <c r="J32" i="12"/>
  <c r="AQ32" i="12"/>
  <c r="AH33" i="12"/>
  <c r="V33" i="12"/>
  <c r="AP35" i="12" l="1"/>
  <c r="AT46" i="12"/>
  <c r="AU45" i="12"/>
  <c r="R36" i="12"/>
  <c r="W35" i="12"/>
  <c r="X35" i="12" s="1"/>
  <c r="Y35" i="12" s="1"/>
  <c r="Z35" i="12" s="1"/>
  <c r="F36" i="12"/>
  <c r="K35" i="12"/>
  <c r="L35" i="12" s="1"/>
  <c r="M35" i="12" s="1"/>
  <c r="N35" i="12" s="1"/>
  <c r="AL43" i="12"/>
  <c r="AK44" i="12"/>
  <c r="AN36" i="12"/>
  <c r="AO36" i="12" s="1"/>
  <c r="AP36" i="12" s="1"/>
  <c r="J410" i="12"/>
  <c r="I411" i="12"/>
  <c r="J33" i="12"/>
  <c r="AQ33" i="12"/>
  <c r="AH34" i="12"/>
  <c r="V34" i="12"/>
  <c r="AT47" i="12" l="1"/>
  <c r="AU46" i="12"/>
  <c r="F37" i="12"/>
  <c r="K36" i="12"/>
  <c r="L36" i="12" s="1"/>
  <c r="M36" i="12" s="1"/>
  <c r="N36" i="12" s="1"/>
  <c r="R37" i="12"/>
  <c r="W36" i="12"/>
  <c r="X36" i="12" s="1"/>
  <c r="Y36" i="12" s="1"/>
  <c r="Z36" i="12" s="1"/>
  <c r="AL44" i="12"/>
  <c r="AK45" i="12"/>
  <c r="AN37" i="12"/>
  <c r="AO37" i="12" s="1"/>
  <c r="AP37" i="12" s="1"/>
  <c r="J411" i="12"/>
  <c r="I412" i="12"/>
  <c r="J34" i="12"/>
  <c r="AQ34" i="12"/>
  <c r="V35" i="12"/>
  <c r="AH35" i="12"/>
  <c r="AT48" i="12" l="1"/>
  <c r="AU47" i="12"/>
  <c r="R38" i="12"/>
  <c r="W37" i="12"/>
  <c r="X37" i="12" s="1"/>
  <c r="Y37" i="12" s="1"/>
  <c r="Z37" i="12" s="1"/>
  <c r="F38" i="12"/>
  <c r="K37" i="12"/>
  <c r="L37" i="12" s="1"/>
  <c r="M37" i="12" s="1"/>
  <c r="N37" i="12" s="1"/>
  <c r="AN38" i="12"/>
  <c r="AO38" i="12" s="1"/>
  <c r="AP38" i="12" s="1"/>
  <c r="AL45" i="12"/>
  <c r="AK46" i="12"/>
  <c r="J412" i="12"/>
  <c r="I413" i="12"/>
  <c r="J35" i="12"/>
  <c r="V36" i="12"/>
  <c r="AQ35" i="12"/>
  <c r="AH36" i="12"/>
  <c r="AN39" i="12" l="1"/>
  <c r="AO39" i="12" s="1"/>
  <c r="AP39" i="12" s="1"/>
  <c r="AT49" i="12"/>
  <c r="AU48" i="12"/>
  <c r="F39" i="12"/>
  <c r="K38" i="12"/>
  <c r="L38" i="12" s="1"/>
  <c r="M38" i="12" s="1"/>
  <c r="N38" i="12" s="1"/>
  <c r="R39" i="12"/>
  <c r="W38" i="12"/>
  <c r="X38" i="12" s="1"/>
  <c r="Y38" i="12" s="1"/>
  <c r="Z38" i="12" s="1"/>
  <c r="AL46" i="12"/>
  <c r="AK47" i="12"/>
  <c r="J413" i="12"/>
  <c r="I414" i="12"/>
  <c r="J36" i="12"/>
  <c r="AQ36" i="12"/>
  <c r="V37" i="12"/>
  <c r="AH37" i="12"/>
  <c r="AN40" i="12"/>
  <c r="AO40" i="12" s="1"/>
  <c r="AP40" i="12" s="1"/>
  <c r="AT50" i="12" l="1"/>
  <c r="AU49" i="12"/>
  <c r="R40" i="12"/>
  <c r="W39" i="12"/>
  <c r="X39" i="12" s="1"/>
  <c r="Y39" i="12" s="1"/>
  <c r="Z39" i="12" s="1"/>
  <c r="F40" i="12"/>
  <c r="K39" i="12"/>
  <c r="L39" i="12" s="1"/>
  <c r="M39" i="12" s="1"/>
  <c r="N39" i="12" s="1"/>
  <c r="AL47" i="12"/>
  <c r="AK48" i="12"/>
  <c r="J414" i="12"/>
  <c r="I415" i="12"/>
  <c r="J37" i="12"/>
  <c r="AQ37" i="12"/>
  <c r="AH38" i="12"/>
  <c r="AN41" i="12"/>
  <c r="AO41" i="12" s="1"/>
  <c r="AP41" i="12" s="1"/>
  <c r="V38" i="12"/>
  <c r="AT51" i="12" l="1"/>
  <c r="AU50" i="12"/>
  <c r="F41" i="12"/>
  <c r="K40" i="12"/>
  <c r="L40" i="12" s="1"/>
  <c r="M40" i="12" s="1"/>
  <c r="N40" i="12" s="1"/>
  <c r="R41" i="12"/>
  <c r="W40" i="12"/>
  <c r="X40" i="12" s="1"/>
  <c r="Y40" i="12" s="1"/>
  <c r="Z40" i="12" s="1"/>
  <c r="AL48" i="12"/>
  <c r="AK49" i="12"/>
  <c r="J415" i="12"/>
  <c r="I416" i="12"/>
  <c r="J38" i="12"/>
  <c r="V39" i="12"/>
  <c r="AQ38" i="12"/>
  <c r="AH39" i="12"/>
  <c r="AN42" i="12"/>
  <c r="AO42" i="12" s="1"/>
  <c r="AP42" i="12" s="1"/>
  <c r="AT52" i="12" l="1"/>
  <c r="AU51" i="12"/>
  <c r="R42" i="12"/>
  <c r="W41" i="12"/>
  <c r="X41" i="12" s="1"/>
  <c r="Y41" i="12" s="1"/>
  <c r="Z41" i="12" s="1"/>
  <c r="F42" i="12"/>
  <c r="K41" i="12"/>
  <c r="L41" i="12" s="1"/>
  <c r="M41" i="12" s="1"/>
  <c r="N41" i="12" s="1"/>
  <c r="AL49" i="12"/>
  <c r="AK50" i="12"/>
  <c r="J416" i="12"/>
  <c r="I417" i="12"/>
  <c r="J39" i="12"/>
  <c r="AQ39" i="12"/>
  <c r="AN43" i="12"/>
  <c r="AO43" i="12" s="1"/>
  <c r="AP43" i="12" s="1"/>
  <c r="V40" i="12"/>
  <c r="AH40" i="12"/>
  <c r="AT53" i="12" l="1"/>
  <c r="AU52" i="12"/>
  <c r="F43" i="12"/>
  <c r="K42" i="12"/>
  <c r="L42" i="12" s="1"/>
  <c r="M42" i="12" s="1"/>
  <c r="N42" i="12" s="1"/>
  <c r="R43" i="12"/>
  <c r="W42" i="12"/>
  <c r="X42" i="12" s="1"/>
  <c r="Y42" i="12" s="1"/>
  <c r="Z42" i="12" s="1"/>
  <c r="AL50" i="12"/>
  <c r="AK51" i="12"/>
  <c r="J417" i="12"/>
  <c r="I418" i="12"/>
  <c r="J40" i="12"/>
  <c r="AQ40" i="12"/>
  <c r="AH41" i="12"/>
  <c r="V41" i="12"/>
  <c r="AN44" i="12"/>
  <c r="AO44" i="12" s="1"/>
  <c r="AP44" i="12" s="1"/>
  <c r="AT54" i="12" l="1"/>
  <c r="AU53" i="12"/>
  <c r="R44" i="12"/>
  <c r="W43" i="12"/>
  <c r="X43" i="12" s="1"/>
  <c r="Y43" i="12" s="1"/>
  <c r="Z43" i="12" s="1"/>
  <c r="F44" i="12"/>
  <c r="K43" i="12"/>
  <c r="L43" i="12" s="1"/>
  <c r="M43" i="12" s="1"/>
  <c r="N43" i="12" s="1"/>
  <c r="AL51" i="12"/>
  <c r="AK52" i="12"/>
  <c r="J418" i="12"/>
  <c r="I419" i="12"/>
  <c r="J41" i="12"/>
  <c r="AQ41" i="12"/>
  <c r="AN45" i="12"/>
  <c r="AO45" i="12" s="1"/>
  <c r="AP45" i="12" s="1"/>
  <c r="AH42" i="12"/>
  <c r="V42" i="12"/>
  <c r="AT55" i="12" l="1"/>
  <c r="AU54" i="12"/>
  <c r="F45" i="12"/>
  <c r="K44" i="12"/>
  <c r="L44" i="12" s="1"/>
  <c r="M44" i="12" s="1"/>
  <c r="N44" i="12" s="1"/>
  <c r="R45" i="12"/>
  <c r="W44" i="12"/>
  <c r="X44" i="12" s="1"/>
  <c r="Y44" i="12" s="1"/>
  <c r="Z44" i="12" s="1"/>
  <c r="AL52" i="12"/>
  <c r="AK53" i="12"/>
  <c r="J419" i="12"/>
  <c r="I420" i="12"/>
  <c r="J42" i="12"/>
  <c r="AQ42" i="12"/>
  <c r="AH43" i="12"/>
  <c r="V43" i="12"/>
  <c r="AN46" i="12"/>
  <c r="AO46" i="12" s="1"/>
  <c r="AP46" i="12" s="1"/>
  <c r="AT56" i="12" l="1"/>
  <c r="AU55" i="12"/>
  <c r="R46" i="12"/>
  <c r="W45" i="12"/>
  <c r="X45" i="12" s="1"/>
  <c r="Y45" i="12" s="1"/>
  <c r="Z45" i="12" s="1"/>
  <c r="F46" i="12"/>
  <c r="K45" i="12"/>
  <c r="L45" i="12" s="1"/>
  <c r="M45" i="12" s="1"/>
  <c r="N45" i="12" s="1"/>
  <c r="AL53" i="12"/>
  <c r="AK54" i="12"/>
  <c r="J420" i="12"/>
  <c r="I421" i="12"/>
  <c r="J43" i="12"/>
  <c r="AQ43" i="12"/>
  <c r="AH44" i="12"/>
  <c r="AN47" i="12"/>
  <c r="AO47" i="12" s="1"/>
  <c r="AP47" i="12" s="1"/>
  <c r="V44" i="12"/>
  <c r="AT57" i="12" l="1"/>
  <c r="AU56" i="12"/>
  <c r="F47" i="12"/>
  <c r="K46" i="12"/>
  <c r="L46" i="12" s="1"/>
  <c r="M46" i="12" s="1"/>
  <c r="N46" i="12" s="1"/>
  <c r="R47" i="12"/>
  <c r="W46" i="12"/>
  <c r="X46" i="12" s="1"/>
  <c r="Y46" i="12" s="1"/>
  <c r="Z46" i="12" s="1"/>
  <c r="AL54" i="12"/>
  <c r="AK55" i="12"/>
  <c r="J421" i="12"/>
  <c r="I422" i="12"/>
  <c r="J44" i="12"/>
  <c r="AQ44" i="12"/>
  <c r="AH45" i="12"/>
  <c r="V45" i="12"/>
  <c r="AN48" i="12"/>
  <c r="AO48" i="12" s="1"/>
  <c r="AP48" i="12" s="1"/>
  <c r="AT58" i="12" l="1"/>
  <c r="AU57" i="12"/>
  <c r="R48" i="12"/>
  <c r="W47" i="12"/>
  <c r="X47" i="12" s="1"/>
  <c r="Y47" i="12" s="1"/>
  <c r="Z47" i="12" s="1"/>
  <c r="F48" i="12"/>
  <c r="K47" i="12"/>
  <c r="L47" i="12" s="1"/>
  <c r="M47" i="12" s="1"/>
  <c r="N47" i="12" s="1"/>
  <c r="AL55" i="12"/>
  <c r="AK56" i="12"/>
  <c r="J422" i="12"/>
  <c r="I423" i="12"/>
  <c r="J45" i="12"/>
  <c r="AQ45" i="12"/>
  <c r="AH46" i="12"/>
  <c r="AN49" i="12"/>
  <c r="AO49" i="12" s="1"/>
  <c r="AP49" i="12" s="1"/>
  <c r="V46" i="12"/>
  <c r="AT59" i="12" l="1"/>
  <c r="AU58" i="12"/>
  <c r="F49" i="12"/>
  <c r="K48" i="12"/>
  <c r="L48" i="12" s="1"/>
  <c r="M48" i="12" s="1"/>
  <c r="N48" i="12" s="1"/>
  <c r="R49" i="12"/>
  <c r="W48" i="12"/>
  <c r="X48" i="12" s="1"/>
  <c r="Y48" i="12" s="1"/>
  <c r="Z48" i="12" s="1"/>
  <c r="AL56" i="12"/>
  <c r="AK57" i="12"/>
  <c r="J423" i="12"/>
  <c r="I424" i="12"/>
  <c r="J46" i="12"/>
  <c r="AQ46" i="12"/>
  <c r="AH47" i="12"/>
  <c r="AN50" i="12"/>
  <c r="AO50" i="12" s="1"/>
  <c r="AP50" i="12" s="1"/>
  <c r="V47" i="12"/>
  <c r="AT60" i="12" l="1"/>
  <c r="AU59" i="12"/>
  <c r="R50" i="12"/>
  <c r="W49" i="12"/>
  <c r="X49" i="12" s="1"/>
  <c r="Y49" i="12" s="1"/>
  <c r="Z49" i="12" s="1"/>
  <c r="F50" i="12"/>
  <c r="K49" i="12"/>
  <c r="L49" i="12" s="1"/>
  <c r="M49" i="12" s="1"/>
  <c r="N49" i="12" s="1"/>
  <c r="AL57" i="12"/>
  <c r="AK58" i="12"/>
  <c r="I425" i="12"/>
  <c r="J424" i="12"/>
  <c r="J47" i="12"/>
  <c r="V48" i="12"/>
  <c r="AQ47" i="12"/>
  <c r="AN51" i="12"/>
  <c r="AO51" i="12" s="1"/>
  <c r="AP51" i="12" s="1"/>
  <c r="AH48" i="12"/>
  <c r="AT61" i="12" l="1"/>
  <c r="AU60" i="12"/>
  <c r="F51" i="12"/>
  <c r="K50" i="12"/>
  <c r="L50" i="12" s="1"/>
  <c r="M50" i="12" s="1"/>
  <c r="N50" i="12" s="1"/>
  <c r="R51" i="12"/>
  <c r="W50" i="12"/>
  <c r="X50" i="12" s="1"/>
  <c r="Y50" i="12" s="1"/>
  <c r="Z50" i="12" s="1"/>
  <c r="AL58" i="12"/>
  <c r="AK59" i="12"/>
  <c r="J425" i="12"/>
  <c r="I426" i="12"/>
  <c r="J48" i="12"/>
  <c r="AQ48" i="12"/>
  <c r="V49" i="12"/>
  <c r="AH49" i="12"/>
  <c r="AN52" i="12"/>
  <c r="AO52" i="12" s="1"/>
  <c r="AP52" i="12" s="1"/>
  <c r="AT62" i="12" l="1"/>
  <c r="AU61" i="12"/>
  <c r="R52" i="12"/>
  <c r="W51" i="12"/>
  <c r="X51" i="12" s="1"/>
  <c r="Y51" i="12" s="1"/>
  <c r="Z51" i="12" s="1"/>
  <c r="F52" i="12"/>
  <c r="K51" i="12"/>
  <c r="L51" i="12" s="1"/>
  <c r="M51" i="12" s="1"/>
  <c r="N51" i="12" s="1"/>
  <c r="AL59" i="12"/>
  <c r="AK60" i="12"/>
  <c r="J426" i="12"/>
  <c r="I427" i="12"/>
  <c r="J49" i="12"/>
  <c r="AQ49" i="12"/>
  <c r="AH50" i="12"/>
  <c r="AN53" i="12"/>
  <c r="AO53" i="12" s="1"/>
  <c r="AP53" i="12" s="1"/>
  <c r="V50" i="12"/>
  <c r="AT63" i="12" l="1"/>
  <c r="AU62" i="12"/>
  <c r="F53" i="12"/>
  <c r="K52" i="12"/>
  <c r="L52" i="12" s="1"/>
  <c r="M52" i="12" s="1"/>
  <c r="N52" i="12" s="1"/>
  <c r="R53" i="12"/>
  <c r="W52" i="12"/>
  <c r="X52" i="12" s="1"/>
  <c r="Y52" i="12" s="1"/>
  <c r="Z52" i="12" s="1"/>
  <c r="AL60" i="12"/>
  <c r="AK61" i="12"/>
  <c r="J427" i="12"/>
  <c r="I428" i="12"/>
  <c r="J50" i="12"/>
  <c r="AQ50" i="12"/>
  <c r="AN54" i="12"/>
  <c r="AO54" i="12" s="1"/>
  <c r="AP54" i="12" s="1"/>
  <c r="V51" i="12"/>
  <c r="AH51" i="12"/>
  <c r="AT64" i="12" l="1"/>
  <c r="AU63" i="12"/>
  <c r="R54" i="12"/>
  <c r="W53" i="12"/>
  <c r="X53" i="12" s="1"/>
  <c r="Y53" i="12" s="1"/>
  <c r="Z53" i="12" s="1"/>
  <c r="F54" i="12"/>
  <c r="K53" i="12"/>
  <c r="L53" i="12" s="1"/>
  <c r="M53" i="12" s="1"/>
  <c r="N53" i="12" s="1"/>
  <c r="AL61" i="12"/>
  <c r="AK62" i="12"/>
  <c r="J428" i="12"/>
  <c r="I429" i="12"/>
  <c r="J51" i="12"/>
  <c r="AQ51" i="12"/>
  <c r="AH52" i="12"/>
  <c r="AN55" i="12"/>
  <c r="AO55" i="12" s="1"/>
  <c r="AP55" i="12" s="1"/>
  <c r="V52" i="12"/>
  <c r="AT65" i="12" l="1"/>
  <c r="AU64" i="12"/>
  <c r="F55" i="12"/>
  <c r="K54" i="12"/>
  <c r="L54" i="12" s="1"/>
  <c r="M54" i="12" s="1"/>
  <c r="N54" i="12" s="1"/>
  <c r="R55" i="12"/>
  <c r="W54" i="12"/>
  <c r="X54" i="12" s="1"/>
  <c r="Y54" i="12" s="1"/>
  <c r="Z54" i="12" s="1"/>
  <c r="AL62" i="12"/>
  <c r="AK63" i="12"/>
  <c r="J429" i="12"/>
  <c r="I430" i="12"/>
  <c r="J52" i="12"/>
  <c r="AQ52" i="12"/>
  <c r="AN56" i="12"/>
  <c r="AO56" i="12" s="1"/>
  <c r="AP56" i="12" s="1"/>
  <c r="V53" i="12"/>
  <c r="AH53" i="12"/>
  <c r="AT66" i="12" l="1"/>
  <c r="AU65" i="12"/>
  <c r="R56" i="12"/>
  <c r="W55" i="12"/>
  <c r="X55" i="12" s="1"/>
  <c r="Y55" i="12" s="1"/>
  <c r="Z55" i="12" s="1"/>
  <c r="F56" i="12"/>
  <c r="K55" i="12"/>
  <c r="L55" i="12" s="1"/>
  <c r="M55" i="12" s="1"/>
  <c r="N55" i="12" s="1"/>
  <c r="AL63" i="12"/>
  <c r="AK64" i="12"/>
  <c r="I431" i="12"/>
  <c r="J430" i="12"/>
  <c r="J53" i="12"/>
  <c r="AQ53" i="12"/>
  <c r="V54" i="12"/>
  <c r="AN57" i="12"/>
  <c r="AO57" i="12" s="1"/>
  <c r="AP57" i="12" s="1"/>
  <c r="AH54" i="12"/>
  <c r="AT67" i="12" l="1"/>
  <c r="AU66" i="12"/>
  <c r="F57" i="12"/>
  <c r="K56" i="12"/>
  <c r="L56" i="12" s="1"/>
  <c r="M56" i="12" s="1"/>
  <c r="N56" i="12" s="1"/>
  <c r="R57" i="12"/>
  <c r="W56" i="12"/>
  <c r="X56" i="12" s="1"/>
  <c r="Y56" i="12" s="1"/>
  <c r="Z56" i="12" s="1"/>
  <c r="AL64" i="12"/>
  <c r="AK65" i="12"/>
  <c r="J431" i="12"/>
  <c r="I432" i="12"/>
  <c r="J54" i="12"/>
  <c r="AQ54" i="12"/>
  <c r="AH55" i="12"/>
  <c r="AN58" i="12"/>
  <c r="AO58" i="12" s="1"/>
  <c r="AP58" i="12" s="1"/>
  <c r="V55" i="12"/>
  <c r="AT68" i="12" l="1"/>
  <c r="AU67" i="12"/>
  <c r="R58" i="12"/>
  <c r="W57" i="12"/>
  <c r="X57" i="12" s="1"/>
  <c r="Y57" i="12" s="1"/>
  <c r="Z57" i="12" s="1"/>
  <c r="F58" i="12"/>
  <c r="K57" i="12"/>
  <c r="L57" i="12" s="1"/>
  <c r="M57" i="12" s="1"/>
  <c r="N57" i="12" s="1"/>
  <c r="AL65" i="12"/>
  <c r="AK66" i="12"/>
  <c r="J432" i="12"/>
  <c r="I433" i="12"/>
  <c r="J55" i="12"/>
  <c r="AQ55" i="12"/>
  <c r="AN59" i="12"/>
  <c r="AO59" i="12" s="1"/>
  <c r="AP59" i="12" s="1"/>
  <c r="AH56" i="12"/>
  <c r="V56" i="12"/>
  <c r="AT69" i="12" l="1"/>
  <c r="AU68" i="12"/>
  <c r="F59" i="12"/>
  <c r="K58" i="12"/>
  <c r="L58" i="12" s="1"/>
  <c r="M58" i="12" s="1"/>
  <c r="N58" i="12" s="1"/>
  <c r="R59" i="12"/>
  <c r="W58" i="12"/>
  <c r="X58" i="12" s="1"/>
  <c r="Y58" i="12" s="1"/>
  <c r="Z58" i="12" s="1"/>
  <c r="AL66" i="12"/>
  <c r="AK67" i="12"/>
  <c r="I434" i="12"/>
  <c r="J433" i="12"/>
  <c r="J56" i="12"/>
  <c r="AQ56" i="12"/>
  <c r="AH57" i="12"/>
  <c r="V57" i="12"/>
  <c r="AN60" i="12"/>
  <c r="AO60" i="12" s="1"/>
  <c r="AP60" i="12" s="1"/>
  <c r="AT70" i="12" l="1"/>
  <c r="AU69" i="12"/>
  <c r="R60" i="12"/>
  <c r="W59" i="12"/>
  <c r="X59" i="12" s="1"/>
  <c r="Y59" i="12" s="1"/>
  <c r="Z59" i="12" s="1"/>
  <c r="F60" i="12"/>
  <c r="K59" i="12"/>
  <c r="L59" i="12" s="1"/>
  <c r="M59" i="12" s="1"/>
  <c r="N59" i="12" s="1"/>
  <c r="AL67" i="12"/>
  <c r="AK68" i="12"/>
  <c r="J434" i="12"/>
  <c r="I435" i="12"/>
  <c r="J57" i="12"/>
  <c r="AQ57" i="12"/>
  <c r="AH58" i="12"/>
  <c r="AN61" i="12"/>
  <c r="AO61" i="12" s="1"/>
  <c r="AP61" i="12" s="1"/>
  <c r="V58" i="12"/>
  <c r="AT71" i="12" l="1"/>
  <c r="AU70" i="12"/>
  <c r="F61" i="12"/>
  <c r="K60" i="12"/>
  <c r="L60" i="12" s="1"/>
  <c r="M60" i="12" s="1"/>
  <c r="N60" i="12" s="1"/>
  <c r="R61" i="12"/>
  <c r="W60" i="12"/>
  <c r="X60" i="12" s="1"/>
  <c r="Y60" i="12" s="1"/>
  <c r="Z60" i="12" s="1"/>
  <c r="AL68" i="12"/>
  <c r="AK69" i="12"/>
  <c r="BG11" i="12"/>
  <c r="J435" i="12"/>
  <c r="I436" i="12"/>
  <c r="J58" i="12"/>
  <c r="AQ58" i="12"/>
  <c r="AN62" i="12"/>
  <c r="AO62" i="12" s="1"/>
  <c r="AP62" i="12" s="1"/>
  <c r="V59" i="12"/>
  <c r="AH59" i="12"/>
  <c r="AT72" i="12" l="1"/>
  <c r="AU71" i="12"/>
  <c r="R62" i="12"/>
  <c r="W61" i="12"/>
  <c r="X61" i="12" s="1"/>
  <c r="Y61" i="12" s="1"/>
  <c r="Z61" i="12" s="1"/>
  <c r="F62" i="12"/>
  <c r="K61" i="12"/>
  <c r="L61" i="12" s="1"/>
  <c r="M61" i="12" s="1"/>
  <c r="N61" i="12" s="1"/>
  <c r="AL69" i="12"/>
  <c r="AK70" i="12"/>
  <c r="I437" i="12"/>
  <c r="J436" i="12"/>
  <c r="J59" i="12"/>
  <c r="AQ59" i="12"/>
  <c r="AH60" i="12"/>
  <c r="V60" i="12"/>
  <c r="AN63" i="12"/>
  <c r="AO63" i="12" s="1"/>
  <c r="AP63" i="12" s="1"/>
  <c r="AT73" i="12" l="1"/>
  <c r="AU72" i="12"/>
  <c r="F63" i="12"/>
  <c r="K62" i="12"/>
  <c r="L62" i="12" s="1"/>
  <c r="M62" i="12" s="1"/>
  <c r="N62" i="12" s="1"/>
  <c r="R63" i="12"/>
  <c r="W62" i="12"/>
  <c r="X62" i="12" s="1"/>
  <c r="Y62" i="12" s="1"/>
  <c r="Z62" i="12" s="1"/>
  <c r="AL70" i="12"/>
  <c r="AK71" i="12"/>
  <c r="I438" i="12"/>
  <c r="J437" i="12"/>
  <c r="J60" i="12"/>
  <c r="AQ60" i="12"/>
  <c r="AN64" i="12"/>
  <c r="AO64" i="12" s="1"/>
  <c r="AP64" i="12" s="1"/>
  <c r="V61" i="12"/>
  <c r="AH61" i="12"/>
  <c r="AT74" i="12" l="1"/>
  <c r="AU73" i="12"/>
  <c r="R64" i="12"/>
  <c r="W63" i="12"/>
  <c r="X63" i="12" s="1"/>
  <c r="Y63" i="12" s="1"/>
  <c r="Z63" i="12" s="1"/>
  <c r="F64" i="12"/>
  <c r="K63" i="12"/>
  <c r="L63" i="12" s="1"/>
  <c r="M63" i="12" s="1"/>
  <c r="N63" i="12" s="1"/>
  <c r="AL71" i="12"/>
  <c r="AK72" i="12"/>
  <c r="J438" i="12"/>
  <c r="I439" i="12"/>
  <c r="J61" i="12"/>
  <c r="AQ61" i="12"/>
  <c r="AN65" i="12"/>
  <c r="AO65" i="12" s="1"/>
  <c r="AP65" i="12" s="1"/>
  <c r="AH62" i="12"/>
  <c r="V62" i="12"/>
  <c r="AT75" i="12" l="1"/>
  <c r="AU74" i="12"/>
  <c r="F65" i="12"/>
  <c r="K64" i="12"/>
  <c r="L64" i="12" s="1"/>
  <c r="M64" i="12" s="1"/>
  <c r="N64" i="12" s="1"/>
  <c r="R65" i="12"/>
  <c r="W64" i="12"/>
  <c r="X64" i="12" s="1"/>
  <c r="Y64" i="12" s="1"/>
  <c r="Z64" i="12" s="1"/>
  <c r="AL72" i="12"/>
  <c r="AK73" i="12"/>
  <c r="J439" i="12"/>
  <c r="I440" i="12"/>
  <c r="J62" i="12"/>
  <c r="AQ62" i="12"/>
  <c r="V63" i="12"/>
  <c r="AH63" i="12"/>
  <c r="AN66" i="12"/>
  <c r="AO66" i="12" s="1"/>
  <c r="AP66" i="12" s="1"/>
  <c r="AT76" i="12" l="1"/>
  <c r="AU75" i="12"/>
  <c r="R66" i="12"/>
  <c r="W65" i="12"/>
  <c r="X65" i="12" s="1"/>
  <c r="Y65" i="12" s="1"/>
  <c r="Z65" i="12" s="1"/>
  <c r="F66" i="12"/>
  <c r="K65" i="12"/>
  <c r="L65" i="12" s="1"/>
  <c r="M65" i="12" s="1"/>
  <c r="N65" i="12" s="1"/>
  <c r="AL73" i="12"/>
  <c r="AK74" i="12"/>
  <c r="J440" i="12"/>
  <c r="I441" i="12"/>
  <c r="J63" i="12"/>
  <c r="AQ63" i="12"/>
  <c r="AN67" i="12"/>
  <c r="AO67" i="12" s="1"/>
  <c r="AP67" i="12" s="1"/>
  <c r="AH64" i="12"/>
  <c r="V64" i="12"/>
  <c r="AT77" i="12" l="1"/>
  <c r="AU76" i="12"/>
  <c r="F67" i="12"/>
  <c r="K66" i="12"/>
  <c r="L66" i="12" s="1"/>
  <c r="M66" i="12" s="1"/>
  <c r="N66" i="12" s="1"/>
  <c r="R67" i="12"/>
  <c r="W66" i="12"/>
  <c r="X66" i="12" s="1"/>
  <c r="Y66" i="12" s="1"/>
  <c r="Z66" i="12" s="1"/>
  <c r="AL74" i="12"/>
  <c r="AK75" i="12"/>
  <c r="J441" i="12"/>
  <c r="I442" i="12"/>
  <c r="J64" i="12"/>
  <c r="AQ64" i="12"/>
  <c r="V65" i="12"/>
  <c r="AH65" i="12"/>
  <c r="AN68" i="12"/>
  <c r="AO68" i="12" s="1"/>
  <c r="AP68" i="12" s="1"/>
  <c r="AT78" i="12" l="1"/>
  <c r="AU77" i="12"/>
  <c r="R68" i="12"/>
  <c r="W67" i="12"/>
  <c r="X67" i="12" s="1"/>
  <c r="Y67" i="12" s="1"/>
  <c r="Z67" i="12" s="1"/>
  <c r="F68" i="12"/>
  <c r="K67" i="12"/>
  <c r="L67" i="12" s="1"/>
  <c r="M67" i="12" s="1"/>
  <c r="N67" i="12" s="1"/>
  <c r="AL75" i="12"/>
  <c r="AK76" i="12"/>
  <c r="J442" i="12"/>
  <c r="I443" i="12"/>
  <c r="J65" i="12"/>
  <c r="V66" i="12"/>
  <c r="AQ65" i="12"/>
  <c r="AN69" i="12"/>
  <c r="AO69" i="12" s="1"/>
  <c r="AP69" i="12" s="1"/>
  <c r="AH66" i="12"/>
  <c r="AT79" i="12" l="1"/>
  <c r="AU78" i="12"/>
  <c r="F69" i="12"/>
  <c r="K68" i="12"/>
  <c r="L68" i="12" s="1"/>
  <c r="M68" i="12" s="1"/>
  <c r="N68" i="12" s="1"/>
  <c r="R69" i="12"/>
  <c r="W68" i="12"/>
  <c r="X68" i="12" s="1"/>
  <c r="Y68" i="12" s="1"/>
  <c r="Z68" i="12" s="1"/>
  <c r="AL76" i="12"/>
  <c r="AK77" i="12"/>
  <c r="J443" i="12"/>
  <c r="I444" i="12"/>
  <c r="J66" i="12"/>
  <c r="AQ66" i="12"/>
  <c r="V67" i="12"/>
  <c r="AH67" i="12"/>
  <c r="AN70" i="12"/>
  <c r="AO70" i="12" s="1"/>
  <c r="AP70" i="12" s="1"/>
  <c r="AT80" i="12" l="1"/>
  <c r="AU79" i="12"/>
  <c r="R70" i="12"/>
  <c r="W69" i="12"/>
  <c r="X69" i="12" s="1"/>
  <c r="Y69" i="12" s="1"/>
  <c r="Z69" i="12" s="1"/>
  <c r="F70" i="12"/>
  <c r="K69" i="12"/>
  <c r="L69" i="12" s="1"/>
  <c r="M69" i="12" s="1"/>
  <c r="N69" i="12" s="1"/>
  <c r="AL77" i="12"/>
  <c r="AK78" i="12"/>
  <c r="J444" i="12"/>
  <c r="I445" i="12"/>
  <c r="J67" i="12"/>
  <c r="V68" i="12"/>
  <c r="AQ67" i="12"/>
  <c r="AH68" i="12"/>
  <c r="AN71" i="12"/>
  <c r="AO71" i="12" s="1"/>
  <c r="AP71" i="12" s="1"/>
  <c r="AT81" i="12" l="1"/>
  <c r="AU80" i="12"/>
  <c r="F71" i="12"/>
  <c r="K70" i="12"/>
  <c r="L70" i="12" s="1"/>
  <c r="M70" i="12" s="1"/>
  <c r="N70" i="12" s="1"/>
  <c r="R71" i="12"/>
  <c r="W70" i="12"/>
  <c r="X70" i="12" s="1"/>
  <c r="Y70" i="12" s="1"/>
  <c r="Z70" i="12" s="1"/>
  <c r="AL78" i="12"/>
  <c r="AK79" i="12"/>
  <c r="J445" i="12"/>
  <c r="I446" i="12"/>
  <c r="J68" i="12"/>
  <c r="AQ68" i="12"/>
  <c r="AN72" i="12"/>
  <c r="AO72" i="12" s="1"/>
  <c r="AP72" i="12" s="1"/>
  <c r="V69" i="12"/>
  <c r="AH69" i="12"/>
  <c r="AT82" i="12" l="1"/>
  <c r="AU81" i="12"/>
  <c r="R72" i="12"/>
  <c r="W71" i="12"/>
  <c r="X71" i="12" s="1"/>
  <c r="Y71" i="12" s="1"/>
  <c r="Z71" i="12" s="1"/>
  <c r="F72" i="12"/>
  <c r="K71" i="12"/>
  <c r="L71" i="12" s="1"/>
  <c r="M71" i="12" s="1"/>
  <c r="N71" i="12" s="1"/>
  <c r="AL79" i="12"/>
  <c r="AK80" i="12"/>
  <c r="J446" i="12"/>
  <c r="I447" i="12"/>
  <c r="J69" i="12"/>
  <c r="V70" i="12"/>
  <c r="AQ69" i="12"/>
  <c r="AH70" i="12"/>
  <c r="AN73" i="12"/>
  <c r="AO73" i="12" s="1"/>
  <c r="AP73" i="12" s="1"/>
  <c r="AT83" i="12" l="1"/>
  <c r="AU82" i="12"/>
  <c r="R73" i="12"/>
  <c r="W72" i="12"/>
  <c r="X72" i="12" s="1"/>
  <c r="Y72" i="12" s="1"/>
  <c r="Z72" i="12" s="1"/>
  <c r="F73" i="12"/>
  <c r="K72" i="12"/>
  <c r="L72" i="12" s="1"/>
  <c r="M72" i="12" s="1"/>
  <c r="N72" i="12" s="1"/>
  <c r="AL80" i="12"/>
  <c r="AK81" i="12"/>
  <c r="J447" i="12"/>
  <c r="I448" i="12"/>
  <c r="J70" i="12"/>
  <c r="V71" i="12"/>
  <c r="AQ70" i="12"/>
  <c r="AH71" i="12"/>
  <c r="AN74" i="12"/>
  <c r="AO74" i="12" s="1"/>
  <c r="AP74" i="12" s="1"/>
  <c r="AT84" i="12" l="1"/>
  <c r="AU83" i="12"/>
  <c r="R74" i="12"/>
  <c r="W73" i="12"/>
  <c r="X73" i="12" s="1"/>
  <c r="Y73" i="12" s="1"/>
  <c r="Z73" i="12" s="1"/>
  <c r="F74" i="12"/>
  <c r="K73" i="12"/>
  <c r="L73" i="12" s="1"/>
  <c r="M73" i="12" s="1"/>
  <c r="N73" i="12" s="1"/>
  <c r="AL81" i="12"/>
  <c r="AK82" i="12"/>
  <c r="I449" i="12"/>
  <c r="J448" i="12"/>
  <c r="J71" i="12"/>
  <c r="AQ71" i="12"/>
  <c r="AN75" i="12"/>
  <c r="AO75" i="12" s="1"/>
  <c r="AP75" i="12" s="1"/>
  <c r="AH72" i="12"/>
  <c r="V72" i="12"/>
  <c r="AT85" i="12" l="1"/>
  <c r="AU84" i="12"/>
  <c r="R75" i="12"/>
  <c r="W74" i="12"/>
  <c r="X74" i="12" s="1"/>
  <c r="Y74" i="12" s="1"/>
  <c r="Z74" i="12" s="1"/>
  <c r="F75" i="12"/>
  <c r="K74" i="12"/>
  <c r="L74" i="12" s="1"/>
  <c r="M74" i="12" s="1"/>
  <c r="N74" i="12" s="1"/>
  <c r="AL82" i="12"/>
  <c r="AK83" i="12"/>
  <c r="J449" i="12"/>
  <c r="I450" i="12"/>
  <c r="J72" i="12"/>
  <c r="AQ72" i="12"/>
  <c r="AH73" i="12"/>
  <c r="V73" i="12"/>
  <c r="AN76" i="12"/>
  <c r="AO76" i="12" s="1"/>
  <c r="AP76" i="12" s="1"/>
  <c r="AT86" i="12" l="1"/>
  <c r="AU85" i="12"/>
  <c r="F76" i="12"/>
  <c r="K75" i="12"/>
  <c r="L75" i="12" s="1"/>
  <c r="M75" i="12" s="1"/>
  <c r="N75" i="12" s="1"/>
  <c r="R76" i="12"/>
  <c r="W75" i="12"/>
  <c r="X75" i="12" s="1"/>
  <c r="Y75" i="12" s="1"/>
  <c r="Z75" i="12" s="1"/>
  <c r="AL83" i="12"/>
  <c r="AK84" i="12"/>
  <c r="J450" i="12"/>
  <c r="I451" i="12"/>
  <c r="J73" i="12"/>
  <c r="AQ73" i="12"/>
  <c r="AH74" i="12"/>
  <c r="AN77" i="12"/>
  <c r="AO77" i="12" s="1"/>
  <c r="AP77" i="12" s="1"/>
  <c r="V74" i="12"/>
  <c r="AT87" i="12" l="1"/>
  <c r="AU86" i="12"/>
  <c r="R77" i="12"/>
  <c r="W76" i="12"/>
  <c r="X76" i="12" s="1"/>
  <c r="Y76" i="12" s="1"/>
  <c r="Z76" i="12" s="1"/>
  <c r="F77" i="12"/>
  <c r="K76" i="12"/>
  <c r="L76" i="12" s="1"/>
  <c r="M76" i="12" s="1"/>
  <c r="N76" i="12" s="1"/>
  <c r="AL84" i="12"/>
  <c r="AK85" i="12"/>
  <c r="J451" i="12"/>
  <c r="I452" i="12"/>
  <c r="J74" i="12"/>
  <c r="AQ74" i="12"/>
  <c r="AH75" i="12"/>
  <c r="V75" i="12"/>
  <c r="AN78" i="12"/>
  <c r="AO78" i="12" s="1"/>
  <c r="AP78" i="12" s="1"/>
  <c r="AT88" i="12" l="1"/>
  <c r="AU87" i="12"/>
  <c r="F78" i="12"/>
  <c r="K77" i="12"/>
  <c r="L77" i="12" s="1"/>
  <c r="M77" i="12" s="1"/>
  <c r="N77" i="12" s="1"/>
  <c r="R78" i="12"/>
  <c r="W77" i="12"/>
  <c r="X77" i="12" s="1"/>
  <c r="Y77" i="12" s="1"/>
  <c r="Z77" i="12" s="1"/>
  <c r="AL85" i="12"/>
  <c r="AK86" i="12"/>
  <c r="J452" i="12"/>
  <c r="I453" i="12"/>
  <c r="J75" i="12"/>
  <c r="V76" i="12"/>
  <c r="AQ75" i="12"/>
  <c r="AH76" i="12"/>
  <c r="AN79" i="12"/>
  <c r="AO79" i="12" s="1"/>
  <c r="AP79" i="12" s="1"/>
  <c r="AT89" i="12" l="1"/>
  <c r="AU88" i="12"/>
  <c r="R79" i="12"/>
  <c r="W78" i="12"/>
  <c r="X78" i="12" s="1"/>
  <c r="Y78" i="12" s="1"/>
  <c r="Z78" i="12" s="1"/>
  <c r="F79" i="12"/>
  <c r="K78" i="12"/>
  <c r="L78" i="12" s="1"/>
  <c r="M78" i="12" s="1"/>
  <c r="N78" i="12" s="1"/>
  <c r="AL86" i="12"/>
  <c r="AK87" i="12"/>
  <c r="J453" i="12"/>
  <c r="I454" i="12"/>
  <c r="J76" i="12"/>
  <c r="AQ76" i="12"/>
  <c r="AN80" i="12"/>
  <c r="AO80" i="12" s="1"/>
  <c r="AP80" i="12" s="1"/>
  <c r="AH77" i="12"/>
  <c r="V77" i="12"/>
  <c r="AT90" i="12" l="1"/>
  <c r="AU89" i="12"/>
  <c r="F80" i="12"/>
  <c r="K79" i="12"/>
  <c r="L79" i="12" s="1"/>
  <c r="M79" i="12" s="1"/>
  <c r="N79" i="12" s="1"/>
  <c r="R80" i="12"/>
  <c r="W79" i="12"/>
  <c r="X79" i="12" s="1"/>
  <c r="Y79" i="12" s="1"/>
  <c r="Z79" i="12" s="1"/>
  <c r="AL87" i="12"/>
  <c r="AK88" i="12"/>
  <c r="J454" i="12"/>
  <c r="I455" i="12"/>
  <c r="J77" i="12"/>
  <c r="AQ77" i="12"/>
  <c r="AH78" i="12"/>
  <c r="V78" i="12"/>
  <c r="AN81" i="12"/>
  <c r="AO81" i="12" s="1"/>
  <c r="AP81" i="12" s="1"/>
  <c r="AT91" i="12" l="1"/>
  <c r="AU90" i="12"/>
  <c r="R81" i="12"/>
  <c r="W80" i="12"/>
  <c r="X80" i="12" s="1"/>
  <c r="Y80" i="12" s="1"/>
  <c r="Z80" i="12" s="1"/>
  <c r="F81" i="12"/>
  <c r="K80" i="12"/>
  <c r="L80" i="12" s="1"/>
  <c r="M80" i="12" s="1"/>
  <c r="N80" i="12" s="1"/>
  <c r="AL88" i="12"/>
  <c r="AK89" i="12"/>
  <c r="J455" i="12"/>
  <c r="I456" i="12"/>
  <c r="J78" i="12"/>
  <c r="V79" i="12"/>
  <c r="AQ78" i="12"/>
  <c r="AH79" i="12"/>
  <c r="AN82" i="12"/>
  <c r="AO82" i="12" s="1"/>
  <c r="AP82" i="12" s="1"/>
  <c r="AT92" i="12" l="1"/>
  <c r="AU91" i="12"/>
  <c r="F82" i="12"/>
  <c r="K81" i="12"/>
  <c r="L81" i="12" s="1"/>
  <c r="M81" i="12" s="1"/>
  <c r="N81" i="12" s="1"/>
  <c r="R82" i="12"/>
  <c r="W81" i="12"/>
  <c r="X81" i="12" s="1"/>
  <c r="Y81" i="12" s="1"/>
  <c r="Z81" i="12" s="1"/>
  <c r="AL89" i="12"/>
  <c r="AK90" i="12"/>
  <c r="J456" i="12"/>
  <c r="I457" i="12"/>
  <c r="J79" i="12"/>
  <c r="V80" i="12"/>
  <c r="AQ79" i="12"/>
  <c r="AH80" i="12"/>
  <c r="AN83" i="12"/>
  <c r="AO83" i="12" s="1"/>
  <c r="AP83" i="12" s="1"/>
  <c r="AT93" i="12" l="1"/>
  <c r="AU92" i="12"/>
  <c r="R83" i="12"/>
  <c r="W82" i="12"/>
  <c r="X82" i="12" s="1"/>
  <c r="Y82" i="12" s="1"/>
  <c r="Z82" i="12" s="1"/>
  <c r="F83" i="12"/>
  <c r="K82" i="12"/>
  <c r="L82" i="12" s="1"/>
  <c r="M82" i="12" s="1"/>
  <c r="N82" i="12" s="1"/>
  <c r="AL90" i="12"/>
  <c r="AK91" i="12"/>
  <c r="I458" i="12"/>
  <c r="J457" i="12"/>
  <c r="J80" i="12"/>
  <c r="AQ80" i="12"/>
  <c r="V81" i="12"/>
  <c r="AN84" i="12"/>
  <c r="AO84" i="12" s="1"/>
  <c r="AP84" i="12" s="1"/>
  <c r="AH81" i="12"/>
  <c r="AT94" i="12" l="1"/>
  <c r="AU93" i="12"/>
  <c r="F84" i="12"/>
  <c r="K83" i="12"/>
  <c r="L83" i="12" s="1"/>
  <c r="M83" i="12" s="1"/>
  <c r="N83" i="12" s="1"/>
  <c r="R84" i="12"/>
  <c r="W83" i="12"/>
  <c r="X83" i="12" s="1"/>
  <c r="Y83" i="12" s="1"/>
  <c r="Z83" i="12" s="1"/>
  <c r="AL91" i="12"/>
  <c r="AK92" i="12"/>
  <c r="J458" i="12"/>
  <c r="I459" i="12"/>
  <c r="J81" i="12"/>
  <c r="AQ81" i="12"/>
  <c r="AN85" i="12"/>
  <c r="AO85" i="12" s="1"/>
  <c r="AP85" i="12" s="1"/>
  <c r="V82" i="12"/>
  <c r="AH82" i="12"/>
  <c r="AT95" i="12" l="1"/>
  <c r="AU94" i="12"/>
  <c r="R85" i="12"/>
  <c r="W84" i="12"/>
  <c r="X84" i="12" s="1"/>
  <c r="Y84" i="12" s="1"/>
  <c r="Z84" i="12" s="1"/>
  <c r="F85" i="12"/>
  <c r="K84" i="12"/>
  <c r="L84" i="12" s="1"/>
  <c r="M84" i="12" s="1"/>
  <c r="N84" i="12" s="1"/>
  <c r="AL92" i="12"/>
  <c r="AK93" i="12"/>
  <c r="J459" i="12"/>
  <c r="I460" i="12"/>
  <c r="J82" i="12"/>
  <c r="AQ82" i="12"/>
  <c r="AN86" i="12"/>
  <c r="AO86" i="12" s="1"/>
  <c r="AP86" i="12" s="1"/>
  <c r="V83" i="12"/>
  <c r="AH83" i="12"/>
  <c r="AT96" i="12" l="1"/>
  <c r="AU95" i="12"/>
  <c r="R86" i="12"/>
  <c r="W85" i="12"/>
  <c r="X85" i="12" s="1"/>
  <c r="Y85" i="12" s="1"/>
  <c r="Z85" i="12" s="1"/>
  <c r="F86" i="12"/>
  <c r="K85" i="12"/>
  <c r="L85" i="12" s="1"/>
  <c r="M85" i="12" s="1"/>
  <c r="N85" i="12" s="1"/>
  <c r="AL93" i="12"/>
  <c r="I461" i="12"/>
  <c r="J460" i="12"/>
  <c r="J83" i="12"/>
  <c r="AQ83" i="12"/>
  <c r="AN87" i="12"/>
  <c r="AO87" i="12" s="1"/>
  <c r="AP87" i="12" s="1"/>
  <c r="AH84" i="12"/>
  <c r="V84" i="12"/>
  <c r="AT97" i="12" l="1"/>
  <c r="AU96" i="12"/>
  <c r="R87" i="12"/>
  <c r="W86" i="12"/>
  <c r="X86" i="12" s="1"/>
  <c r="Y86" i="12" s="1"/>
  <c r="Z86" i="12" s="1"/>
  <c r="F87" i="12"/>
  <c r="K86" i="12"/>
  <c r="L86" i="12" s="1"/>
  <c r="M86" i="12" s="1"/>
  <c r="N86" i="12" s="1"/>
  <c r="J461" i="12"/>
  <c r="I462" i="12"/>
  <c r="J84" i="12"/>
  <c r="AQ84" i="12"/>
  <c r="V85" i="12"/>
  <c r="AH85" i="12"/>
  <c r="AN88" i="12"/>
  <c r="AO88" i="12" s="1"/>
  <c r="AP88" i="12" s="1"/>
  <c r="AT98" i="12" l="1"/>
  <c r="AU97" i="12"/>
  <c r="R88" i="12"/>
  <c r="W87" i="12"/>
  <c r="X87" i="12" s="1"/>
  <c r="Y87" i="12" s="1"/>
  <c r="Z87" i="12" s="1"/>
  <c r="F88" i="12"/>
  <c r="K87" i="12"/>
  <c r="L87" i="12" s="1"/>
  <c r="M87" i="12" s="1"/>
  <c r="N87" i="12" s="1"/>
  <c r="J462" i="12"/>
  <c r="I463" i="12"/>
  <c r="J85" i="12"/>
  <c r="AQ85" i="12"/>
  <c r="AH86" i="12"/>
  <c r="AN89" i="12"/>
  <c r="AO89" i="12" s="1"/>
  <c r="AP89" i="12" s="1"/>
  <c r="V86" i="12"/>
  <c r="AT99" i="12" l="1"/>
  <c r="AU98" i="12"/>
  <c r="R89" i="12"/>
  <c r="W88" i="12"/>
  <c r="X88" i="12" s="1"/>
  <c r="Y88" i="12" s="1"/>
  <c r="Z88" i="12" s="1"/>
  <c r="F89" i="12"/>
  <c r="K88" i="12"/>
  <c r="L88" i="12" s="1"/>
  <c r="M88" i="12" s="1"/>
  <c r="N88" i="12" s="1"/>
  <c r="J463" i="12"/>
  <c r="I464" i="12"/>
  <c r="J86" i="12"/>
  <c r="AQ86" i="12"/>
  <c r="AN90" i="12"/>
  <c r="AO90" i="12" s="1"/>
  <c r="AP90" i="12" s="1"/>
  <c r="AH87" i="12"/>
  <c r="V87" i="12"/>
  <c r="AT100" i="12" l="1"/>
  <c r="AU99" i="12"/>
  <c r="F90" i="12"/>
  <c r="K89" i="12"/>
  <c r="L89" i="12" s="1"/>
  <c r="M89" i="12" s="1"/>
  <c r="N89" i="12" s="1"/>
  <c r="R90" i="12"/>
  <c r="W89" i="12"/>
  <c r="X89" i="12" s="1"/>
  <c r="Y89" i="12" s="1"/>
  <c r="Z89" i="12" s="1"/>
  <c r="J464" i="12"/>
  <c r="I465" i="12"/>
  <c r="J87" i="12"/>
  <c r="V88" i="12"/>
  <c r="AQ87" i="12"/>
  <c r="AN91" i="12"/>
  <c r="AO91" i="12" s="1"/>
  <c r="AP91" i="12" s="1"/>
  <c r="AH88" i="12"/>
  <c r="AT101" i="12" l="1"/>
  <c r="AU100" i="12"/>
  <c r="R91" i="12"/>
  <c r="W90" i="12"/>
  <c r="X90" i="12" s="1"/>
  <c r="Y90" i="12" s="1"/>
  <c r="Z90" i="12" s="1"/>
  <c r="F91" i="12"/>
  <c r="K90" i="12"/>
  <c r="L90" i="12" s="1"/>
  <c r="M90" i="12" s="1"/>
  <c r="N90" i="12" s="1"/>
  <c r="J465" i="12"/>
  <c r="I466" i="12"/>
  <c r="J88" i="12"/>
  <c r="AQ88" i="12"/>
  <c r="AN92" i="12"/>
  <c r="AO92" i="12" s="1"/>
  <c r="AP92" i="12" s="1"/>
  <c r="V89" i="12"/>
  <c r="AH89" i="12"/>
  <c r="AT102" i="12" l="1"/>
  <c r="AU101" i="12"/>
  <c r="F92" i="12"/>
  <c r="K91" i="12"/>
  <c r="L91" i="12" s="1"/>
  <c r="M91" i="12" s="1"/>
  <c r="N91" i="12" s="1"/>
  <c r="R92" i="12"/>
  <c r="W91" i="12"/>
  <c r="X91" i="12" s="1"/>
  <c r="Y91" i="12" s="1"/>
  <c r="Z91" i="12" s="1"/>
  <c r="I467" i="12"/>
  <c r="J466" i="12"/>
  <c r="J89" i="12"/>
  <c r="AQ89" i="12"/>
  <c r="AN93" i="12"/>
  <c r="AO93" i="12" s="1"/>
  <c r="AH90" i="12"/>
  <c r="V90" i="12"/>
  <c r="AT103" i="12" l="1"/>
  <c r="AU102" i="12"/>
  <c r="R93" i="12"/>
  <c r="W92" i="12"/>
  <c r="X92" i="12" s="1"/>
  <c r="Y92" i="12" s="1"/>
  <c r="Z92" i="12" s="1"/>
  <c r="AP93" i="12"/>
  <c r="AD94" i="12"/>
  <c r="F93" i="12"/>
  <c r="K92" i="12"/>
  <c r="L92" i="12" s="1"/>
  <c r="M92" i="12" s="1"/>
  <c r="N92" i="12" s="1"/>
  <c r="J467" i="12"/>
  <c r="I468" i="12"/>
  <c r="J90" i="12"/>
  <c r="V91" i="12"/>
  <c r="AQ90" i="12"/>
  <c r="AH91" i="12"/>
  <c r="AN94" i="12"/>
  <c r="AO94" i="12" s="1"/>
  <c r="AT104" i="12" l="1"/>
  <c r="AU103" i="12"/>
  <c r="AD95" i="12"/>
  <c r="AI94" i="12"/>
  <c r="AJ94" i="12" s="1"/>
  <c r="AK94" i="12" s="1"/>
  <c r="AL94" i="12" s="1"/>
  <c r="F94" i="12"/>
  <c r="K93" i="12"/>
  <c r="L93" i="12" s="1"/>
  <c r="M93" i="12" s="1"/>
  <c r="N93" i="12" s="1"/>
  <c r="AP94" i="12"/>
  <c r="R94" i="12"/>
  <c r="W93" i="12"/>
  <c r="X93" i="12" s="1"/>
  <c r="Y93" i="12" s="1"/>
  <c r="Z93" i="12" s="1"/>
  <c r="J468" i="12"/>
  <c r="I469" i="12"/>
  <c r="J91" i="12"/>
  <c r="V92" i="12"/>
  <c r="AQ91" i="12"/>
  <c r="AN95" i="12"/>
  <c r="AO95" i="12" s="1"/>
  <c r="AH92" i="12"/>
  <c r="AT105" i="12" l="1"/>
  <c r="AU104" i="12"/>
  <c r="F95" i="12"/>
  <c r="K94" i="12"/>
  <c r="L94" i="12" s="1"/>
  <c r="M94" i="12" s="1"/>
  <c r="N94" i="12" s="1"/>
  <c r="R95" i="12"/>
  <c r="W94" i="12"/>
  <c r="X94" i="12" s="1"/>
  <c r="Y94" i="12" s="1"/>
  <c r="Z94" i="12" s="1"/>
  <c r="AP95" i="12"/>
  <c r="AD96" i="12"/>
  <c r="AI95" i="12"/>
  <c r="AJ95" i="12" s="1"/>
  <c r="AK95" i="12" s="1"/>
  <c r="AL95" i="12" s="1"/>
  <c r="J469" i="12"/>
  <c r="I470" i="12"/>
  <c r="J92" i="12"/>
  <c r="AQ92" i="12"/>
  <c r="AH93" i="12"/>
  <c r="V93" i="12"/>
  <c r="AN96" i="12"/>
  <c r="AO96" i="12" s="1"/>
  <c r="AP96" i="12" s="1"/>
  <c r="AT106" i="12" l="1"/>
  <c r="AU105" i="12"/>
  <c r="AD97" i="12"/>
  <c r="AI96" i="12"/>
  <c r="AJ96" i="12" s="1"/>
  <c r="AK96" i="12" s="1"/>
  <c r="AL96" i="12" s="1"/>
  <c r="R96" i="12"/>
  <c r="W95" i="12"/>
  <c r="X95" i="12" s="1"/>
  <c r="Y95" i="12" s="1"/>
  <c r="Z95" i="12" s="1"/>
  <c r="F96" i="12"/>
  <c r="K95" i="12"/>
  <c r="L95" i="12" s="1"/>
  <c r="M95" i="12" s="1"/>
  <c r="N95" i="12" s="1"/>
  <c r="J470" i="12"/>
  <c r="I471" i="12"/>
  <c r="J93" i="12"/>
  <c r="V94" i="12"/>
  <c r="AQ93" i="12"/>
  <c r="AH94" i="12"/>
  <c r="AN97" i="12"/>
  <c r="AO97" i="12" s="1"/>
  <c r="AP97" i="12" s="1"/>
  <c r="AT107" i="12" l="1"/>
  <c r="AU106" i="12"/>
  <c r="R97" i="12"/>
  <c r="W96" i="12"/>
  <c r="X96" i="12" s="1"/>
  <c r="Y96" i="12" s="1"/>
  <c r="Z96" i="12" s="1"/>
  <c r="F97" i="12"/>
  <c r="K96" i="12"/>
  <c r="L96" i="12" s="1"/>
  <c r="M96" i="12" s="1"/>
  <c r="N96" i="12" s="1"/>
  <c r="AD98" i="12"/>
  <c r="AI97" i="12"/>
  <c r="AJ97" i="12" s="1"/>
  <c r="AK97" i="12" s="1"/>
  <c r="AL97" i="12" s="1"/>
  <c r="J471" i="12"/>
  <c r="I472" i="12"/>
  <c r="J94" i="12"/>
  <c r="V95" i="12"/>
  <c r="AQ94" i="12"/>
  <c r="AH95" i="12"/>
  <c r="AN98" i="12"/>
  <c r="AO98" i="12" s="1"/>
  <c r="AP98" i="12" s="1"/>
  <c r="AT108" i="12" l="1"/>
  <c r="AU107" i="12"/>
  <c r="AD99" i="12"/>
  <c r="AI98" i="12"/>
  <c r="AJ98" i="12" s="1"/>
  <c r="AK98" i="12" s="1"/>
  <c r="AL98" i="12" s="1"/>
  <c r="F98" i="12"/>
  <c r="K97" i="12"/>
  <c r="L97" i="12" s="1"/>
  <c r="M97" i="12" s="1"/>
  <c r="N97" i="12" s="1"/>
  <c r="R98" i="12"/>
  <c r="W97" i="12"/>
  <c r="X97" i="12" s="1"/>
  <c r="Y97" i="12" s="1"/>
  <c r="Z97" i="12" s="1"/>
  <c r="J472" i="12"/>
  <c r="I473" i="12"/>
  <c r="J95" i="12"/>
  <c r="V96" i="12"/>
  <c r="AQ95" i="12"/>
  <c r="AH96" i="12"/>
  <c r="AN99" i="12"/>
  <c r="AO99" i="12" s="1"/>
  <c r="AP99" i="12" s="1"/>
  <c r="AT109" i="12" l="1"/>
  <c r="AU108" i="12"/>
  <c r="R99" i="12"/>
  <c r="W98" i="12"/>
  <c r="X98" i="12" s="1"/>
  <c r="Y98" i="12" s="1"/>
  <c r="Z98" i="12" s="1"/>
  <c r="F99" i="12"/>
  <c r="K98" i="12"/>
  <c r="L98" i="12" s="1"/>
  <c r="M98" i="12" s="1"/>
  <c r="N98" i="12" s="1"/>
  <c r="AD100" i="12"/>
  <c r="AI99" i="12"/>
  <c r="AJ99" i="12" s="1"/>
  <c r="AK99" i="12" s="1"/>
  <c r="AL99" i="12" s="1"/>
  <c r="I474" i="12"/>
  <c r="J473" i="12"/>
  <c r="J96" i="12"/>
  <c r="V97" i="12"/>
  <c r="AQ96" i="12"/>
  <c r="AN100" i="12"/>
  <c r="AO100" i="12" s="1"/>
  <c r="AP100" i="12" s="1"/>
  <c r="AH97" i="12"/>
  <c r="AT110" i="12" l="1"/>
  <c r="AU109" i="12"/>
  <c r="F100" i="12"/>
  <c r="K99" i="12"/>
  <c r="L99" i="12" s="1"/>
  <c r="M99" i="12" s="1"/>
  <c r="N99" i="12" s="1"/>
  <c r="AD101" i="12"/>
  <c r="AI100" i="12"/>
  <c r="AJ100" i="12" s="1"/>
  <c r="AK100" i="12" s="1"/>
  <c r="AL100" i="12" s="1"/>
  <c r="R100" i="12"/>
  <c r="W99" i="12"/>
  <c r="X99" i="12" s="1"/>
  <c r="Y99" i="12" s="1"/>
  <c r="Z99" i="12" s="1"/>
  <c r="J474" i="12"/>
  <c r="I475" i="12"/>
  <c r="J97" i="12"/>
  <c r="AQ97" i="12"/>
  <c r="AH98" i="12"/>
  <c r="AN101" i="12"/>
  <c r="AO101" i="12" s="1"/>
  <c r="AP101" i="12" s="1"/>
  <c r="V98" i="12"/>
  <c r="AT111" i="12" l="1"/>
  <c r="AU110" i="12"/>
  <c r="R101" i="12"/>
  <c r="W100" i="12"/>
  <c r="X100" i="12" s="1"/>
  <c r="Y100" i="12" s="1"/>
  <c r="Z100" i="12" s="1"/>
  <c r="AD102" i="12"/>
  <c r="AI101" i="12"/>
  <c r="AJ101" i="12" s="1"/>
  <c r="AK101" i="12" s="1"/>
  <c r="AL101" i="12" s="1"/>
  <c r="F101" i="12"/>
  <c r="K100" i="12"/>
  <c r="L100" i="12" s="1"/>
  <c r="M100" i="12" s="1"/>
  <c r="N100" i="12" s="1"/>
  <c r="J475" i="12"/>
  <c r="I476" i="12"/>
  <c r="J98" i="12"/>
  <c r="AQ98" i="12"/>
  <c r="AH99" i="12"/>
  <c r="AN102" i="12"/>
  <c r="AO102" i="12" s="1"/>
  <c r="AP102" i="12" s="1"/>
  <c r="V99" i="12"/>
  <c r="AT112" i="12" l="1"/>
  <c r="AU111" i="12"/>
  <c r="AD103" i="12"/>
  <c r="AI102" i="12"/>
  <c r="AJ102" i="12" s="1"/>
  <c r="AK102" i="12" s="1"/>
  <c r="AL102" i="12" s="1"/>
  <c r="F102" i="12"/>
  <c r="K101" i="12"/>
  <c r="L101" i="12" s="1"/>
  <c r="M101" i="12" s="1"/>
  <c r="N101" i="12" s="1"/>
  <c r="R102" i="12"/>
  <c r="W101" i="12"/>
  <c r="X101" i="12" s="1"/>
  <c r="Y101" i="12" s="1"/>
  <c r="Z101" i="12" s="1"/>
  <c r="J476" i="12"/>
  <c r="I477" i="12"/>
  <c r="J99" i="12"/>
  <c r="AQ99" i="12"/>
  <c r="AN103" i="12"/>
  <c r="AO103" i="12" s="1"/>
  <c r="AP103" i="12" s="1"/>
  <c r="AH100" i="12"/>
  <c r="V100" i="12"/>
  <c r="AT113" i="12" l="1"/>
  <c r="AU112" i="12"/>
  <c r="F103" i="12"/>
  <c r="K102" i="12"/>
  <c r="L102" i="12" s="1"/>
  <c r="M102" i="12" s="1"/>
  <c r="N102" i="12" s="1"/>
  <c r="R103" i="12"/>
  <c r="W102" i="12"/>
  <c r="X102" i="12" s="1"/>
  <c r="Y102" i="12" s="1"/>
  <c r="Z102" i="12" s="1"/>
  <c r="AD104" i="12"/>
  <c r="AI103" i="12"/>
  <c r="AJ103" i="12" s="1"/>
  <c r="AK103" i="12" s="1"/>
  <c r="AL103" i="12" s="1"/>
  <c r="I478" i="12"/>
  <c r="J477" i="12"/>
  <c r="J100" i="12"/>
  <c r="AQ100" i="12"/>
  <c r="V101" i="12"/>
  <c r="AH101" i="12"/>
  <c r="AN104" i="12"/>
  <c r="AO104" i="12" s="1"/>
  <c r="AP104" i="12" s="1"/>
  <c r="AT114" i="12" l="1"/>
  <c r="AU113" i="12"/>
  <c r="AD105" i="12"/>
  <c r="AI104" i="12"/>
  <c r="AJ104" i="12" s="1"/>
  <c r="AK104" i="12" s="1"/>
  <c r="AL104" i="12" s="1"/>
  <c r="R104" i="12"/>
  <c r="W103" i="12"/>
  <c r="X103" i="12" s="1"/>
  <c r="Y103" i="12" s="1"/>
  <c r="Z103" i="12" s="1"/>
  <c r="F104" i="12"/>
  <c r="K103" i="12"/>
  <c r="L103" i="12" s="1"/>
  <c r="M103" i="12" s="1"/>
  <c r="N103" i="12" s="1"/>
  <c r="J478" i="12"/>
  <c r="I479" i="12"/>
  <c r="J101" i="12"/>
  <c r="AQ101" i="12"/>
  <c r="AH102" i="12"/>
  <c r="V102" i="12"/>
  <c r="AN105" i="12"/>
  <c r="AO105" i="12" s="1"/>
  <c r="AP105" i="12" s="1"/>
  <c r="AT115" i="12" l="1"/>
  <c r="AU114" i="12"/>
  <c r="F105" i="12"/>
  <c r="K104" i="12"/>
  <c r="L104" i="12" s="1"/>
  <c r="M104" i="12" s="1"/>
  <c r="N104" i="12" s="1"/>
  <c r="R105" i="12"/>
  <c r="W104" i="12"/>
  <c r="X104" i="12" s="1"/>
  <c r="Y104" i="12" s="1"/>
  <c r="Z104" i="12" s="1"/>
  <c r="AD106" i="12"/>
  <c r="AI105" i="12"/>
  <c r="AJ105" i="12" s="1"/>
  <c r="AK105" i="12" s="1"/>
  <c r="AL105" i="12" s="1"/>
  <c r="J479" i="12"/>
  <c r="I480" i="12"/>
  <c r="J102" i="12"/>
  <c r="AQ102" i="12"/>
  <c r="AN106" i="12"/>
  <c r="AO106" i="12" s="1"/>
  <c r="AP106" i="12" s="1"/>
  <c r="AH103" i="12"/>
  <c r="V103" i="12"/>
  <c r="AT116" i="12" l="1"/>
  <c r="AU115" i="12"/>
  <c r="AD107" i="12"/>
  <c r="AI106" i="12"/>
  <c r="AJ106" i="12" s="1"/>
  <c r="AK106" i="12" s="1"/>
  <c r="AL106" i="12" s="1"/>
  <c r="R106" i="12"/>
  <c r="W105" i="12"/>
  <c r="X105" i="12" s="1"/>
  <c r="Y105" i="12" s="1"/>
  <c r="Z105" i="12" s="1"/>
  <c r="F106" i="12"/>
  <c r="K105" i="12"/>
  <c r="L105" i="12" s="1"/>
  <c r="M105" i="12" s="1"/>
  <c r="N105" i="12" s="1"/>
  <c r="J480" i="12"/>
  <c r="I481" i="12"/>
  <c r="J103" i="12"/>
  <c r="AQ103" i="12"/>
  <c r="AH104" i="12"/>
  <c r="AN107" i="12"/>
  <c r="AO107" i="12" s="1"/>
  <c r="AP107" i="12" s="1"/>
  <c r="V104" i="12"/>
  <c r="AT117" i="12" l="1"/>
  <c r="AU116" i="12"/>
  <c r="F107" i="12"/>
  <c r="K106" i="12"/>
  <c r="L106" i="12" s="1"/>
  <c r="M106" i="12" s="1"/>
  <c r="N106" i="12" s="1"/>
  <c r="R107" i="12"/>
  <c r="W106" i="12"/>
  <c r="X106" i="12" s="1"/>
  <c r="Y106" i="12" s="1"/>
  <c r="Z106" i="12" s="1"/>
  <c r="AD108" i="12"/>
  <c r="AI107" i="12"/>
  <c r="AJ107" i="12" s="1"/>
  <c r="AK107" i="12" s="1"/>
  <c r="AL107" i="12" s="1"/>
  <c r="J481" i="12"/>
  <c r="I482" i="12"/>
  <c r="J104" i="12"/>
  <c r="AQ104" i="12"/>
  <c r="AH105" i="12"/>
  <c r="V105" i="12"/>
  <c r="AN108" i="12"/>
  <c r="AO108" i="12" s="1"/>
  <c r="AP108" i="12" s="1"/>
  <c r="AT118" i="12" l="1"/>
  <c r="AU117" i="12"/>
  <c r="R108" i="12"/>
  <c r="W107" i="12"/>
  <c r="X107" i="12" s="1"/>
  <c r="Y107" i="12" s="1"/>
  <c r="Z107" i="12" s="1"/>
  <c r="AD109" i="12"/>
  <c r="AI108" i="12"/>
  <c r="AJ108" i="12" s="1"/>
  <c r="AK108" i="12" s="1"/>
  <c r="AL108" i="12" s="1"/>
  <c r="F108" i="12"/>
  <c r="K107" i="12"/>
  <c r="L107" i="12" s="1"/>
  <c r="M107" i="12" s="1"/>
  <c r="N107" i="12" s="1"/>
  <c r="J482" i="12"/>
  <c r="I483" i="12"/>
  <c r="J105" i="12"/>
  <c r="AQ105" i="12"/>
  <c r="AN109" i="12"/>
  <c r="AO109" i="12" s="1"/>
  <c r="AP109" i="12" s="1"/>
  <c r="AH106" i="12"/>
  <c r="V106" i="12"/>
  <c r="AT119" i="12" l="1"/>
  <c r="AU118" i="12"/>
  <c r="F109" i="12"/>
  <c r="K108" i="12"/>
  <c r="L108" i="12" s="1"/>
  <c r="M108" i="12" s="1"/>
  <c r="N108" i="12" s="1"/>
  <c r="AD110" i="12"/>
  <c r="AI109" i="12"/>
  <c r="AJ109" i="12" s="1"/>
  <c r="AK109" i="12" s="1"/>
  <c r="AL109" i="12" s="1"/>
  <c r="R109" i="12"/>
  <c r="W108" i="12"/>
  <c r="X108" i="12" s="1"/>
  <c r="Y108" i="12" s="1"/>
  <c r="Z108" i="12" s="1"/>
  <c r="J483" i="12"/>
  <c r="I484" i="12"/>
  <c r="J106" i="12"/>
  <c r="AQ106" i="12"/>
  <c r="AH107" i="12"/>
  <c r="V107" i="12"/>
  <c r="AN110" i="12"/>
  <c r="AO110" i="12" s="1"/>
  <c r="AP110" i="12" s="1"/>
  <c r="AT120" i="12" l="1"/>
  <c r="AU119" i="12"/>
  <c r="AD111" i="12"/>
  <c r="AI110" i="12"/>
  <c r="AJ110" i="12" s="1"/>
  <c r="AK110" i="12" s="1"/>
  <c r="AL110" i="12" s="1"/>
  <c r="R110" i="12"/>
  <c r="W109" i="12"/>
  <c r="X109" i="12" s="1"/>
  <c r="Y109" i="12" s="1"/>
  <c r="Z109" i="12" s="1"/>
  <c r="F110" i="12"/>
  <c r="K109" i="12"/>
  <c r="L109" i="12" s="1"/>
  <c r="M109" i="12" s="1"/>
  <c r="N109" i="12" s="1"/>
  <c r="I485" i="12"/>
  <c r="J484" i="12"/>
  <c r="J107" i="12"/>
  <c r="AQ107" i="12"/>
  <c r="V108" i="12"/>
  <c r="AH108" i="12"/>
  <c r="AN111" i="12"/>
  <c r="AO111" i="12" s="1"/>
  <c r="AP111" i="12" s="1"/>
  <c r="AT121" i="12" l="1"/>
  <c r="AU120" i="12"/>
  <c r="R111" i="12"/>
  <c r="W110" i="12"/>
  <c r="X110" i="12" s="1"/>
  <c r="Y110" i="12" s="1"/>
  <c r="Z110" i="12" s="1"/>
  <c r="F111" i="12"/>
  <c r="K110" i="12"/>
  <c r="L110" i="12" s="1"/>
  <c r="M110" i="12" s="1"/>
  <c r="N110" i="12" s="1"/>
  <c r="AD112" i="12"/>
  <c r="AI111" i="12"/>
  <c r="AJ111" i="12" s="1"/>
  <c r="AK111" i="12" s="1"/>
  <c r="AL111" i="12" s="1"/>
  <c r="J485" i="12"/>
  <c r="I486" i="12"/>
  <c r="J108" i="12"/>
  <c r="AQ108" i="12"/>
  <c r="AH109" i="12"/>
  <c r="V109" i="12"/>
  <c r="AN112" i="12"/>
  <c r="AO112" i="12" s="1"/>
  <c r="AP112" i="12" s="1"/>
  <c r="AT122" i="12" l="1"/>
  <c r="AU121" i="12"/>
  <c r="F112" i="12"/>
  <c r="K111" i="12"/>
  <c r="L111" i="12" s="1"/>
  <c r="M111" i="12" s="1"/>
  <c r="N111" i="12" s="1"/>
  <c r="AD113" i="12"/>
  <c r="AI112" i="12"/>
  <c r="AJ112" i="12" s="1"/>
  <c r="AK112" i="12" s="1"/>
  <c r="AL112" i="12" s="1"/>
  <c r="R112" i="12"/>
  <c r="W111" i="12"/>
  <c r="X111" i="12" s="1"/>
  <c r="Y111" i="12" s="1"/>
  <c r="Z111" i="12" s="1"/>
  <c r="J486" i="12"/>
  <c r="I487" i="12"/>
  <c r="J109" i="12"/>
  <c r="AQ109" i="12"/>
  <c r="AH110" i="12"/>
  <c r="AN113" i="12"/>
  <c r="AO113" i="12" s="1"/>
  <c r="AP113" i="12" s="1"/>
  <c r="V110" i="12"/>
  <c r="AT123" i="12" l="1"/>
  <c r="AU122" i="12"/>
  <c r="R113" i="12"/>
  <c r="W112" i="12"/>
  <c r="X112" i="12" s="1"/>
  <c r="Y112" i="12" s="1"/>
  <c r="Z112" i="12" s="1"/>
  <c r="AD114" i="12"/>
  <c r="AI113" i="12"/>
  <c r="AJ113" i="12" s="1"/>
  <c r="AK113" i="12" s="1"/>
  <c r="AL113" i="12" s="1"/>
  <c r="F113" i="12"/>
  <c r="K112" i="12"/>
  <c r="L112" i="12" s="1"/>
  <c r="M112" i="12" s="1"/>
  <c r="N112" i="12" s="1"/>
  <c r="J487" i="12"/>
  <c r="I488" i="12"/>
  <c r="J110" i="12"/>
  <c r="AQ110" i="12"/>
  <c r="AN114" i="12"/>
  <c r="AO114" i="12" s="1"/>
  <c r="AP114" i="12" s="1"/>
  <c r="AH111" i="12"/>
  <c r="V111" i="12"/>
  <c r="AT124" i="12" l="1"/>
  <c r="AU123" i="12"/>
  <c r="AD115" i="12"/>
  <c r="AI114" i="12"/>
  <c r="AJ114" i="12" s="1"/>
  <c r="AK114" i="12" s="1"/>
  <c r="AL114" i="12" s="1"/>
  <c r="F114" i="12"/>
  <c r="K113" i="12"/>
  <c r="L113" i="12" s="1"/>
  <c r="M113" i="12" s="1"/>
  <c r="N113" i="12" s="1"/>
  <c r="R114" i="12"/>
  <c r="W113" i="12"/>
  <c r="X113" i="12" s="1"/>
  <c r="Y113" i="12" s="1"/>
  <c r="Z113" i="12" s="1"/>
  <c r="J488" i="12"/>
  <c r="I489" i="12"/>
  <c r="J111" i="12"/>
  <c r="AQ111" i="12"/>
  <c r="AN115" i="12"/>
  <c r="AO115" i="12" s="1"/>
  <c r="AP115" i="12" s="1"/>
  <c r="AH112" i="12"/>
  <c r="V112" i="12"/>
  <c r="AT125" i="12" l="1"/>
  <c r="AU124" i="12"/>
  <c r="R115" i="12"/>
  <c r="W114" i="12"/>
  <c r="X114" i="12" s="1"/>
  <c r="Y114" i="12" s="1"/>
  <c r="Z114" i="12" s="1"/>
  <c r="F115" i="12"/>
  <c r="K114" i="12"/>
  <c r="L114" i="12" s="1"/>
  <c r="M114" i="12" s="1"/>
  <c r="N114" i="12" s="1"/>
  <c r="AD116" i="12"/>
  <c r="AI115" i="12"/>
  <c r="AJ115" i="12" s="1"/>
  <c r="AK115" i="12" s="1"/>
  <c r="AL115" i="12" s="1"/>
  <c r="J489" i="12"/>
  <c r="I490" i="12"/>
  <c r="J112" i="12"/>
  <c r="AQ112" i="12"/>
  <c r="V113" i="12"/>
  <c r="AN116" i="12"/>
  <c r="AO116" i="12" s="1"/>
  <c r="AP116" i="12" s="1"/>
  <c r="AH113" i="12"/>
  <c r="AT126" i="12" l="1"/>
  <c r="AU125" i="12"/>
  <c r="R116" i="12"/>
  <c r="W115" i="12"/>
  <c r="X115" i="12" s="1"/>
  <c r="Y115" i="12" s="1"/>
  <c r="Z115" i="12" s="1"/>
  <c r="AD117" i="12"/>
  <c r="AI116" i="12"/>
  <c r="AJ116" i="12" s="1"/>
  <c r="AK116" i="12" s="1"/>
  <c r="AL116" i="12" s="1"/>
  <c r="F116" i="12"/>
  <c r="K115" i="12"/>
  <c r="L115" i="12" s="1"/>
  <c r="M115" i="12" s="1"/>
  <c r="N115" i="12" s="1"/>
  <c r="J490" i="12"/>
  <c r="I491" i="12"/>
  <c r="J113" i="12"/>
  <c r="AQ113" i="12"/>
  <c r="AN117" i="12"/>
  <c r="AO117" i="12" s="1"/>
  <c r="AP117" i="12" s="1"/>
  <c r="AH114" i="12"/>
  <c r="V114" i="12"/>
  <c r="AT127" i="12" l="1"/>
  <c r="AU126" i="12"/>
  <c r="R117" i="12"/>
  <c r="W116" i="12"/>
  <c r="X116" i="12" s="1"/>
  <c r="Y116" i="12" s="1"/>
  <c r="Z116" i="12" s="1"/>
  <c r="F117" i="12"/>
  <c r="K116" i="12"/>
  <c r="L116" i="12" s="1"/>
  <c r="M116" i="12" s="1"/>
  <c r="N116" i="12" s="1"/>
  <c r="AD118" i="12"/>
  <c r="AI117" i="12"/>
  <c r="AJ117" i="12" s="1"/>
  <c r="AK117" i="12" s="1"/>
  <c r="AL117" i="12" s="1"/>
  <c r="J491" i="12"/>
  <c r="I492" i="12"/>
  <c r="J114" i="12"/>
  <c r="AQ114" i="12"/>
  <c r="AH115" i="12"/>
  <c r="V115" i="12"/>
  <c r="AN118" i="12"/>
  <c r="AO118" i="12" s="1"/>
  <c r="AP118" i="12" s="1"/>
  <c r="AT128" i="12" l="1"/>
  <c r="AU127" i="12"/>
  <c r="R118" i="12"/>
  <c r="W117" i="12"/>
  <c r="X117" i="12" s="1"/>
  <c r="Y117" i="12" s="1"/>
  <c r="Z117" i="12" s="1"/>
  <c r="AD119" i="12"/>
  <c r="AI118" i="12"/>
  <c r="AJ118" i="12" s="1"/>
  <c r="AK118" i="12" s="1"/>
  <c r="AL118" i="12" s="1"/>
  <c r="F118" i="12"/>
  <c r="K117" i="12"/>
  <c r="L117" i="12" s="1"/>
  <c r="M117" i="12" s="1"/>
  <c r="N117" i="12" s="1"/>
  <c r="J492" i="12"/>
  <c r="I493" i="12"/>
  <c r="J115" i="12"/>
  <c r="AQ115" i="12"/>
  <c r="AH116" i="12"/>
  <c r="V116" i="12"/>
  <c r="AN119" i="12"/>
  <c r="AO119" i="12" s="1"/>
  <c r="AP119" i="12" s="1"/>
  <c r="AT129" i="12" l="1"/>
  <c r="AU128" i="12"/>
  <c r="R119" i="12"/>
  <c r="W118" i="12"/>
  <c r="X118" i="12" s="1"/>
  <c r="Y118" i="12" s="1"/>
  <c r="Z118" i="12" s="1"/>
  <c r="F119" i="12"/>
  <c r="K118" i="12"/>
  <c r="L118" i="12" s="1"/>
  <c r="M118" i="12" s="1"/>
  <c r="N118" i="12" s="1"/>
  <c r="AD120" i="12"/>
  <c r="AI119" i="12"/>
  <c r="AJ119" i="12" s="1"/>
  <c r="AK119" i="12" s="1"/>
  <c r="AL119" i="12" s="1"/>
  <c r="J493" i="12"/>
  <c r="I494" i="12"/>
  <c r="J116" i="12"/>
  <c r="AQ116" i="12"/>
  <c r="AN120" i="12"/>
  <c r="AO120" i="12" s="1"/>
  <c r="AP120" i="12" s="1"/>
  <c r="AH117" i="12"/>
  <c r="V117" i="12"/>
  <c r="AT130" i="12" l="1"/>
  <c r="AU129" i="12"/>
  <c r="R120" i="12"/>
  <c r="W119" i="12"/>
  <c r="X119" i="12" s="1"/>
  <c r="Y119" i="12" s="1"/>
  <c r="Z119" i="12" s="1"/>
  <c r="AD121" i="12"/>
  <c r="AI120" i="12"/>
  <c r="AJ120" i="12" s="1"/>
  <c r="AK120" i="12" s="1"/>
  <c r="AL120" i="12" s="1"/>
  <c r="F120" i="12"/>
  <c r="K119" i="12"/>
  <c r="L119" i="12" s="1"/>
  <c r="M119" i="12" s="1"/>
  <c r="N119" i="12" s="1"/>
  <c r="J494" i="12"/>
  <c r="I495" i="12"/>
  <c r="J117" i="12"/>
  <c r="AQ117" i="12"/>
  <c r="V118" i="12"/>
  <c r="AH118" i="12"/>
  <c r="AN121" i="12"/>
  <c r="AO121" i="12" s="1"/>
  <c r="AP121" i="12" s="1"/>
  <c r="AT131" i="12" l="1"/>
  <c r="AU130" i="12"/>
  <c r="F121" i="12"/>
  <c r="K120" i="12"/>
  <c r="L120" i="12" s="1"/>
  <c r="M120" i="12" s="1"/>
  <c r="N120" i="12" s="1"/>
  <c r="AD122" i="12"/>
  <c r="AI121" i="12"/>
  <c r="AJ121" i="12" s="1"/>
  <c r="AK121" i="12" s="1"/>
  <c r="AL121" i="12" s="1"/>
  <c r="R121" i="12"/>
  <c r="W120" i="12"/>
  <c r="X120" i="12" s="1"/>
  <c r="Y120" i="12" s="1"/>
  <c r="Z120" i="12" s="1"/>
  <c r="J495" i="12"/>
  <c r="I496" i="12"/>
  <c r="J118" i="12"/>
  <c r="AQ118" i="12"/>
  <c r="AH119" i="12"/>
  <c r="AN122" i="12"/>
  <c r="AO122" i="12" s="1"/>
  <c r="AP122" i="12" s="1"/>
  <c r="V119" i="12"/>
  <c r="AT132" i="12" l="1"/>
  <c r="AU131" i="12"/>
  <c r="R122" i="12"/>
  <c r="W121" i="12"/>
  <c r="X121" i="12" s="1"/>
  <c r="Y121" i="12" s="1"/>
  <c r="Z121" i="12" s="1"/>
  <c r="AD123" i="12"/>
  <c r="AI122" i="12"/>
  <c r="AJ122" i="12" s="1"/>
  <c r="AK122" i="12" s="1"/>
  <c r="AL122" i="12" s="1"/>
  <c r="F122" i="12"/>
  <c r="K121" i="12"/>
  <c r="L121" i="12" s="1"/>
  <c r="M121" i="12" s="1"/>
  <c r="N121" i="12" s="1"/>
  <c r="I497" i="12"/>
  <c r="J496" i="12"/>
  <c r="J119" i="12"/>
  <c r="AQ119" i="12"/>
  <c r="AN123" i="12"/>
  <c r="AO123" i="12" s="1"/>
  <c r="AP123" i="12" s="1"/>
  <c r="AH120" i="12"/>
  <c r="V120" i="12"/>
  <c r="AT133" i="12" l="1"/>
  <c r="AU132" i="12"/>
  <c r="R123" i="12"/>
  <c r="W122" i="12"/>
  <c r="X122" i="12" s="1"/>
  <c r="Y122" i="12" s="1"/>
  <c r="Z122" i="12" s="1"/>
  <c r="F123" i="12"/>
  <c r="K122" i="12"/>
  <c r="L122" i="12" s="1"/>
  <c r="M122" i="12" s="1"/>
  <c r="N122" i="12" s="1"/>
  <c r="AD124" i="12"/>
  <c r="AI123" i="12"/>
  <c r="AJ123" i="12" s="1"/>
  <c r="AK123" i="12" s="1"/>
  <c r="AL123" i="12" s="1"/>
  <c r="J497" i="12"/>
  <c r="I498" i="12"/>
  <c r="J120" i="12"/>
  <c r="AQ120" i="12"/>
  <c r="AN124" i="12"/>
  <c r="AO124" i="12" s="1"/>
  <c r="AP124" i="12" s="1"/>
  <c r="V121" i="12"/>
  <c r="AH121" i="12"/>
  <c r="AT134" i="12" l="1"/>
  <c r="AU133" i="12"/>
  <c r="AD125" i="12"/>
  <c r="AI124" i="12"/>
  <c r="AJ124" i="12" s="1"/>
  <c r="AK124" i="12" s="1"/>
  <c r="AL124" i="12" s="1"/>
  <c r="F124" i="12"/>
  <c r="K123" i="12"/>
  <c r="L123" i="12" s="1"/>
  <c r="M123" i="12" s="1"/>
  <c r="N123" i="12" s="1"/>
  <c r="R124" i="12"/>
  <c r="W123" i="12"/>
  <c r="X123" i="12" s="1"/>
  <c r="Y123" i="12" s="1"/>
  <c r="Z123" i="12" s="1"/>
  <c r="J498" i="12"/>
  <c r="I499" i="12"/>
  <c r="J121" i="12"/>
  <c r="AQ121" i="12"/>
  <c r="V122" i="12"/>
  <c r="AH122" i="12"/>
  <c r="AN125" i="12"/>
  <c r="AO125" i="12" s="1"/>
  <c r="AT135" i="12" l="1"/>
  <c r="AU134" i="12"/>
  <c r="AD126" i="12"/>
  <c r="AI126" i="12" s="1"/>
  <c r="AI125" i="12"/>
  <c r="AJ125" i="12" s="1"/>
  <c r="AK125" i="12" s="1"/>
  <c r="AL125" i="12" s="1"/>
  <c r="R125" i="12"/>
  <c r="W124" i="12"/>
  <c r="X124" i="12" s="1"/>
  <c r="Y124" i="12" s="1"/>
  <c r="Z124" i="12" s="1"/>
  <c r="F125" i="12"/>
  <c r="K124" i="12"/>
  <c r="L124" i="12" s="1"/>
  <c r="M124" i="12" s="1"/>
  <c r="N124" i="12" s="1"/>
  <c r="AP125" i="12"/>
  <c r="J499" i="12"/>
  <c r="I500" i="12"/>
  <c r="J122" i="12"/>
  <c r="AQ122" i="12"/>
  <c r="AH123" i="12"/>
  <c r="AN126" i="12"/>
  <c r="AO126" i="12" s="1"/>
  <c r="V123" i="12"/>
  <c r="AJ126" i="12" l="1"/>
  <c r="AD127" i="12"/>
  <c r="AI127" i="12" s="1"/>
  <c r="AJ127" i="12" s="1"/>
  <c r="AT136" i="12"/>
  <c r="AU135" i="12"/>
  <c r="F126" i="12"/>
  <c r="F127" i="12" s="1"/>
  <c r="K125" i="12"/>
  <c r="L125" i="12" s="1"/>
  <c r="M125" i="12" s="1"/>
  <c r="N125" i="12" s="1"/>
  <c r="AP126" i="12"/>
  <c r="R126" i="12"/>
  <c r="W125" i="12"/>
  <c r="X125" i="12" s="1"/>
  <c r="Y125" i="12" s="1"/>
  <c r="Z125" i="12" s="1"/>
  <c r="AK126" i="12"/>
  <c r="AL126" i="12" s="1"/>
  <c r="J500" i="12"/>
  <c r="I501" i="12"/>
  <c r="J123" i="12"/>
  <c r="AQ123" i="12"/>
  <c r="V124" i="12"/>
  <c r="AN127" i="12"/>
  <c r="AO127" i="12" s="1"/>
  <c r="AH124" i="12"/>
  <c r="AP127" i="12" l="1"/>
  <c r="AT137" i="12"/>
  <c r="AU136" i="12"/>
  <c r="AD128" i="12"/>
  <c r="AK127" i="12"/>
  <c r="AL127" i="12" s="1"/>
  <c r="R127" i="12"/>
  <c r="W126" i="12"/>
  <c r="X126" i="12" s="1"/>
  <c r="Y126" i="12" s="1"/>
  <c r="Z126" i="12" s="1"/>
  <c r="K126" i="12"/>
  <c r="L126" i="12" s="1"/>
  <c r="M126" i="12" s="1"/>
  <c r="N126" i="12" s="1"/>
  <c r="F128" i="12"/>
  <c r="K127" i="12"/>
  <c r="J501" i="12"/>
  <c r="I502" i="12"/>
  <c r="J124" i="12"/>
  <c r="AQ124" i="12"/>
  <c r="AN128" i="12"/>
  <c r="AO128" i="12" s="1"/>
  <c r="AP128" i="12" s="1"/>
  <c r="AH125" i="12"/>
  <c r="V125" i="12"/>
  <c r="L127" i="12" l="1"/>
  <c r="AD129" i="12"/>
  <c r="AT138" i="12"/>
  <c r="AU137" i="12"/>
  <c r="F129" i="12"/>
  <c r="AI128" i="12"/>
  <c r="AJ128" i="12" s="1"/>
  <c r="AK128" i="12" s="1"/>
  <c r="AL128" i="12" s="1"/>
  <c r="R128" i="12"/>
  <c r="W127" i="12"/>
  <c r="X127" i="12" s="1"/>
  <c r="Y127" i="12" s="1"/>
  <c r="Z127" i="12" s="1"/>
  <c r="M127" i="12"/>
  <c r="N127" i="12" s="1"/>
  <c r="AI129" i="12"/>
  <c r="K128" i="12"/>
  <c r="L128" i="12" s="1"/>
  <c r="J502" i="12"/>
  <c r="I503" i="12"/>
  <c r="J125" i="12"/>
  <c r="AQ125" i="12"/>
  <c r="AH126" i="12"/>
  <c r="V126" i="12"/>
  <c r="AN129" i="12"/>
  <c r="AO129" i="12" s="1"/>
  <c r="AP129" i="12" s="1"/>
  <c r="AJ129" i="12" l="1"/>
  <c r="AK129" i="12" s="1"/>
  <c r="AL129" i="12" s="1"/>
  <c r="AT139" i="12"/>
  <c r="AU138" i="12"/>
  <c r="F130" i="12"/>
  <c r="AD130" i="12"/>
  <c r="R129" i="12"/>
  <c r="W128" i="12"/>
  <c r="X128" i="12" s="1"/>
  <c r="Y128" i="12" s="1"/>
  <c r="Z128" i="12" s="1"/>
  <c r="M128" i="12"/>
  <c r="N128" i="12" s="1"/>
  <c r="K129" i="12"/>
  <c r="L129" i="12" s="1"/>
  <c r="J503" i="12"/>
  <c r="I504" i="12"/>
  <c r="AY7" i="12" s="1"/>
  <c r="J126" i="12"/>
  <c r="AQ126" i="12"/>
  <c r="AH127" i="12"/>
  <c r="AN130" i="12"/>
  <c r="AO130" i="12" s="1"/>
  <c r="AP130" i="12" s="1"/>
  <c r="V127" i="12"/>
  <c r="AD131" i="12" l="1"/>
  <c r="F131" i="12"/>
  <c r="AT140" i="12"/>
  <c r="AU139" i="12"/>
  <c r="AI130" i="12"/>
  <c r="AJ130" i="12" s="1"/>
  <c r="AK130" i="12" s="1"/>
  <c r="AL130" i="12" s="1"/>
  <c r="R130" i="12"/>
  <c r="W129" i="12"/>
  <c r="X129" i="12" s="1"/>
  <c r="Y129" i="12" s="1"/>
  <c r="Z129" i="12" s="1"/>
  <c r="M129" i="12"/>
  <c r="N129" i="12" s="1"/>
  <c r="J504" i="12"/>
  <c r="AI131" i="12"/>
  <c r="K130" i="12"/>
  <c r="L130" i="12" s="1"/>
  <c r="J127" i="12"/>
  <c r="AQ127" i="12"/>
  <c r="AH128" i="12"/>
  <c r="AN131" i="12"/>
  <c r="AO131" i="12" s="1"/>
  <c r="AP131" i="12" s="1"/>
  <c r="V128" i="12"/>
  <c r="AT141" i="12" l="1"/>
  <c r="AU140" i="12"/>
  <c r="AJ131" i="12"/>
  <c r="AK131" i="12" s="1"/>
  <c r="AL131" i="12" s="1"/>
  <c r="R131" i="12"/>
  <c r="W130" i="12"/>
  <c r="X130" i="12" s="1"/>
  <c r="Y130" i="12" s="1"/>
  <c r="Z130" i="12" s="1"/>
  <c r="F132" i="12"/>
  <c r="AD132" i="12"/>
  <c r="M130" i="12"/>
  <c r="N130" i="12" s="1"/>
  <c r="K131" i="12"/>
  <c r="L131" i="12" s="1"/>
  <c r="J128" i="12"/>
  <c r="AQ128" i="12"/>
  <c r="AN132" i="12"/>
  <c r="AO132" i="12" s="1"/>
  <c r="AP132" i="12" s="1"/>
  <c r="AH129" i="12"/>
  <c r="V129" i="12"/>
  <c r="AT142" i="12" l="1"/>
  <c r="AU141" i="12"/>
  <c r="AD133" i="12"/>
  <c r="AI133" i="12" s="1"/>
  <c r="AI132" i="12"/>
  <c r="AJ132" i="12" s="1"/>
  <c r="AK132" i="12" s="1"/>
  <c r="AL132" i="12" s="1"/>
  <c r="F133" i="12"/>
  <c r="R132" i="12"/>
  <c r="W131" i="12"/>
  <c r="X131" i="12" s="1"/>
  <c r="Y131" i="12" s="1"/>
  <c r="Z131" i="12" s="1"/>
  <c r="M131" i="12"/>
  <c r="N131" i="12" s="1"/>
  <c r="K132" i="12"/>
  <c r="L132" i="12" s="1"/>
  <c r="J129" i="12"/>
  <c r="V130" i="12"/>
  <c r="AQ129" i="12"/>
  <c r="AN133" i="12"/>
  <c r="AO133" i="12" s="1"/>
  <c r="AP133" i="12" s="1"/>
  <c r="AH130" i="12"/>
  <c r="AJ133" i="12" l="1"/>
  <c r="AT143" i="12"/>
  <c r="AU142" i="12"/>
  <c r="R133" i="12"/>
  <c r="W132" i="12"/>
  <c r="X132" i="12" s="1"/>
  <c r="Y132" i="12" s="1"/>
  <c r="Z132" i="12" s="1"/>
  <c r="AD134" i="12"/>
  <c r="AI134" i="12" s="1"/>
  <c r="AJ134" i="12" s="1"/>
  <c r="F134" i="12"/>
  <c r="AK133" i="12"/>
  <c r="AL133" i="12" s="1"/>
  <c r="M132" i="12"/>
  <c r="N132" i="12" s="1"/>
  <c r="K133" i="12"/>
  <c r="L133" i="12" s="1"/>
  <c r="J130" i="12"/>
  <c r="V131" i="12"/>
  <c r="AQ130" i="12"/>
  <c r="AN134" i="12"/>
  <c r="AO134" i="12" s="1"/>
  <c r="AP134" i="12" s="1"/>
  <c r="AH131" i="12"/>
  <c r="AT144" i="12" l="1"/>
  <c r="AU143" i="12"/>
  <c r="R134" i="12"/>
  <c r="W133" i="12"/>
  <c r="X133" i="12" s="1"/>
  <c r="Y133" i="12" s="1"/>
  <c r="Z133" i="12" s="1"/>
  <c r="F135" i="12"/>
  <c r="AK134" i="12"/>
  <c r="AL134" i="12" s="1"/>
  <c r="AD135" i="12"/>
  <c r="M133" i="12"/>
  <c r="N133" i="12" s="1"/>
  <c r="K134" i="12"/>
  <c r="L134" i="12" s="1"/>
  <c r="J131" i="12"/>
  <c r="AQ131" i="12"/>
  <c r="AN135" i="12"/>
  <c r="AO135" i="12" s="1"/>
  <c r="AP135" i="12" s="1"/>
  <c r="AH132" i="12"/>
  <c r="V132" i="12"/>
  <c r="F136" i="12" l="1"/>
  <c r="AD136" i="12"/>
  <c r="AI136" i="12" s="1"/>
  <c r="AT145" i="12"/>
  <c r="AU144" i="12"/>
  <c r="AI135" i="12"/>
  <c r="AJ135" i="12" s="1"/>
  <c r="AK135" i="12" s="1"/>
  <c r="AL135" i="12" s="1"/>
  <c r="R135" i="12"/>
  <c r="W134" i="12"/>
  <c r="X134" i="12" s="1"/>
  <c r="Y134" i="12" s="1"/>
  <c r="Z134" i="12" s="1"/>
  <c r="M134" i="12"/>
  <c r="N134" i="12" s="1"/>
  <c r="K135" i="12"/>
  <c r="L135" i="12" s="1"/>
  <c r="J132" i="12"/>
  <c r="AQ132" i="12"/>
  <c r="AH133" i="12"/>
  <c r="V133" i="12"/>
  <c r="AN136" i="12"/>
  <c r="AO136" i="12" s="1"/>
  <c r="AP136" i="12" s="1"/>
  <c r="AJ136" i="12" l="1"/>
  <c r="AK136" i="12" s="1"/>
  <c r="AL136" i="12" s="1"/>
  <c r="AT146" i="12"/>
  <c r="AU145" i="12"/>
  <c r="F137" i="12"/>
  <c r="AD137" i="12"/>
  <c r="R136" i="12"/>
  <c r="W135" i="12"/>
  <c r="X135" i="12" s="1"/>
  <c r="Y135" i="12" s="1"/>
  <c r="Z135" i="12" s="1"/>
  <c r="M135" i="12"/>
  <c r="N135" i="12" s="1"/>
  <c r="K136" i="12"/>
  <c r="L136" i="12" s="1"/>
  <c r="J133" i="12"/>
  <c r="AQ133" i="12"/>
  <c r="V134" i="12"/>
  <c r="AH134" i="12"/>
  <c r="AN137" i="12"/>
  <c r="AO137" i="12" s="1"/>
  <c r="AP137" i="12" s="1"/>
  <c r="M136" i="12" l="1"/>
  <c r="N136" i="12" s="1"/>
  <c r="AT147" i="12"/>
  <c r="AU146" i="12"/>
  <c r="AD138" i="12"/>
  <c r="AI138" i="12" s="1"/>
  <c r="F138" i="12"/>
  <c r="AI137" i="12"/>
  <c r="AJ137" i="12" s="1"/>
  <c r="AK137" i="12" s="1"/>
  <c r="AL137" i="12" s="1"/>
  <c r="R137" i="12"/>
  <c r="W136" i="12"/>
  <c r="X136" i="12" s="1"/>
  <c r="Y136" i="12" s="1"/>
  <c r="Z136" i="12" s="1"/>
  <c r="K137" i="12"/>
  <c r="L137" i="12" s="1"/>
  <c r="M137" i="12" s="1"/>
  <c r="N137" i="12" s="1"/>
  <c r="J134" i="12"/>
  <c r="AQ134" i="12"/>
  <c r="V135" i="12"/>
  <c r="AH135" i="12"/>
  <c r="AN138" i="12"/>
  <c r="AO138" i="12" s="1"/>
  <c r="AP138" i="12" s="1"/>
  <c r="AJ138" i="12" l="1"/>
  <c r="F139" i="12"/>
  <c r="AT148" i="12"/>
  <c r="AU147" i="12"/>
  <c r="R138" i="12"/>
  <c r="W137" i="12"/>
  <c r="X137" i="12" s="1"/>
  <c r="Y137" i="12" s="1"/>
  <c r="Z137" i="12" s="1"/>
  <c r="AK138" i="12"/>
  <c r="AL138" i="12" s="1"/>
  <c r="AD139" i="12"/>
  <c r="AI139" i="12" s="1"/>
  <c r="AJ139" i="12" s="1"/>
  <c r="AK139" i="12" s="1"/>
  <c r="AL139" i="12" s="1"/>
  <c r="K138" i="12"/>
  <c r="L138" i="12" s="1"/>
  <c r="M138" i="12" s="1"/>
  <c r="N138" i="12" s="1"/>
  <c r="J135" i="12"/>
  <c r="AQ135" i="12"/>
  <c r="AN139" i="12"/>
  <c r="AO139" i="12" s="1"/>
  <c r="AP139" i="12" s="1"/>
  <c r="AH136" i="12"/>
  <c r="V136" i="12"/>
  <c r="AT149" i="12" l="1"/>
  <c r="AU148" i="12"/>
  <c r="R139" i="12"/>
  <c r="W138" i="12"/>
  <c r="X138" i="12" s="1"/>
  <c r="Y138" i="12" s="1"/>
  <c r="Z138" i="12" s="1"/>
  <c r="AD140" i="12"/>
  <c r="AI140" i="12" s="1"/>
  <c r="AJ140" i="12" s="1"/>
  <c r="AK140" i="12" s="1"/>
  <c r="AL140" i="12" s="1"/>
  <c r="F140" i="12"/>
  <c r="K139" i="12"/>
  <c r="L139" i="12" s="1"/>
  <c r="M139" i="12" s="1"/>
  <c r="N139" i="12" s="1"/>
  <c r="J136" i="12"/>
  <c r="AQ136" i="12"/>
  <c r="AN140" i="12"/>
  <c r="AO140" i="12" s="1"/>
  <c r="AP140" i="12" s="1"/>
  <c r="AH137" i="12"/>
  <c r="V137" i="12"/>
  <c r="AT150" i="12" l="1"/>
  <c r="AU149" i="12"/>
  <c r="R140" i="12"/>
  <c r="W139" i="12"/>
  <c r="X139" i="12" s="1"/>
  <c r="Y139" i="12" s="1"/>
  <c r="Z139" i="12" s="1"/>
  <c r="F141" i="12"/>
  <c r="AD141" i="12"/>
  <c r="AI141" i="12" s="1"/>
  <c r="AJ141" i="12" s="1"/>
  <c r="AK141" i="12" s="1"/>
  <c r="AL141" i="12" s="1"/>
  <c r="K140" i="12"/>
  <c r="L140" i="12" s="1"/>
  <c r="M140" i="12" s="1"/>
  <c r="N140" i="12" s="1"/>
  <c r="J137" i="12"/>
  <c r="AQ137" i="12"/>
  <c r="AN141" i="12"/>
  <c r="AO141" i="12" s="1"/>
  <c r="AP141" i="12" s="1"/>
  <c r="V138" i="12"/>
  <c r="AH138" i="12"/>
  <c r="AT151" i="12" l="1"/>
  <c r="AU150" i="12"/>
  <c r="R141" i="12"/>
  <c r="W140" i="12"/>
  <c r="X140" i="12" s="1"/>
  <c r="Y140" i="12" s="1"/>
  <c r="Z140" i="12" s="1"/>
  <c r="AD142" i="12"/>
  <c r="AI142" i="12" s="1"/>
  <c r="AJ142" i="12" s="1"/>
  <c r="AK142" i="12" s="1"/>
  <c r="AL142" i="12" s="1"/>
  <c r="F142" i="12"/>
  <c r="K141" i="12"/>
  <c r="L141" i="12" s="1"/>
  <c r="M141" i="12" s="1"/>
  <c r="N141" i="12" s="1"/>
  <c r="J138" i="12"/>
  <c r="AQ138" i="12"/>
  <c r="AN142" i="12"/>
  <c r="AO142" i="12" s="1"/>
  <c r="AP142" i="12" s="1"/>
  <c r="V139" i="12"/>
  <c r="AH139" i="12"/>
  <c r="AT152" i="12" l="1"/>
  <c r="AU151" i="12"/>
  <c r="R142" i="12"/>
  <c r="W141" i="12"/>
  <c r="X141" i="12" s="1"/>
  <c r="Y141" i="12" s="1"/>
  <c r="Z141" i="12" s="1"/>
  <c r="F143" i="12"/>
  <c r="AD143" i="12"/>
  <c r="K142" i="12"/>
  <c r="L142" i="12" s="1"/>
  <c r="M142" i="12" s="1"/>
  <c r="N142" i="12" s="1"/>
  <c r="J139" i="12"/>
  <c r="AQ139" i="12"/>
  <c r="AH140" i="12"/>
  <c r="AN143" i="12"/>
  <c r="AO143" i="12" s="1"/>
  <c r="AP143" i="12" s="1"/>
  <c r="V140" i="12"/>
  <c r="AT153" i="12" l="1"/>
  <c r="AU152" i="12"/>
  <c r="R143" i="12"/>
  <c r="W142" i="12"/>
  <c r="X142" i="12" s="1"/>
  <c r="Y142" i="12" s="1"/>
  <c r="Z142" i="12" s="1"/>
  <c r="AD144" i="12"/>
  <c r="F144" i="12"/>
  <c r="AI143" i="12"/>
  <c r="AJ143" i="12" s="1"/>
  <c r="AK143" i="12" s="1"/>
  <c r="AL143" i="12" s="1"/>
  <c r="K143" i="12"/>
  <c r="L143" i="12" s="1"/>
  <c r="M143" i="12" s="1"/>
  <c r="N143" i="12" s="1"/>
  <c r="J140" i="12"/>
  <c r="V141" i="12"/>
  <c r="AQ140" i="12"/>
  <c r="AH141" i="12"/>
  <c r="AN144" i="12"/>
  <c r="AO144" i="12" s="1"/>
  <c r="AP144" i="12" s="1"/>
  <c r="AD145" i="12" l="1"/>
  <c r="F145" i="12"/>
  <c r="AI144" i="12"/>
  <c r="AJ144" i="12" s="1"/>
  <c r="AK144" i="12" s="1"/>
  <c r="AL144" i="12" s="1"/>
  <c r="AT154" i="12"/>
  <c r="AU153" i="12"/>
  <c r="R144" i="12"/>
  <c r="W143" i="12"/>
  <c r="X143" i="12" s="1"/>
  <c r="Y143" i="12" s="1"/>
  <c r="Z143" i="12" s="1"/>
  <c r="AI145" i="12"/>
  <c r="AJ145" i="12" s="1"/>
  <c r="K144" i="12"/>
  <c r="L144" i="12" s="1"/>
  <c r="M144" i="12" s="1"/>
  <c r="N144" i="12" s="1"/>
  <c r="J141" i="12"/>
  <c r="AQ141" i="12"/>
  <c r="AN145" i="12"/>
  <c r="AO145" i="12" s="1"/>
  <c r="AP145" i="12" s="1"/>
  <c r="AH142" i="12"/>
  <c r="V142" i="12"/>
  <c r="AD146" i="12" l="1"/>
  <c r="F146" i="12"/>
  <c r="AT155" i="12"/>
  <c r="AU154" i="12"/>
  <c r="R145" i="12"/>
  <c r="R146" i="12" s="1"/>
  <c r="W144" i="12"/>
  <c r="X144" i="12" s="1"/>
  <c r="Y144" i="12" s="1"/>
  <c r="Z144" i="12" s="1"/>
  <c r="W146" i="12"/>
  <c r="W145" i="12"/>
  <c r="X145" i="12" s="1"/>
  <c r="AK145" i="12"/>
  <c r="AL145" i="12" s="1"/>
  <c r="K145" i="12"/>
  <c r="L145" i="12" s="1"/>
  <c r="M145" i="12" s="1"/>
  <c r="N145" i="12" s="1"/>
  <c r="AI146" i="12"/>
  <c r="AJ146" i="12" s="1"/>
  <c r="J142" i="12"/>
  <c r="AQ142" i="12"/>
  <c r="V143" i="12"/>
  <c r="AH143" i="12"/>
  <c r="AN146" i="12"/>
  <c r="AO146" i="12" s="1"/>
  <c r="AP146" i="12" s="1"/>
  <c r="Y145" i="12" l="1"/>
  <c r="Z145" i="12" s="1"/>
  <c r="AT156" i="12"/>
  <c r="AU155" i="12"/>
  <c r="F147" i="12"/>
  <c r="AK146" i="12"/>
  <c r="AL146" i="12" s="1"/>
  <c r="R147" i="12"/>
  <c r="W147" i="12" s="1"/>
  <c r="X147" i="12" s="1"/>
  <c r="AD147" i="12"/>
  <c r="AI147" i="12" s="1"/>
  <c r="AJ147" i="12" s="1"/>
  <c r="X146" i="12"/>
  <c r="Y146" i="12" s="1"/>
  <c r="Z146" i="12" s="1"/>
  <c r="K146" i="12"/>
  <c r="L146" i="12" s="1"/>
  <c r="M146" i="12" s="1"/>
  <c r="N146" i="12" s="1"/>
  <c r="J143" i="12"/>
  <c r="AQ143" i="12"/>
  <c r="AN147" i="12"/>
  <c r="AO147" i="12" s="1"/>
  <c r="AP147" i="12" s="1"/>
  <c r="AH144" i="12"/>
  <c r="V144" i="12"/>
  <c r="Y147" i="12" l="1"/>
  <c r="Z147" i="12" s="1"/>
  <c r="F148" i="12"/>
  <c r="AT157" i="12"/>
  <c r="AU156" i="12"/>
  <c r="AK147" i="12"/>
  <c r="AL147" i="12" s="1"/>
  <c r="AD148" i="12"/>
  <c r="AI148" i="12" s="1"/>
  <c r="AJ148" i="12" s="1"/>
  <c r="AK148" i="12" s="1"/>
  <c r="AL148" i="12" s="1"/>
  <c r="R148" i="12"/>
  <c r="W148" i="12" s="1"/>
  <c r="X148" i="12" s="1"/>
  <c r="Y148" i="12" s="1"/>
  <c r="Z148" i="12" s="1"/>
  <c r="K147" i="12"/>
  <c r="L147" i="12" s="1"/>
  <c r="M147" i="12" s="1"/>
  <c r="N147" i="12" s="1"/>
  <c r="J144" i="12"/>
  <c r="AQ144" i="12"/>
  <c r="AH145" i="12"/>
  <c r="V145" i="12"/>
  <c r="AN148" i="12"/>
  <c r="AO148" i="12" s="1"/>
  <c r="AP148" i="12" s="1"/>
  <c r="AT158" i="12" l="1"/>
  <c r="AU157" i="12"/>
  <c r="R149" i="12"/>
  <c r="AD149" i="12"/>
  <c r="F149" i="12"/>
  <c r="K148" i="12"/>
  <c r="L148" i="12" s="1"/>
  <c r="M148" i="12" s="1"/>
  <c r="N148" i="12" s="1"/>
  <c r="J145" i="12"/>
  <c r="AQ145" i="12"/>
  <c r="AH146" i="12"/>
  <c r="AN149" i="12"/>
  <c r="AO149" i="12" s="1"/>
  <c r="AP149" i="12" s="1"/>
  <c r="V146" i="12"/>
  <c r="AD150" i="12" l="1"/>
  <c r="R150" i="12"/>
  <c r="W150" i="12" s="1"/>
  <c r="AT159" i="12"/>
  <c r="AU158" i="12"/>
  <c r="AI149" i="12"/>
  <c r="AJ149" i="12" s="1"/>
  <c r="AK149" i="12" s="1"/>
  <c r="AL149" i="12" s="1"/>
  <c r="W149" i="12"/>
  <c r="X149" i="12" s="1"/>
  <c r="Y149" i="12" s="1"/>
  <c r="Z149" i="12" s="1"/>
  <c r="F150" i="12"/>
  <c r="AI150" i="12"/>
  <c r="K149" i="12"/>
  <c r="L149" i="12" s="1"/>
  <c r="M149" i="12" s="1"/>
  <c r="N149" i="12" s="1"/>
  <c r="J146" i="12"/>
  <c r="V147" i="12"/>
  <c r="AQ146" i="12"/>
  <c r="AN150" i="12"/>
  <c r="AO150" i="12" s="1"/>
  <c r="AP150" i="12" s="1"/>
  <c r="AH147" i="12"/>
  <c r="X150" i="12" l="1"/>
  <c r="Y150" i="12" s="1"/>
  <c r="Z150" i="12" s="1"/>
  <c r="AT160" i="12"/>
  <c r="AU159" i="12"/>
  <c r="AD151" i="12"/>
  <c r="AJ150" i="12"/>
  <c r="AK150" i="12" s="1"/>
  <c r="AL150" i="12" s="1"/>
  <c r="F151" i="12"/>
  <c r="R151" i="12"/>
  <c r="W151" i="12" s="1"/>
  <c r="X151" i="12" s="1"/>
  <c r="Y151" i="12" s="1"/>
  <c r="Z151" i="12" s="1"/>
  <c r="K150" i="12"/>
  <c r="L150" i="12" s="1"/>
  <c r="M150" i="12" s="1"/>
  <c r="N150" i="12" s="1"/>
  <c r="J147" i="12"/>
  <c r="AQ147" i="12"/>
  <c r="AN151" i="12"/>
  <c r="AO151" i="12" s="1"/>
  <c r="AP151" i="12" s="1"/>
  <c r="AH148" i="12"/>
  <c r="V148" i="12"/>
  <c r="AD152" i="12" l="1"/>
  <c r="AI151" i="12"/>
  <c r="AJ151" i="12" s="1"/>
  <c r="AK151" i="12" s="1"/>
  <c r="AL151" i="12" s="1"/>
  <c r="AT161" i="12"/>
  <c r="AU160" i="12"/>
  <c r="R152" i="12"/>
  <c r="W152" i="12" s="1"/>
  <c r="X152" i="12" s="1"/>
  <c r="Y152" i="12" s="1"/>
  <c r="Z152" i="12" s="1"/>
  <c r="F152" i="12"/>
  <c r="AI152" i="12"/>
  <c r="AJ152" i="12" s="1"/>
  <c r="K151" i="12"/>
  <c r="L151" i="12" s="1"/>
  <c r="M151" i="12" s="1"/>
  <c r="N151" i="12" s="1"/>
  <c r="J148" i="12"/>
  <c r="AQ148" i="12"/>
  <c r="V149" i="12"/>
  <c r="AH149" i="12"/>
  <c r="AN152" i="12"/>
  <c r="AO152" i="12" s="1"/>
  <c r="AP152" i="12" s="1"/>
  <c r="AK152" i="12" l="1"/>
  <c r="AL152" i="12" s="1"/>
  <c r="AT162" i="12"/>
  <c r="AU161" i="12"/>
  <c r="R153" i="12"/>
  <c r="AD153" i="12"/>
  <c r="F153" i="12"/>
  <c r="K152" i="12"/>
  <c r="L152" i="12" s="1"/>
  <c r="M152" i="12" s="1"/>
  <c r="N152" i="12" s="1"/>
  <c r="J149" i="12"/>
  <c r="AQ149" i="12"/>
  <c r="V150" i="12"/>
  <c r="AH150" i="12"/>
  <c r="AN153" i="12"/>
  <c r="AO153" i="12" s="1"/>
  <c r="AP153" i="12" s="1"/>
  <c r="AD154" i="12" l="1"/>
  <c r="R154" i="12"/>
  <c r="W154" i="12" s="1"/>
  <c r="AT163" i="12"/>
  <c r="AU162" i="12"/>
  <c r="AI153" i="12"/>
  <c r="AJ153" i="12" s="1"/>
  <c r="AK153" i="12" s="1"/>
  <c r="AL153" i="12" s="1"/>
  <c r="W153" i="12"/>
  <c r="X153" i="12" s="1"/>
  <c r="Y153" i="12" s="1"/>
  <c r="Z153" i="12" s="1"/>
  <c r="F154" i="12"/>
  <c r="AI154" i="12"/>
  <c r="K153" i="12"/>
  <c r="L153" i="12" s="1"/>
  <c r="M153" i="12" s="1"/>
  <c r="N153" i="12" s="1"/>
  <c r="J150" i="12"/>
  <c r="AQ150" i="12"/>
  <c r="V151" i="12"/>
  <c r="AN154" i="12"/>
  <c r="AO154" i="12" s="1"/>
  <c r="AP154" i="12" s="1"/>
  <c r="AH151" i="12"/>
  <c r="X154" i="12" l="1"/>
  <c r="Y154" i="12" s="1"/>
  <c r="Z154" i="12" s="1"/>
  <c r="R155" i="12"/>
  <c r="AJ154" i="12"/>
  <c r="AK154" i="12" s="1"/>
  <c r="AL154" i="12" s="1"/>
  <c r="AT164" i="12"/>
  <c r="AU163" i="12"/>
  <c r="F155" i="12"/>
  <c r="AD155" i="12"/>
  <c r="AI155" i="12"/>
  <c r="AJ155" i="12" s="1"/>
  <c r="AK155" i="12" s="1"/>
  <c r="AL155" i="12" s="1"/>
  <c r="K154" i="12"/>
  <c r="L154" i="12" s="1"/>
  <c r="M154" i="12" s="1"/>
  <c r="N154" i="12" s="1"/>
  <c r="W155" i="12"/>
  <c r="X155" i="12" s="1"/>
  <c r="Y155" i="12" s="1"/>
  <c r="Z155" i="12" s="1"/>
  <c r="J151" i="12"/>
  <c r="AQ151" i="12"/>
  <c r="V152" i="12"/>
  <c r="AN155" i="12"/>
  <c r="AO155" i="12" s="1"/>
  <c r="AP155" i="12" s="1"/>
  <c r="AH152" i="12"/>
  <c r="AT165" i="12" l="1"/>
  <c r="AU164" i="12"/>
  <c r="F156" i="12"/>
  <c r="R156" i="12"/>
  <c r="AD156" i="12"/>
  <c r="K155" i="12"/>
  <c r="L155" i="12" s="1"/>
  <c r="M155" i="12" s="1"/>
  <c r="N155" i="12" s="1"/>
  <c r="J152" i="12"/>
  <c r="AQ152" i="12"/>
  <c r="AN156" i="12"/>
  <c r="AO156" i="12" s="1"/>
  <c r="AP156" i="12" s="1"/>
  <c r="V153" i="12"/>
  <c r="AH153" i="12"/>
  <c r="AT166" i="12" l="1"/>
  <c r="AU165" i="12"/>
  <c r="AD157" i="12"/>
  <c r="AI156" i="12"/>
  <c r="AJ156" i="12" s="1"/>
  <c r="AK156" i="12" s="1"/>
  <c r="AL156" i="12" s="1"/>
  <c r="F157" i="12"/>
  <c r="R157" i="12"/>
  <c r="W157" i="12" s="1"/>
  <c r="W156" i="12"/>
  <c r="X156" i="12" s="1"/>
  <c r="Y156" i="12" s="1"/>
  <c r="Z156" i="12" s="1"/>
  <c r="AI157" i="12"/>
  <c r="K156" i="12"/>
  <c r="L156" i="12" s="1"/>
  <c r="M156" i="12" s="1"/>
  <c r="N156" i="12" s="1"/>
  <c r="J153" i="12"/>
  <c r="AQ153" i="12"/>
  <c r="V154" i="12"/>
  <c r="AH154" i="12"/>
  <c r="AN157" i="12"/>
  <c r="AO157" i="12" s="1"/>
  <c r="AP157" i="12" s="1"/>
  <c r="AT167" i="12" l="1"/>
  <c r="AU166" i="12"/>
  <c r="AD158" i="12"/>
  <c r="AI158" i="12" s="1"/>
  <c r="AJ158" i="12" s="1"/>
  <c r="R158" i="12"/>
  <c r="W158" i="12" s="1"/>
  <c r="X158" i="12" s="1"/>
  <c r="F158" i="12"/>
  <c r="AJ157" i="12"/>
  <c r="AK157" i="12" s="1"/>
  <c r="AL157" i="12" s="1"/>
  <c r="X157" i="12"/>
  <c r="Y157" i="12" s="1"/>
  <c r="Z157" i="12" s="1"/>
  <c r="K157" i="12"/>
  <c r="L157" i="12" s="1"/>
  <c r="M157" i="12" s="1"/>
  <c r="N157" i="12" s="1"/>
  <c r="J154" i="12"/>
  <c r="V155" i="12"/>
  <c r="AQ154" i="12"/>
  <c r="AH155" i="12"/>
  <c r="AN158" i="12"/>
  <c r="AO158" i="12" s="1"/>
  <c r="AP158" i="12" s="1"/>
  <c r="AK158" i="12" l="1"/>
  <c r="AL158" i="12" s="1"/>
  <c r="AT168" i="12"/>
  <c r="AU167" i="12"/>
  <c r="AD159" i="12"/>
  <c r="Y158" i="12"/>
  <c r="Z158" i="12" s="1"/>
  <c r="R159" i="12"/>
  <c r="W159" i="12" s="1"/>
  <c r="X159" i="12" s="1"/>
  <c r="F159" i="12"/>
  <c r="K158" i="12"/>
  <c r="L158" i="12" s="1"/>
  <c r="M158" i="12" s="1"/>
  <c r="N158" i="12" s="1"/>
  <c r="J155" i="12"/>
  <c r="AQ155" i="12"/>
  <c r="AH156" i="12"/>
  <c r="V156" i="12"/>
  <c r="AN159" i="12"/>
  <c r="AO159" i="12" s="1"/>
  <c r="AP159" i="12" s="1"/>
  <c r="AT169" i="12" l="1"/>
  <c r="AU168" i="12"/>
  <c r="AD160" i="12"/>
  <c r="AI159" i="12"/>
  <c r="AJ159" i="12" s="1"/>
  <c r="AK159" i="12" s="1"/>
  <c r="AL159" i="12" s="1"/>
  <c r="Y159" i="12"/>
  <c r="Z159" i="12" s="1"/>
  <c r="F160" i="12"/>
  <c r="K159" i="12"/>
  <c r="L159" i="12" s="1"/>
  <c r="M159" i="12" s="1"/>
  <c r="N159" i="12" s="1"/>
  <c r="R160" i="12"/>
  <c r="W160" i="12" s="1"/>
  <c r="X160" i="12" s="1"/>
  <c r="J156" i="12"/>
  <c r="AQ156" i="12"/>
  <c r="AN160" i="12"/>
  <c r="AO160" i="12" s="1"/>
  <c r="AP160" i="12" s="1"/>
  <c r="AH157" i="12"/>
  <c r="V157" i="12"/>
  <c r="Y160" i="12" l="1"/>
  <c r="Z160" i="12" s="1"/>
  <c r="AD161" i="12"/>
  <c r="AT170" i="12"/>
  <c r="AU169" i="12"/>
  <c r="AI160" i="12"/>
  <c r="AJ160" i="12" s="1"/>
  <c r="AK160" i="12" s="1"/>
  <c r="AL160" i="12" s="1"/>
  <c r="F161" i="12"/>
  <c r="K160" i="12"/>
  <c r="L160" i="12" s="1"/>
  <c r="M160" i="12" s="1"/>
  <c r="N160" i="12" s="1"/>
  <c r="R161" i="12"/>
  <c r="W161" i="12" s="1"/>
  <c r="X161" i="12" s="1"/>
  <c r="Y161" i="12" s="1"/>
  <c r="Z161" i="12" s="1"/>
  <c r="J157" i="12"/>
  <c r="AQ157" i="12"/>
  <c r="V158" i="12"/>
  <c r="AH158" i="12"/>
  <c r="AN161" i="12"/>
  <c r="AO161" i="12" s="1"/>
  <c r="AP161" i="12" s="1"/>
  <c r="AD162" i="12" l="1"/>
  <c r="AI162" i="12" s="1"/>
  <c r="AT171" i="12"/>
  <c r="AU170" i="12"/>
  <c r="AI161" i="12"/>
  <c r="AJ161" i="12" s="1"/>
  <c r="AK161" i="12" s="1"/>
  <c r="AL161" i="12" s="1"/>
  <c r="R162" i="12"/>
  <c r="W162" i="12" s="1"/>
  <c r="X162" i="12" s="1"/>
  <c r="Y162" i="12" s="1"/>
  <c r="Z162" i="12" s="1"/>
  <c r="F162" i="12"/>
  <c r="K161" i="12"/>
  <c r="L161" i="12" s="1"/>
  <c r="M161" i="12" s="1"/>
  <c r="N161" i="12" s="1"/>
  <c r="J158" i="12"/>
  <c r="AQ158" i="12"/>
  <c r="AH159" i="12"/>
  <c r="AN162" i="12"/>
  <c r="AO162" i="12" s="1"/>
  <c r="AP162" i="12" s="1"/>
  <c r="V159" i="12"/>
  <c r="AT172" i="12" l="1"/>
  <c r="AU171" i="12"/>
  <c r="AD163" i="12"/>
  <c r="AI163" i="12" s="1"/>
  <c r="AJ163" i="12" s="1"/>
  <c r="AJ162" i="12"/>
  <c r="AK162" i="12" s="1"/>
  <c r="AL162" i="12" s="1"/>
  <c r="F163" i="12"/>
  <c r="K162" i="12"/>
  <c r="L162" i="12" s="1"/>
  <c r="M162" i="12" s="1"/>
  <c r="N162" i="12" s="1"/>
  <c r="R163" i="12"/>
  <c r="W163" i="12" s="1"/>
  <c r="X163" i="12" s="1"/>
  <c r="Y163" i="12" s="1"/>
  <c r="Z163" i="12" s="1"/>
  <c r="J159" i="12"/>
  <c r="V160" i="12"/>
  <c r="AQ159" i="12"/>
  <c r="AN163" i="12"/>
  <c r="AO163" i="12" s="1"/>
  <c r="AP163" i="12" s="1"/>
  <c r="AH160" i="12"/>
  <c r="AK163" i="12" l="1"/>
  <c r="AL163" i="12" s="1"/>
  <c r="AT173" i="12"/>
  <c r="AU172" i="12"/>
  <c r="AD164" i="12"/>
  <c r="AI164" i="12"/>
  <c r="AJ164" i="12" s="1"/>
  <c r="AK164" i="12" s="1"/>
  <c r="AL164" i="12" s="1"/>
  <c r="R164" i="12"/>
  <c r="W164" i="12" s="1"/>
  <c r="X164" i="12" s="1"/>
  <c r="Y164" i="12" s="1"/>
  <c r="Z164" i="12" s="1"/>
  <c r="F164" i="12"/>
  <c r="K163" i="12"/>
  <c r="L163" i="12" s="1"/>
  <c r="M163" i="12" s="1"/>
  <c r="N163" i="12" s="1"/>
  <c r="J160" i="12"/>
  <c r="AQ160" i="12"/>
  <c r="V161" i="12"/>
  <c r="AH161" i="12"/>
  <c r="AN164" i="12"/>
  <c r="AO164" i="12" s="1"/>
  <c r="AP164" i="12" s="1"/>
  <c r="AT174" i="12" l="1"/>
  <c r="AU173" i="12"/>
  <c r="AD165" i="12"/>
  <c r="AI165" i="12" s="1"/>
  <c r="AJ165" i="12" s="1"/>
  <c r="AK165" i="12" s="1"/>
  <c r="AL165" i="12" s="1"/>
  <c r="F165" i="12"/>
  <c r="K164" i="12"/>
  <c r="L164" i="12" s="1"/>
  <c r="M164" i="12" s="1"/>
  <c r="N164" i="12" s="1"/>
  <c r="R165" i="12"/>
  <c r="W165" i="12" s="1"/>
  <c r="X165" i="12" s="1"/>
  <c r="Y165" i="12" s="1"/>
  <c r="Z165" i="12" s="1"/>
  <c r="J161" i="12"/>
  <c r="AQ161" i="12"/>
  <c r="V162" i="12"/>
  <c r="AH162" i="12"/>
  <c r="AN165" i="12"/>
  <c r="AO165" i="12" s="1"/>
  <c r="AP165" i="12" s="1"/>
  <c r="AT175" i="12" l="1"/>
  <c r="AU174" i="12"/>
  <c r="AD166" i="12"/>
  <c r="R166" i="12"/>
  <c r="W166" i="12" s="1"/>
  <c r="X166" i="12" s="1"/>
  <c r="Y166" i="12" s="1"/>
  <c r="Z166" i="12" s="1"/>
  <c r="AI166" i="12"/>
  <c r="AJ166" i="12" s="1"/>
  <c r="AK166" i="12" s="1"/>
  <c r="AL166" i="12" s="1"/>
  <c r="F166" i="12"/>
  <c r="K165" i="12"/>
  <c r="L165" i="12" s="1"/>
  <c r="M165" i="12" s="1"/>
  <c r="N165" i="12" s="1"/>
  <c r="J162" i="12"/>
  <c r="V163" i="12"/>
  <c r="AQ162" i="12"/>
  <c r="AH163" i="12"/>
  <c r="AN166" i="12"/>
  <c r="AO166" i="12" s="1"/>
  <c r="AP166" i="12" s="1"/>
  <c r="AT176" i="12" l="1"/>
  <c r="AU175" i="12"/>
  <c r="AD167" i="12"/>
  <c r="F167" i="12"/>
  <c r="K166" i="12"/>
  <c r="L166" i="12" s="1"/>
  <c r="M166" i="12" s="1"/>
  <c r="N166" i="12" s="1"/>
  <c r="AI167" i="12"/>
  <c r="AJ167" i="12" s="1"/>
  <c r="AK167" i="12" s="1"/>
  <c r="AL167" i="12" s="1"/>
  <c r="R167" i="12"/>
  <c r="W167" i="12" s="1"/>
  <c r="X167" i="12" s="1"/>
  <c r="Y167" i="12" s="1"/>
  <c r="Z167" i="12" s="1"/>
  <c r="J163" i="12"/>
  <c r="V164" i="12"/>
  <c r="AQ163" i="12"/>
  <c r="AH164" i="12"/>
  <c r="AN167" i="12"/>
  <c r="AO167" i="12" s="1"/>
  <c r="AP167" i="12" s="1"/>
  <c r="AT177" i="12" l="1"/>
  <c r="AU176" i="12"/>
  <c r="AD168" i="12"/>
  <c r="AI168" i="12" s="1"/>
  <c r="AJ168" i="12" s="1"/>
  <c r="AK168" i="12" s="1"/>
  <c r="AL168" i="12" s="1"/>
  <c r="R168" i="12"/>
  <c r="W168" i="12" s="1"/>
  <c r="X168" i="12" s="1"/>
  <c r="Y168" i="12" s="1"/>
  <c r="Z168" i="12" s="1"/>
  <c r="F168" i="12"/>
  <c r="K167" i="12"/>
  <c r="L167" i="12" s="1"/>
  <c r="M167" i="12" s="1"/>
  <c r="N167" i="12" s="1"/>
  <c r="J164" i="12"/>
  <c r="V165" i="12"/>
  <c r="AQ164" i="12"/>
  <c r="AH165" i="12"/>
  <c r="AN168" i="12"/>
  <c r="AO168" i="12" s="1"/>
  <c r="AP168" i="12" s="1"/>
  <c r="AT178" i="12" l="1"/>
  <c r="AU177" i="12"/>
  <c r="AD169" i="12"/>
  <c r="AI169" i="12" s="1"/>
  <c r="AJ169" i="12" s="1"/>
  <c r="AK169" i="12" s="1"/>
  <c r="AL169" i="12" s="1"/>
  <c r="R169" i="12"/>
  <c r="W169" i="12" s="1"/>
  <c r="X169" i="12" s="1"/>
  <c r="Y169" i="12" s="1"/>
  <c r="Z169" i="12" s="1"/>
  <c r="F169" i="12"/>
  <c r="K168" i="12"/>
  <c r="L168" i="12" s="1"/>
  <c r="M168" i="12" s="1"/>
  <c r="N168" i="12" s="1"/>
  <c r="J165" i="12"/>
  <c r="V166" i="12"/>
  <c r="AQ165" i="12"/>
  <c r="AN169" i="12"/>
  <c r="AO169" i="12" s="1"/>
  <c r="AP169" i="12" s="1"/>
  <c r="AH166" i="12"/>
  <c r="AT179" i="12" l="1"/>
  <c r="AU178" i="12"/>
  <c r="AD170" i="12"/>
  <c r="F170" i="12"/>
  <c r="K169" i="12"/>
  <c r="L169" i="12" s="1"/>
  <c r="M169" i="12" s="1"/>
  <c r="N169" i="12" s="1"/>
  <c r="AI170" i="12"/>
  <c r="AJ170" i="12" s="1"/>
  <c r="AK170" i="12" s="1"/>
  <c r="AL170" i="12" s="1"/>
  <c r="R170" i="12"/>
  <c r="W170" i="12" s="1"/>
  <c r="X170" i="12" s="1"/>
  <c r="Y170" i="12" s="1"/>
  <c r="Z170" i="12" s="1"/>
  <c r="J166" i="12"/>
  <c r="AQ166" i="12"/>
  <c r="V167" i="12"/>
  <c r="AN170" i="12"/>
  <c r="AO170" i="12" s="1"/>
  <c r="AP170" i="12" s="1"/>
  <c r="AH167" i="12"/>
  <c r="AT180" i="12" l="1"/>
  <c r="AU179" i="12"/>
  <c r="AD171" i="12"/>
  <c r="R171" i="12"/>
  <c r="W171" i="12" s="1"/>
  <c r="X171" i="12" s="1"/>
  <c r="Y171" i="12" s="1"/>
  <c r="Z171" i="12" s="1"/>
  <c r="AI171" i="12"/>
  <c r="AJ171" i="12" s="1"/>
  <c r="AK171" i="12" s="1"/>
  <c r="AL171" i="12" s="1"/>
  <c r="F171" i="12"/>
  <c r="K170" i="12"/>
  <c r="L170" i="12" s="1"/>
  <c r="M170" i="12" s="1"/>
  <c r="N170" i="12" s="1"/>
  <c r="J167" i="12"/>
  <c r="AQ167" i="12"/>
  <c r="AN171" i="12"/>
  <c r="AO171" i="12" s="1"/>
  <c r="AP171" i="12" s="1"/>
  <c r="V168" i="12"/>
  <c r="AH168" i="12"/>
  <c r="AT181" i="12" l="1"/>
  <c r="AU180" i="12"/>
  <c r="AD172" i="12"/>
  <c r="AI172" i="12"/>
  <c r="AJ172" i="12" s="1"/>
  <c r="AK172" i="12" s="1"/>
  <c r="AL172" i="12" s="1"/>
  <c r="F172" i="12"/>
  <c r="K171" i="12"/>
  <c r="L171" i="12" s="1"/>
  <c r="M171" i="12" s="1"/>
  <c r="N171" i="12" s="1"/>
  <c r="R172" i="12"/>
  <c r="W172" i="12" s="1"/>
  <c r="X172" i="12" s="1"/>
  <c r="Y172" i="12" s="1"/>
  <c r="Z172" i="12" s="1"/>
  <c r="J168" i="12"/>
  <c r="AQ168" i="12"/>
  <c r="V169" i="12"/>
  <c r="AH169" i="12"/>
  <c r="AN172" i="12"/>
  <c r="AO172" i="12" s="1"/>
  <c r="AP172" i="12" s="1"/>
  <c r="AT182" i="12" l="1"/>
  <c r="AU181" i="12"/>
  <c r="AD173" i="12"/>
  <c r="AI173" i="12" s="1"/>
  <c r="AJ173" i="12" s="1"/>
  <c r="AK173" i="12" s="1"/>
  <c r="AL173" i="12" s="1"/>
  <c r="R173" i="12"/>
  <c r="W173" i="12" s="1"/>
  <c r="X173" i="12" s="1"/>
  <c r="Y173" i="12" s="1"/>
  <c r="Z173" i="12" s="1"/>
  <c r="F173" i="12"/>
  <c r="K172" i="12"/>
  <c r="L172" i="12" s="1"/>
  <c r="M172" i="12" s="1"/>
  <c r="N172" i="12" s="1"/>
  <c r="J169" i="12"/>
  <c r="V170" i="12"/>
  <c r="AQ169" i="12"/>
  <c r="AH170" i="12"/>
  <c r="AN173" i="12"/>
  <c r="AO173" i="12" s="1"/>
  <c r="AP173" i="12" s="1"/>
  <c r="AT183" i="12" l="1"/>
  <c r="AU182" i="12"/>
  <c r="AD174" i="12"/>
  <c r="AI174" i="12"/>
  <c r="AJ174" i="12" s="1"/>
  <c r="AK174" i="12" s="1"/>
  <c r="AL174" i="12" s="1"/>
  <c r="F174" i="12"/>
  <c r="K173" i="12"/>
  <c r="L173" i="12" s="1"/>
  <c r="M173" i="12" s="1"/>
  <c r="N173" i="12" s="1"/>
  <c r="R174" i="12"/>
  <c r="W174" i="12" s="1"/>
  <c r="X174" i="12" s="1"/>
  <c r="Y174" i="12" s="1"/>
  <c r="Z174" i="12" s="1"/>
  <c r="J170" i="12"/>
  <c r="AQ170" i="12"/>
  <c r="AN174" i="12"/>
  <c r="AO174" i="12" s="1"/>
  <c r="AP174" i="12" s="1"/>
  <c r="AH171" i="12"/>
  <c r="V171" i="12"/>
  <c r="AT184" i="12" l="1"/>
  <c r="AU183" i="12"/>
  <c r="AD175" i="12"/>
  <c r="AI175" i="12" s="1"/>
  <c r="AJ175" i="12" s="1"/>
  <c r="AK175" i="12" s="1"/>
  <c r="AL175" i="12" s="1"/>
  <c r="R175" i="12"/>
  <c r="W175" i="12" s="1"/>
  <c r="X175" i="12" s="1"/>
  <c r="Y175" i="12" s="1"/>
  <c r="Z175" i="12" s="1"/>
  <c r="F175" i="12"/>
  <c r="K174" i="12"/>
  <c r="L174" i="12" s="1"/>
  <c r="M174" i="12" s="1"/>
  <c r="N174" i="12" s="1"/>
  <c r="J171" i="12"/>
  <c r="AQ171" i="12"/>
  <c r="AH172" i="12"/>
  <c r="V172" i="12"/>
  <c r="AN175" i="12"/>
  <c r="AO175" i="12" s="1"/>
  <c r="AP175" i="12" s="1"/>
  <c r="AT185" i="12" l="1"/>
  <c r="AU184" i="12"/>
  <c r="AD176" i="12"/>
  <c r="F176" i="12"/>
  <c r="K175" i="12"/>
  <c r="L175" i="12" s="1"/>
  <c r="M175" i="12" s="1"/>
  <c r="N175" i="12" s="1"/>
  <c r="AI176" i="12"/>
  <c r="AJ176" i="12" s="1"/>
  <c r="AK176" i="12" s="1"/>
  <c r="AL176" i="12" s="1"/>
  <c r="R176" i="12"/>
  <c r="J172" i="12"/>
  <c r="AQ172" i="12"/>
  <c r="AN176" i="12"/>
  <c r="AO176" i="12" s="1"/>
  <c r="AP176" i="12" s="1"/>
  <c r="AH173" i="12"/>
  <c r="V173" i="12"/>
  <c r="AT186" i="12" l="1"/>
  <c r="AU185" i="12"/>
  <c r="AD177" i="12"/>
  <c r="R177" i="12"/>
  <c r="W177" i="12" s="1"/>
  <c r="W176" i="12"/>
  <c r="X176" i="12" s="1"/>
  <c r="Y176" i="12" s="1"/>
  <c r="Z176" i="12" s="1"/>
  <c r="AI177" i="12"/>
  <c r="AJ177" i="12" s="1"/>
  <c r="AK177" i="12" s="1"/>
  <c r="AL177" i="12" s="1"/>
  <c r="F177" i="12"/>
  <c r="K176" i="12"/>
  <c r="L176" i="12" s="1"/>
  <c r="M176" i="12" s="1"/>
  <c r="N176" i="12" s="1"/>
  <c r="J173" i="12"/>
  <c r="AQ173" i="12"/>
  <c r="AH174" i="12"/>
  <c r="V174" i="12"/>
  <c r="AN177" i="12"/>
  <c r="AO177" i="12" s="1"/>
  <c r="AP177" i="12" s="1"/>
  <c r="AT187" i="12" l="1"/>
  <c r="AU186" i="12"/>
  <c r="AD178" i="12"/>
  <c r="AI178" i="12" s="1"/>
  <c r="AJ178" i="12" s="1"/>
  <c r="AK178" i="12" s="1"/>
  <c r="AL178" i="12" s="1"/>
  <c r="X177" i="12"/>
  <c r="Y177" i="12" s="1"/>
  <c r="Z177" i="12" s="1"/>
  <c r="F178" i="12"/>
  <c r="K177" i="12"/>
  <c r="L177" i="12" s="1"/>
  <c r="M177" i="12" s="1"/>
  <c r="N177" i="12" s="1"/>
  <c r="R178" i="12"/>
  <c r="W178" i="12" s="1"/>
  <c r="X178" i="12" s="1"/>
  <c r="J174" i="12"/>
  <c r="AQ174" i="12"/>
  <c r="AH175" i="12"/>
  <c r="AN178" i="12"/>
  <c r="AO178" i="12" s="1"/>
  <c r="AP178" i="12" s="1"/>
  <c r="V175" i="12"/>
  <c r="Y178" i="12" l="1"/>
  <c r="Z178" i="12" s="1"/>
  <c r="AT188" i="12"/>
  <c r="AU187" i="12"/>
  <c r="AD179" i="12"/>
  <c r="AI179" i="12" s="1"/>
  <c r="AJ179" i="12" s="1"/>
  <c r="AK179" i="12" s="1"/>
  <c r="AL179" i="12" s="1"/>
  <c r="R179" i="12"/>
  <c r="W179" i="12" s="1"/>
  <c r="X179" i="12" s="1"/>
  <c r="Y179" i="12" s="1"/>
  <c r="Z179" i="12" s="1"/>
  <c r="F179" i="12"/>
  <c r="K178" i="12"/>
  <c r="L178" i="12" s="1"/>
  <c r="M178" i="12" s="1"/>
  <c r="N178" i="12" s="1"/>
  <c r="J175" i="12"/>
  <c r="AQ175" i="12"/>
  <c r="AN179" i="12"/>
  <c r="AO179" i="12" s="1"/>
  <c r="AP179" i="12" s="1"/>
  <c r="V176" i="12"/>
  <c r="AH176" i="12"/>
  <c r="AT189" i="12" l="1"/>
  <c r="AU188" i="12"/>
  <c r="AD180" i="12"/>
  <c r="AI180" i="12" s="1"/>
  <c r="AJ180" i="12" s="1"/>
  <c r="AK180" i="12" s="1"/>
  <c r="AL180" i="12" s="1"/>
  <c r="F180" i="12"/>
  <c r="K179" i="12"/>
  <c r="L179" i="12" s="1"/>
  <c r="M179" i="12" s="1"/>
  <c r="N179" i="12" s="1"/>
  <c r="R180" i="12"/>
  <c r="W180" i="12" s="1"/>
  <c r="X180" i="12" s="1"/>
  <c r="Y180" i="12" s="1"/>
  <c r="Z180" i="12" s="1"/>
  <c r="J176" i="12"/>
  <c r="AQ176" i="12"/>
  <c r="AH177" i="12"/>
  <c r="AN180" i="12"/>
  <c r="AO180" i="12" s="1"/>
  <c r="AP180" i="12" s="1"/>
  <c r="V177" i="12"/>
  <c r="AT190" i="12" l="1"/>
  <c r="AU189" i="12"/>
  <c r="AD181" i="12"/>
  <c r="AI181" i="12" s="1"/>
  <c r="AJ181" i="12" s="1"/>
  <c r="AK181" i="12" s="1"/>
  <c r="AL181" i="12" s="1"/>
  <c r="R181" i="12"/>
  <c r="W181" i="12" s="1"/>
  <c r="X181" i="12" s="1"/>
  <c r="Y181" i="12" s="1"/>
  <c r="Z181" i="12" s="1"/>
  <c r="F181" i="12"/>
  <c r="K180" i="12"/>
  <c r="L180" i="12" s="1"/>
  <c r="M180" i="12" s="1"/>
  <c r="N180" i="12" s="1"/>
  <c r="J177" i="12"/>
  <c r="AQ177" i="12"/>
  <c r="AN181" i="12"/>
  <c r="AO181" i="12" s="1"/>
  <c r="AP181" i="12" s="1"/>
  <c r="V178" i="12"/>
  <c r="AH178" i="12"/>
  <c r="AT191" i="12" l="1"/>
  <c r="AU190" i="12"/>
  <c r="AD182" i="12"/>
  <c r="AI182" i="12"/>
  <c r="AJ182" i="12" s="1"/>
  <c r="AK182" i="12" s="1"/>
  <c r="AL182" i="12" s="1"/>
  <c r="F182" i="12"/>
  <c r="K181" i="12"/>
  <c r="L181" i="12" s="1"/>
  <c r="M181" i="12" s="1"/>
  <c r="N181" i="12" s="1"/>
  <c r="R182" i="12"/>
  <c r="W182" i="12" s="1"/>
  <c r="X182" i="12" s="1"/>
  <c r="Y182" i="12" s="1"/>
  <c r="Z182" i="12" s="1"/>
  <c r="J178" i="12"/>
  <c r="AQ178" i="12"/>
  <c r="AH179" i="12"/>
  <c r="AN182" i="12"/>
  <c r="AO182" i="12" s="1"/>
  <c r="AP182" i="12" s="1"/>
  <c r="V179" i="12"/>
  <c r="AT192" i="12" l="1"/>
  <c r="AU191" i="12"/>
  <c r="AD183" i="12"/>
  <c r="R183" i="12"/>
  <c r="W183" i="12" s="1"/>
  <c r="X183" i="12" s="1"/>
  <c r="Y183" i="12" s="1"/>
  <c r="Z183" i="12" s="1"/>
  <c r="F183" i="12"/>
  <c r="K182" i="12"/>
  <c r="L182" i="12" s="1"/>
  <c r="M182" i="12" s="1"/>
  <c r="N182" i="12" s="1"/>
  <c r="AI183" i="12"/>
  <c r="AJ183" i="12" s="1"/>
  <c r="AK183" i="12" s="1"/>
  <c r="AL183" i="12" s="1"/>
  <c r="J179" i="12"/>
  <c r="AQ179" i="12"/>
  <c r="V180" i="12"/>
  <c r="AN183" i="12"/>
  <c r="AO183" i="12" s="1"/>
  <c r="AP183" i="12" s="1"/>
  <c r="AH180" i="12"/>
  <c r="AD184" i="12" l="1"/>
  <c r="AT193" i="12"/>
  <c r="AU192" i="12"/>
  <c r="AI184" i="12"/>
  <c r="AJ184" i="12" s="1"/>
  <c r="AK184" i="12" s="1"/>
  <c r="AL184" i="12" s="1"/>
  <c r="K183" i="12"/>
  <c r="L183" i="12" s="1"/>
  <c r="M183" i="12" s="1"/>
  <c r="N183" i="12" s="1"/>
  <c r="F184" i="12"/>
  <c r="R184" i="12"/>
  <c r="W184" i="12" s="1"/>
  <c r="X184" i="12" s="1"/>
  <c r="Y184" i="12" s="1"/>
  <c r="Z184" i="12" s="1"/>
  <c r="J180" i="12"/>
  <c r="AQ180" i="12"/>
  <c r="AN184" i="12"/>
  <c r="AO184" i="12" s="1"/>
  <c r="AP184" i="12" s="1"/>
  <c r="V181" i="12"/>
  <c r="AH181" i="12"/>
  <c r="AT194" i="12" l="1"/>
  <c r="AU193" i="12"/>
  <c r="AD185" i="12"/>
  <c r="F185" i="12"/>
  <c r="K184" i="12"/>
  <c r="L184" i="12" s="1"/>
  <c r="M184" i="12" s="1"/>
  <c r="N184" i="12" s="1"/>
  <c r="R185" i="12"/>
  <c r="W185" i="12" s="1"/>
  <c r="X185" i="12" s="1"/>
  <c r="Y185" i="12" s="1"/>
  <c r="Z185" i="12" s="1"/>
  <c r="J181" i="12"/>
  <c r="AQ181" i="12"/>
  <c r="AN185" i="12"/>
  <c r="AO185" i="12" s="1"/>
  <c r="AP185" i="12" s="1"/>
  <c r="AH182" i="12"/>
  <c r="V182" i="12"/>
  <c r="AT195" i="12" l="1"/>
  <c r="AU194" i="12"/>
  <c r="AD186" i="12"/>
  <c r="AI186" i="12"/>
  <c r="AI185" i="12"/>
  <c r="AJ185" i="12" s="1"/>
  <c r="AK185" i="12" s="1"/>
  <c r="AL185" i="12" s="1"/>
  <c r="R186" i="12"/>
  <c r="W186" i="12" s="1"/>
  <c r="X186" i="12" s="1"/>
  <c r="Y186" i="12" s="1"/>
  <c r="Z186" i="12" s="1"/>
  <c r="F186" i="12"/>
  <c r="K185" i="12"/>
  <c r="L185" i="12" s="1"/>
  <c r="M185" i="12" s="1"/>
  <c r="N185" i="12" s="1"/>
  <c r="J182" i="12"/>
  <c r="AQ182" i="12"/>
  <c r="AH183" i="12"/>
  <c r="AN186" i="12"/>
  <c r="AO186" i="12" s="1"/>
  <c r="AP186" i="12" s="1"/>
  <c r="V183" i="12"/>
  <c r="AD187" i="12" l="1"/>
  <c r="AT196" i="12"/>
  <c r="AU195" i="12"/>
  <c r="AJ186" i="12"/>
  <c r="AK186" i="12" s="1"/>
  <c r="AL186" i="12" s="1"/>
  <c r="R187" i="12"/>
  <c r="W187" i="12" s="1"/>
  <c r="X187" i="12" s="1"/>
  <c r="Y187" i="12" s="1"/>
  <c r="Z187" i="12" s="1"/>
  <c r="F187" i="12"/>
  <c r="K186" i="12"/>
  <c r="L186" i="12" s="1"/>
  <c r="M186" i="12" s="1"/>
  <c r="N186" i="12" s="1"/>
  <c r="AI187" i="12"/>
  <c r="AJ187" i="12" s="1"/>
  <c r="J183" i="12"/>
  <c r="AQ183" i="12"/>
  <c r="AN187" i="12"/>
  <c r="AO187" i="12" s="1"/>
  <c r="AP187" i="12" s="1"/>
  <c r="AH184" i="12"/>
  <c r="V184" i="12"/>
  <c r="AD188" i="12" l="1"/>
  <c r="AT197" i="12"/>
  <c r="AU196" i="12"/>
  <c r="AK187" i="12"/>
  <c r="AL187" i="12" s="1"/>
  <c r="F188" i="12"/>
  <c r="K187" i="12"/>
  <c r="L187" i="12" s="1"/>
  <c r="M187" i="12" s="1"/>
  <c r="N187" i="12" s="1"/>
  <c r="AI188" i="12"/>
  <c r="AJ188" i="12" s="1"/>
  <c r="R188" i="12"/>
  <c r="W188" i="12" s="1"/>
  <c r="X188" i="12" s="1"/>
  <c r="Y188" i="12" s="1"/>
  <c r="Z188" i="12" s="1"/>
  <c r="J184" i="12"/>
  <c r="AQ184" i="12"/>
  <c r="AH185" i="12"/>
  <c r="AN188" i="12"/>
  <c r="AO188" i="12" s="1"/>
  <c r="AP188" i="12" s="1"/>
  <c r="V185" i="12"/>
  <c r="AT198" i="12" l="1"/>
  <c r="AU197" i="12"/>
  <c r="AK188" i="12"/>
  <c r="AL188" i="12" s="1"/>
  <c r="AD189" i="12"/>
  <c r="AI189" i="12"/>
  <c r="AJ189" i="12" s="1"/>
  <c r="AK189" i="12" s="1"/>
  <c r="AL189" i="12" s="1"/>
  <c r="R189" i="12"/>
  <c r="W189" i="12" s="1"/>
  <c r="X189" i="12" s="1"/>
  <c r="Y189" i="12" s="1"/>
  <c r="Z189" i="12" s="1"/>
  <c r="F189" i="12"/>
  <c r="K188" i="12"/>
  <c r="L188" i="12" s="1"/>
  <c r="M188" i="12" s="1"/>
  <c r="N188" i="12" s="1"/>
  <c r="J185" i="12"/>
  <c r="AQ185" i="12"/>
  <c r="AN189" i="12"/>
  <c r="AO189" i="12" s="1"/>
  <c r="AP189" i="12" s="1"/>
  <c r="AH186" i="12"/>
  <c r="V186" i="12"/>
  <c r="AT199" i="12" l="1"/>
  <c r="AU198" i="12"/>
  <c r="AD190" i="12"/>
  <c r="AI190" i="12" s="1"/>
  <c r="AJ190" i="12" s="1"/>
  <c r="AK190" i="12" s="1"/>
  <c r="AL190" i="12" s="1"/>
  <c r="R190" i="12"/>
  <c r="W190" i="12" s="1"/>
  <c r="X190" i="12" s="1"/>
  <c r="Y190" i="12" s="1"/>
  <c r="Z190" i="12" s="1"/>
  <c r="K189" i="12"/>
  <c r="L189" i="12" s="1"/>
  <c r="M189" i="12" s="1"/>
  <c r="N189" i="12" s="1"/>
  <c r="F190" i="12"/>
  <c r="J186" i="12"/>
  <c r="AQ186" i="12"/>
  <c r="AH187" i="12"/>
  <c r="V187" i="12"/>
  <c r="AN190" i="12"/>
  <c r="AO190" i="12" s="1"/>
  <c r="AP190" i="12" s="1"/>
  <c r="AT200" i="12" l="1"/>
  <c r="AU199" i="12"/>
  <c r="AD191" i="12"/>
  <c r="F191" i="12"/>
  <c r="K190" i="12"/>
  <c r="L190" i="12" s="1"/>
  <c r="M190" i="12" s="1"/>
  <c r="N190" i="12" s="1"/>
  <c r="AI191" i="12"/>
  <c r="AJ191" i="12" s="1"/>
  <c r="AK191" i="12" s="1"/>
  <c r="AL191" i="12" s="1"/>
  <c r="R191" i="12"/>
  <c r="W191" i="12" s="1"/>
  <c r="X191" i="12" s="1"/>
  <c r="Y191" i="12" s="1"/>
  <c r="Z191" i="12" s="1"/>
  <c r="J187" i="12"/>
  <c r="V188" i="12"/>
  <c r="AQ187" i="12"/>
  <c r="AN191" i="12"/>
  <c r="AO191" i="12" s="1"/>
  <c r="AP191" i="12" s="1"/>
  <c r="AH188" i="12"/>
  <c r="AT201" i="12" l="1"/>
  <c r="AU200" i="12"/>
  <c r="AD192" i="12"/>
  <c r="AI192" i="12"/>
  <c r="AJ192" i="12" s="1"/>
  <c r="AK192" i="12" s="1"/>
  <c r="AL192" i="12" s="1"/>
  <c r="R192" i="12"/>
  <c r="W192" i="12" s="1"/>
  <c r="X192" i="12" s="1"/>
  <c r="Y192" i="12" s="1"/>
  <c r="Z192" i="12" s="1"/>
  <c r="F192" i="12"/>
  <c r="K191" i="12"/>
  <c r="L191" i="12" s="1"/>
  <c r="M191" i="12" s="1"/>
  <c r="N191" i="12" s="1"/>
  <c r="J188" i="12"/>
  <c r="AQ188" i="12"/>
  <c r="AN192" i="12"/>
  <c r="AO192" i="12" s="1"/>
  <c r="AP192" i="12" s="1"/>
  <c r="V189" i="12"/>
  <c r="AH189" i="12"/>
  <c r="AT202" i="12" l="1"/>
  <c r="AU201" i="12"/>
  <c r="AD193" i="12"/>
  <c r="AI193" i="12" s="1"/>
  <c r="AJ193" i="12" s="1"/>
  <c r="AK193" i="12" s="1"/>
  <c r="AL193" i="12" s="1"/>
  <c r="F193" i="12"/>
  <c r="K192" i="12"/>
  <c r="L192" i="12" s="1"/>
  <c r="M192" i="12" s="1"/>
  <c r="N192" i="12" s="1"/>
  <c r="R193" i="12"/>
  <c r="W193" i="12" s="1"/>
  <c r="X193" i="12" s="1"/>
  <c r="Y193" i="12" s="1"/>
  <c r="Z193" i="12" s="1"/>
  <c r="J189" i="12"/>
  <c r="AQ189" i="12"/>
  <c r="V190" i="12"/>
  <c r="AH190" i="12"/>
  <c r="AN193" i="12"/>
  <c r="AO193" i="12" s="1"/>
  <c r="AP193" i="12" s="1"/>
  <c r="AT203" i="12" l="1"/>
  <c r="AU202" i="12"/>
  <c r="AD194" i="12"/>
  <c r="R194" i="12"/>
  <c r="W194" i="12" s="1"/>
  <c r="X194" i="12" s="1"/>
  <c r="Y194" i="12" s="1"/>
  <c r="Z194" i="12" s="1"/>
  <c r="AI194" i="12"/>
  <c r="AJ194" i="12" s="1"/>
  <c r="AK194" i="12" s="1"/>
  <c r="AL194" i="12" s="1"/>
  <c r="F194" i="12"/>
  <c r="K193" i="12"/>
  <c r="L193" i="12" s="1"/>
  <c r="M193" i="12" s="1"/>
  <c r="N193" i="12" s="1"/>
  <c r="J190" i="12"/>
  <c r="AQ190" i="12"/>
  <c r="AN194" i="12"/>
  <c r="AO194" i="12" s="1"/>
  <c r="AP194" i="12" s="1"/>
  <c r="V191" i="12"/>
  <c r="AH191" i="12"/>
  <c r="AT204" i="12" l="1"/>
  <c r="AU203" i="12"/>
  <c r="AD195" i="12"/>
  <c r="AI195" i="12"/>
  <c r="AJ195" i="12" s="1"/>
  <c r="AK195" i="12" s="1"/>
  <c r="AL195" i="12" s="1"/>
  <c r="F195" i="12"/>
  <c r="K194" i="12"/>
  <c r="L194" i="12" s="1"/>
  <c r="M194" i="12" s="1"/>
  <c r="N194" i="12" s="1"/>
  <c r="R195" i="12"/>
  <c r="W195" i="12" s="1"/>
  <c r="X195" i="12" s="1"/>
  <c r="Y195" i="12" s="1"/>
  <c r="Z195" i="12" s="1"/>
  <c r="J191" i="12"/>
  <c r="AQ191" i="12"/>
  <c r="V192" i="12"/>
  <c r="AH192" i="12"/>
  <c r="AN195" i="12"/>
  <c r="AO195" i="12" s="1"/>
  <c r="AP195" i="12" s="1"/>
  <c r="AT205" i="12" l="1"/>
  <c r="AU204" i="12"/>
  <c r="AD196" i="12"/>
  <c r="AI196" i="12" s="1"/>
  <c r="AJ196" i="12" s="1"/>
  <c r="AK196" i="12" s="1"/>
  <c r="AL196" i="12" s="1"/>
  <c r="F196" i="12"/>
  <c r="K195" i="12"/>
  <c r="L195" i="12" s="1"/>
  <c r="M195" i="12" s="1"/>
  <c r="N195" i="12" s="1"/>
  <c r="R196" i="12"/>
  <c r="W196" i="12" s="1"/>
  <c r="X196" i="12" s="1"/>
  <c r="Y196" i="12" s="1"/>
  <c r="Z196" i="12" s="1"/>
  <c r="J192" i="12"/>
  <c r="AQ192" i="12"/>
  <c r="AH193" i="12"/>
  <c r="AN196" i="12"/>
  <c r="AO196" i="12" s="1"/>
  <c r="AP196" i="12" s="1"/>
  <c r="V193" i="12"/>
  <c r="AT206" i="12" l="1"/>
  <c r="AU205" i="12"/>
  <c r="AD197" i="12"/>
  <c r="AI197" i="12" s="1"/>
  <c r="AJ197" i="12" s="1"/>
  <c r="AK197" i="12" s="1"/>
  <c r="AL197" i="12" s="1"/>
  <c r="R197" i="12"/>
  <c r="W197" i="12" s="1"/>
  <c r="X197" i="12" s="1"/>
  <c r="Y197" i="12" s="1"/>
  <c r="Z197" i="12" s="1"/>
  <c r="F197" i="12"/>
  <c r="K196" i="12"/>
  <c r="L196" i="12" s="1"/>
  <c r="M196" i="12" s="1"/>
  <c r="N196" i="12" s="1"/>
  <c r="J193" i="12"/>
  <c r="V194" i="12"/>
  <c r="AQ193" i="12"/>
  <c r="AN197" i="12"/>
  <c r="AO197" i="12" s="1"/>
  <c r="AP197" i="12" s="1"/>
  <c r="AH194" i="12"/>
  <c r="AT207" i="12" l="1"/>
  <c r="AU206" i="12"/>
  <c r="AD198" i="12"/>
  <c r="AI198" i="12"/>
  <c r="AJ198" i="12" s="1"/>
  <c r="AK198" i="12" s="1"/>
  <c r="AL198" i="12" s="1"/>
  <c r="F198" i="12"/>
  <c r="K197" i="12"/>
  <c r="L197" i="12" s="1"/>
  <c r="M197" i="12" s="1"/>
  <c r="N197" i="12" s="1"/>
  <c r="R198" i="12"/>
  <c r="W198" i="12" s="1"/>
  <c r="X198" i="12" s="1"/>
  <c r="Y198" i="12" s="1"/>
  <c r="Z198" i="12" s="1"/>
  <c r="J194" i="12"/>
  <c r="AQ194" i="12"/>
  <c r="AH195" i="12"/>
  <c r="V195" i="12"/>
  <c r="AN198" i="12"/>
  <c r="AO198" i="12" s="1"/>
  <c r="AP198" i="12" s="1"/>
  <c r="AD199" i="12" l="1"/>
  <c r="AT208" i="12"/>
  <c r="AU207" i="12"/>
  <c r="F199" i="12"/>
  <c r="K198" i="12"/>
  <c r="L198" i="12" s="1"/>
  <c r="M198" i="12" s="1"/>
  <c r="N198" i="12" s="1"/>
  <c r="R199" i="12"/>
  <c r="W199" i="12" s="1"/>
  <c r="X199" i="12" s="1"/>
  <c r="Y199" i="12" s="1"/>
  <c r="Z199" i="12" s="1"/>
  <c r="J195" i="12"/>
  <c r="AQ195" i="12"/>
  <c r="AN199" i="12"/>
  <c r="AO199" i="12" s="1"/>
  <c r="AP199" i="12" s="1"/>
  <c r="V196" i="12"/>
  <c r="AH196" i="12"/>
  <c r="AT209" i="12" l="1"/>
  <c r="AU208" i="12"/>
  <c r="AD200" i="12"/>
  <c r="AI200" i="12" s="1"/>
  <c r="AI199" i="12"/>
  <c r="AJ199" i="12" s="1"/>
  <c r="AK199" i="12" s="1"/>
  <c r="AL199" i="12" s="1"/>
  <c r="R200" i="12"/>
  <c r="W200" i="12" s="1"/>
  <c r="X200" i="12" s="1"/>
  <c r="Y200" i="12" s="1"/>
  <c r="Z200" i="12" s="1"/>
  <c r="F200" i="12"/>
  <c r="K199" i="12"/>
  <c r="L199" i="12" s="1"/>
  <c r="M199" i="12" s="1"/>
  <c r="N199" i="12" s="1"/>
  <c r="J196" i="12"/>
  <c r="AQ196" i="12"/>
  <c r="AH197" i="12"/>
  <c r="AN200" i="12"/>
  <c r="AO200" i="12" s="1"/>
  <c r="AP200" i="12" s="1"/>
  <c r="V197" i="12"/>
  <c r="AT210" i="12" l="1"/>
  <c r="AU209" i="12"/>
  <c r="AD201" i="12"/>
  <c r="AJ200" i="12"/>
  <c r="AK200" i="12" s="1"/>
  <c r="AL200" i="12" s="1"/>
  <c r="AI201" i="12"/>
  <c r="AJ201" i="12" s="1"/>
  <c r="F201" i="12"/>
  <c r="K200" i="12"/>
  <c r="L200" i="12" s="1"/>
  <c r="M200" i="12" s="1"/>
  <c r="N200" i="12" s="1"/>
  <c r="R201" i="12"/>
  <c r="W201" i="12" s="1"/>
  <c r="X201" i="12" s="1"/>
  <c r="Y201" i="12" s="1"/>
  <c r="Z201" i="12" s="1"/>
  <c r="J197" i="12"/>
  <c r="V198" i="12"/>
  <c r="AQ197" i="12"/>
  <c r="AH198" i="12"/>
  <c r="AN201" i="12"/>
  <c r="AO201" i="12" s="1"/>
  <c r="AP201" i="12" s="1"/>
  <c r="AT211" i="12" l="1"/>
  <c r="AU210" i="12"/>
  <c r="AD202" i="12"/>
  <c r="AI202" i="12" s="1"/>
  <c r="AJ202" i="12" s="1"/>
  <c r="AK201" i="12"/>
  <c r="AL201" i="12" s="1"/>
  <c r="R202" i="12"/>
  <c r="W202" i="12" s="1"/>
  <c r="X202" i="12" s="1"/>
  <c r="Y202" i="12" s="1"/>
  <c r="Z202" i="12" s="1"/>
  <c r="F202" i="12"/>
  <c r="K201" i="12"/>
  <c r="L201" i="12" s="1"/>
  <c r="M201" i="12" s="1"/>
  <c r="N201" i="12" s="1"/>
  <c r="J198" i="12"/>
  <c r="AQ198" i="12"/>
  <c r="AN202" i="12"/>
  <c r="AO202" i="12" s="1"/>
  <c r="AP202" i="12" s="1"/>
  <c r="V199" i="12"/>
  <c r="AH199" i="12"/>
  <c r="AT212" i="12" l="1"/>
  <c r="AU211" i="12"/>
  <c r="AD203" i="12"/>
  <c r="AK202" i="12"/>
  <c r="AL202" i="12" s="1"/>
  <c r="AI203" i="12"/>
  <c r="AJ203" i="12" s="1"/>
  <c r="AK203" i="12" s="1"/>
  <c r="AL203" i="12" s="1"/>
  <c r="K202" i="12"/>
  <c r="L202" i="12" s="1"/>
  <c r="M202" i="12" s="1"/>
  <c r="N202" i="12" s="1"/>
  <c r="F203" i="12"/>
  <c r="R203" i="12"/>
  <c r="W203" i="12" s="1"/>
  <c r="X203" i="12" s="1"/>
  <c r="Y203" i="12" s="1"/>
  <c r="Z203" i="12" s="1"/>
  <c r="J199" i="12"/>
  <c r="AQ199" i="12"/>
  <c r="AH200" i="12"/>
  <c r="V200" i="12"/>
  <c r="AN203" i="12"/>
  <c r="AO203" i="12" s="1"/>
  <c r="AP203" i="12" s="1"/>
  <c r="AT213" i="12" l="1"/>
  <c r="AU212" i="12"/>
  <c r="AD204" i="12"/>
  <c r="AI204" i="12" s="1"/>
  <c r="AJ204" i="12" s="1"/>
  <c r="AK204" i="12" s="1"/>
  <c r="AL204" i="12" s="1"/>
  <c r="R204" i="12"/>
  <c r="W204" i="12" s="1"/>
  <c r="X204" i="12" s="1"/>
  <c r="Y204" i="12" s="1"/>
  <c r="Z204" i="12" s="1"/>
  <c r="K203" i="12"/>
  <c r="L203" i="12" s="1"/>
  <c r="M203" i="12" s="1"/>
  <c r="N203" i="12" s="1"/>
  <c r="F204" i="12"/>
  <c r="J200" i="12"/>
  <c r="AQ200" i="12"/>
  <c r="V201" i="12"/>
  <c r="AH201" i="12"/>
  <c r="AN204" i="12"/>
  <c r="AO204" i="12" s="1"/>
  <c r="AP204" i="12" s="1"/>
  <c r="AT214" i="12" l="1"/>
  <c r="AU213" i="12"/>
  <c r="AD205" i="12"/>
  <c r="AI205" i="12" s="1"/>
  <c r="AJ205" i="12" s="1"/>
  <c r="AK205" i="12" s="1"/>
  <c r="AL205" i="12" s="1"/>
  <c r="F205" i="12"/>
  <c r="K204" i="12"/>
  <c r="L204" i="12" s="1"/>
  <c r="M204" i="12" s="1"/>
  <c r="N204" i="12" s="1"/>
  <c r="R205" i="12"/>
  <c r="W205" i="12" s="1"/>
  <c r="X205" i="12" s="1"/>
  <c r="Y205" i="12" s="1"/>
  <c r="Z205" i="12" s="1"/>
  <c r="J201" i="12"/>
  <c r="AQ201" i="12"/>
  <c r="AN205" i="12"/>
  <c r="AO205" i="12" s="1"/>
  <c r="AP205" i="12" s="1"/>
  <c r="V202" i="12"/>
  <c r="AH202" i="12"/>
  <c r="AT215" i="12" l="1"/>
  <c r="AU214" i="12"/>
  <c r="AD206" i="12"/>
  <c r="R206" i="12"/>
  <c r="W206" i="12" s="1"/>
  <c r="X206" i="12" s="1"/>
  <c r="Y206" i="12" s="1"/>
  <c r="Z206" i="12" s="1"/>
  <c r="F206" i="12"/>
  <c r="K205" i="12"/>
  <c r="L205" i="12" s="1"/>
  <c r="M205" i="12" s="1"/>
  <c r="N205" i="12" s="1"/>
  <c r="J202" i="12"/>
  <c r="AQ202" i="12"/>
  <c r="V203" i="12"/>
  <c r="AN206" i="12"/>
  <c r="AO206" i="12" s="1"/>
  <c r="AP206" i="12" s="1"/>
  <c r="AH203" i="12"/>
  <c r="AD207" i="12" l="1"/>
  <c r="AT216" i="12"/>
  <c r="AU215" i="12"/>
  <c r="AI206" i="12"/>
  <c r="AJ206" i="12" s="1"/>
  <c r="AK206" i="12" s="1"/>
  <c r="AL206" i="12" s="1"/>
  <c r="AI207" i="12"/>
  <c r="AJ207" i="12" s="1"/>
  <c r="AK207" i="12" s="1"/>
  <c r="AL207" i="12" s="1"/>
  <c r="F207" i="12"/>
  <c r="K206" i="12"/>
  <c r="L206" i="12" s="1"/>
  <c r="M206" i="12" s="1"/>
  <c r="N206" i="12" s="1"/>
  <c r="R207" i="12"/>
  <c r="W207" i="12" s="1"/>
  <c r="X207" i="12" s="1"/>
  <c r="Y207" i="12" s="1"/>
  <c r="Z207" i="12" s="1"/>
  <c r="J203" i="12"/>
  <c r="AQ203" i="12"/>
  <c r="AH204" i="12"/>
  <c r="AN207" i="12"/>
  <c r="AO207" i="12" s="1"/>
  <c r="AP207" i="12" s="1"/>
  <c r="V204" i="12"/>
  <c r="AT217" i="12" l="1"/>
  <c r="AU216" i="12"/>
  <c r="AD208" i="12"/>
  <c r="AI208" i="12" s="1"/>
  <c r="AJ208" i="12" s="1"/>
  <c r="AK208" i="12" s="1"/>
  <c r="AL208" i="12" s="1"/>
  <c r="F208" i="12"/>
  <c r="K207" i="12"/>
  <c r="L207" i="12" s="1"/>
  <c r="M207" i="12" s="1"/>
  <c r="N207" i="12" s="1"/>
  <c r="R208" i="12"/>
  <c r="W208" i="12" s="1"/>
  <c r="X208" i="12" s="1"/>
  <c r="Y208" i="12" s="1"/>
  <c r="Z208" i="12" s="1"/>
  <c r="J204" i="12"/>
  <c r="AQ204" i="12"/>
  <c r="AH205" i="12"/>
  <c r="V205" i="12"/>
  <c r="AN208" i="12"/>
  <c r="AO208" i="12" s="1"/>
  <c r="AP208" i="12" s="1"/>
  <c r="AT218" i="12" l="1"/>
  <c r="AU217" i="12"/>
  <c r="AD209" i="12"/>
  <c r="AI209" i="12" s="1"/>
  <c r="AJ209" i="12" s="1"/>
  <c r="AK209" i="12" s="1"/>
  <c r="AL209" i="12" s="1"/>
  <c r="R209" i="12"/>
  <c r="W209" i="12" s="1"/>
  <c r="X209" i="12" s="1"/>
  <c r="Y209" i="12" s="1"/>
  <c r="Z209" i="12" s="1"/>
  <c r="F209" i="12"/>
  <c r="K208" i="12"/>
  <c r="L208" i="12" s="1"/>
  <c r="M208" i="12" s="1"/>
  <c r="N208" i="12" s="1"/>
  <c r="J205" i="12"/>
  <c r="V206" i="12"/>
  <c r="AQ205" i="12"/>
  <c r="AN209" i="12"/>
  <c r="AO209" i="12" s="1"/>
  <c r="AP209" i="12" s="1"/>
  <c r="AH206" i="12"/>
  <c r="AT219" i="12" l="1"/>
  <c r="AU218" i="12"/>
  <c r="AD210" i="12"/>
  <c r="AI210" i="12" s="1"/>
  <c r="AJ210" i="12" s="1"/>
  <c r="AK210" i="12" s="1"/>
  <c r="AL210" i="12" s="1"/>
  <c r="F210" i="12"/>
  <c r="K209" i="12"/>
  <c r="L209" i="12" s="1"/>
  <c r="M209" i="12" s="1"/>
  <c r="N209" i="12" s="1"/>
  <c r="R210" i="12"/>
  <c r="W210" i="12" s="1"/>
  <c r="X210" i="12" s="1"/>
  <c r="Y210" i="12" s="1"/>
  <c r="Z210" i="12" s="1"/>
  <c r="J206" i="12"/>
  <c r="AQ206" i="12"/>
  <c r="V207" i="12"/>
  <c r="AH207" i="12"/>
  <c r="AN210" i="12"/>
  <c r="AO210" i="12" s="1"/>
  <c r="AP210" i="12" s="1"/>
  <c r="AT220" i="12" l="1"/>
  <c r="AU219" i="12"/>
  <c r="AD211" i="12"/>
  <c r="R211" i="12"/>
  <c r="W211" i="12" s="1"/>
  <c r="X211" i="12" s="1"/>
  <c r="Y211" i="12" s="1"/>
  <c r="Z211" i="12" s="1"/>
  <c r="AI211" i="12"/>
  <c r="AJ211" i="12" s="1"/>
  <c r="AK211" i="12" s="1"/>
  <c r="AL211" i="12" s="1"/>
  <c r="K210" i="12"/>
  <c r="L210" i="12" s="1"/>
  <c r="M210" i="12" s="1"/>
  <c r="N210" i="12" s="1"/>
  <c r="F211" i="12"/>
  <c r="J207" i="12"/>
  <c r="AQ207" i="12"/>
  <c r="V208" i="12"/>
  <c r="AH208" i="12"/>
  <c r="AN211" i="12"/>
  <c r="AO211" i="12" s="1"/>
  <c r="AP211" i="12" s="1"/>
  <c r="AT221" i="12" l="1"/>
  <c r="AU220" i="12"/>
  <c r="AD212" i="12"/>
  <c r="K211" i="12"/>
  <c r="L211" i="12" s="1"/>
  <c r="M211" i="12" s="1"/>
  <c r="N211" i="12" s="1"/>
  <c r="F212" i="12"/>
  <c r="AI212" i="12"/>
  <c r="AJ212" i="12" s="1"/>
  <c r="AK212" i="12" s="1"/>
  <c r="AL212" i="12" s="1"/>
  <c r="R212" i="12"/>
  <c r="W212" i="12" s="1"/>
  <c r="X212" i="12" s="1"/>
  <c r="Y212" i="12" s="1"/>
  <c r="Z212" i="12" s="1"/>
  <c r="J208" i="12"/>
  <c r="AQ208" i="12"/>
  <c r="V209" i="12"/>
  <c r="AH209" i="12"/>
  <c r="AN212" i="12"/>
  <c r="AO212" i="12" s="1"/>
  <c r="AP212" i="12" s="1"/>
  <c r="AT222" i="12" l="1"/>
  <c r="AU221" i="12"/>
  <c r="AD213" i="12"/>
  <c r="AI213" i="12" s="1"/>
  <c r="AJ213" i="12" s="1"/>
  <c r="AK213" i="12" s="1"/>
  <c r="AL213" i="12" s="1"/>
  <c r="R213" i="12"/>
  <c r="W213" i="12" s="1"/>
  <c r="X213" i="12" s="1"/>
  <c r="Y213" i="12" s="1"/>
  <c r="Z213" i="12" s="1"/>
  <c r="K212" i="12"/>
  <c r="L212" i="12" s="1"/>
  <c r="M212" i="12" s="1"/>
  <c r="N212" i="12" s="1"/>
  <c r="F213" i="12"/>
  <c r="J209" i="12"/>
  <c r="AQ209" i="12"/>
  <c r="AH210" i="12"/>
  <c r="V210" i="12"/>
  <c r="AN213" i="12"/>
  <c r="AO213" i="12" s="1"/>
  <c r="AP213" i="12" s="1"/>
  <c r="AT223" i="12" l="1"/>
  <c r="AU222" i="12"/>
  <c r="AD214" i="12"/>
  <c r="AI214" i="12" s="1"/>
  <c r="AJ214" i="12" s="1"/>
  <c r="AK214" i="12" s="1"/>
  <c r="AL214" i="12" s="1"/>
  <c r="R214" i="12"/>
  <c r="W214" i="12" s="1"/>
  <c r="X214" i="12" s="1"/>
  <c r="Y214" i="12" s="1"/>
  <c r="Z214" i="12" s="1"/>
  <c r="F214" i="12"/>
  <c r="K213" i="12"/>
  <c r="L213" i="12" s="1"/>
  <c r="M213" i="12" s="1"/>
  <c r="N213" i="12" s="1"/>
  <c r="J210" i="12"/>
  <c r="AQ210" i="12"/>
  <c r="AH211" i="12"/>
  <c r="AN214" i="12"/>
  <c r="AO214" i="12" s="1"/>
  <c r="AP214" i="12" s="1"/>
  <c r="V211" i="12"/>
  <c r="AT224" i="12" l="1"/>
  <c r="AU223" i="12"/>
  <c r="AD215" i="12"/>
  <c r="K214" i="12"/>
  <c r="L214" i="12" s="1"/>
  <c r="M214" i="12" s="1"/>
  <c r="N214" i="12" s="1"/>
  <c r="F215" i="12"/>
  <c r="AI215" i="12"/>
  <c r="AJ215" i="12" s="1"/>
  <c r="AK215" i="12" s="1"/>
  <c r="AL215" i="12" s="1"/>
  <c r="R215" i="12"/>
  <c r="W215" i="12" s="1"/>
  <c r="X215" i="12" s="1"/>
  <c r="Y215" i="12" s="1"/>
  <c r="Z215" i="12" s="1"/>
  <c r="J211" i="12"/>
  <c r="AQ211" i="12"/>
  <c r="AN215" i="12"/>
  <c r="AO215" i="12" s="1"/>
  <c r="AP215" i="12" s="1"/>
  <c r="V212" i="12"/>
  <c r="AH212" i="12"/>
  <c r="AT225" i="12" l="1"/>
  <c r="AU224" i="12"/>
  <c r="AD216" i="12"/>
  <c r="AI216" i="12"/>
  <c r="AJ216" i="12" s="1"/>
  <c r="AK216" i="12" s="1"/>
  <c r="AL216" i="12" s="1"/>
  <c r="R216" i="12"/>
  <c r="W216" i="12" s="1"/>
  <c r="X216" i="12" s="1"/>
  <c r="Y216" i="12" s="1"/>
  <c r="Z216" i="12" s="1"/>
  <c r="K215" i="12"/>
  <c r="L215" i="12" s="1"/>
  <c r="M215" i="12" s="1"/>
  <c r="N215" i="12" s="1"/>
  <c r="F216" i="12"/>
  <c r="J212" i="12"/>
  <c r="AQ212" i="12"/>
  <c r="V213" i="12"/>
  <c r="AN216" i="12"/>
  <c r="AO216" i="12" s="1"/>
  <c r="AP216" i="12" s="1"/>
  <c r="AH213" i="12"/>
  <c r="AT226" i="12" l="1"/>
  <c r="AU225" i="12"/>
  <c r="AD217" i="12"/>
  <c r="R217" i="12"/>
  <c r="W217" i="12" s="1"/>
  <c r="X217" i="12" s="1"/>
  <c r="Y217" i="12" s="1"/>
  <c r="Z217" i="12" s="1"/>
  <c r="K216" i="12"/>
  <c r="L216" i="12" s="1"/>
  <c r="M216" i="12" s="1"/>
  <c r="N216" i="12" s="1"/>
  <c r="F217" i="12"/>
  <c r="J213" i="12"/>
  <c r="AQ213" i="12"/>
  <c r="AN217" i="12"/>
  <c r="AO217" i="12" s="1"/>
  <c r="AP217" i="12" s="1"/>
  <c r="AH214" i="12"/>
  <c r="V214" i="12"/>
  <c r="AT227" i="12" l="1"/>
  <c r="AU226" i="12"/>
  <c r="AD218" i="12"/>
  <c r="AI218" i="12"/>
  <c r="AI217" i="12"/>
  <c r="AJ217" i="12" s="1"/>
  <c r="AK217" i="12" s="1"/>
  <c r="AL217" i="12" s="1"/>
  <c r="K217" i="12"/>
  <c r="L217" i="12" s="1"/>
  <c r="M217" i="12" s="1"/>
  <c r="N217" i="12" s="1"/>
  <c r="F218" i="12"/>
  <c r="R218" i="12"/>
  <c r="W218" i="12" s="1"/>
  <c r="X218" i="12" s="1"/>
  <c r="Y218" i="12" s="1"/>
  <c r="Z218" i="12" s="1"/>
  <c r="J214" i="12"/>
  <c r="AQ214" i="12"/>
  <c r="V215" i="12"/>
  <c r="AN218" i="12"/>
  <c r="AO218" i="12" s="1"/>
  <c r="AP218" i="12" s="1"/>
  <c r="AH215" i="12"/>
  <c r="AT228" i="12" l="1"/>
  <c r="AU227" i="12"/>
  <c r="AD219" i="12"/>
  <c r="AI219" i="12" s="1"/>
  <c r="AJ219" i="12" s="1"/>
  <c r="AJ218" i="12"/>
  <c r="AK218" i="12" s="1"/>
  <c r="AL218" i="12" s="1"/>
  <c r="R219" i="12"/>
  <c r="W219" i="12" s="1"/>
  <c r="X219" i="12" s="1"/>
  <c r="Y219" i="12" s="1"/>
  <c r="Z219" i="12" s="1"/>
  <c r="K218" i="12"/>
  <c r="L218" i="12" s="1"/>
  <c r="M218" i="12" s="1"/>
  <c r="N218" i="12" s="1"/>
  <c r="F219" i="12"/>
  <c r="J215" i="12"/>
  <c r="V216" i="12"/>
  <c r="AQ215" i="12"/>
  <c r="AH216" i="12"/>
  <c r="AN219" i="12"/>
  <c r="AO219" i="12" s="1"/>
  <c r="AP219" i="12" s="1"/>
  <c r="AT229" i="12" l="1"/>
  <c r="AU228" i="12"/>
  <c r="AD220" i="12"/>
  <c r="AI220" i="12" s="1"/>
  <c r="AJ220" i="12" s="1"/>
  <c r="AK219" i="12"/>
  <c r="AL219" i="12" s="1"/>
  <c r="F220" i="12"/>
  <c r="K219" i="12"/>
  <c r="L219" i="12" s="1"/>
  <c r="M219" i="12" s="1"/>
  <c r="N219" i="12" s="1"/>
  <c r="R220" i="12"/>
  <c r="J216" i="12"/>
  <c r="AQ216" i="12"/>
  <c r="AN220" i="12"/>
  <c r="AO220" i="12" s="1"/>
  <c r="AP220" i="12" s="1"/>
  <c r="V217" i="12"/>
  <c r="AH217" i="12"/>
  <c r="AK220" i="12" l="1"/>
  <c r="AL220" i="12" s="1"/>
  <c r="AT230" i="12"/>
  <c r="AU229" i="12"/>
  <c r="AD221" i="12"/>
  <c r="R221" i="12"/>
  <c r="W221" i="12" s="1"/>
  <c r="W220" i="12"/>
  <c r="X220" i="12" s="1"/>
  <c r="Y220" i="12" s="1"/>
  <c r="Z220" i="12" s="1"/>
  <c r="AI221" i="12"/>
  <c r="AJ221" i="12" s="1"/>
  <c r="AK221" i="12" s="1"/>
  <c r="AL221" i="12" s="1"/>
  <c r="K220" i="12"/>
  <c r="L220" i="12" s="1"/>
  <c r="M220" i="12" s="1"/>
  <c r="N220" i="12" s="1"/>
  <c r="F221" i="12"/>
  <c r="J217" i="12"/>
  <c r="AQ217" i="12"/>
  <c r="AN221" i="12"/>
  <c r="AO221" i="12" s="1"/>
  <c r="AP221" i="12" s="1"/>
  <c r="V218" i="12"/>
  <c r="AH218" i="12"/>
  <c r="AT231" i="12" l="1"/>
  <c r="AU230" i="12"/>
  <c r="AD222" i="12"/>
  <c r="AI222" i="12" s="1"/>
  <c r="AJ222" i="12" s="1"/>
  <c r="AK222" i="12" s="1"/>
  <c r="AL222" i="12" s="1"/>
  <c r="X221" i="12"/>
  <c r="Y221" i="12" s="1"/>
  <c r="Z221" i="12" s="1"/>
  <c r="K221" i="12"/>
  <c r="L221" i="12" s="1"/>
  <c r="M221" i="12" s="1"/>
  <c r="N221" i="12" s="1"/>
  <c r="F222" i="12"/>
  <c r="R222" i="12"/>
  <c r="W222" i="12" s="1"/>
  <c r="X222" i="12" s="1"/>
  <c r="J218" i="12"/>
  <c r="AQ218" i="12"/>
  <c r="V219" i="12"/>
  <c r="AH219" i="12"/>
  <c r="AN222" i="12"/>
  <c r="AO222" i="12" s="1"/>
  <c r="AP222" i="12" s="1"/>
  <c r="AT232" i="12" l="1"/>
  <c r="AU231" i="12"/>
  <c r="AD223" i="12"/>
  <c r="AI223" i="12" s="1"/>
  <c r="AJ223" i="12" s="1"/>
  <c r="AK223" i="12" s="1"/>
  <c r="AL223" i="12" s="1"/>
  <c r="Y222" i="12"/>
  <c r="Z222" i="12" s="1"/>
  <c r="R223" i="12"/>
  <c r="W223" i="12" s="1"/>
  <c r="X223" i="12" s="1"/>
  <c r="Y223" i="12" s="1"/>
  <c r="Z223" i="12" s="1"/>
  <c r="K222" i="12"/>
  <c r="L222" i="12" s="1"/>
  <c r="M222" i="12" s="1"/>
  <c r="N222" i="12" s="1"/>
  <c r="F223" i="12"/>
  <c r="J219" i="12"/>
  <c r="V220" i="12"/>
  <c r="AQ219" i="12"/>
  <c r="AH220" i="12"/>
  <c r="AN223" i="12"/>
  <c r="AO223" i="12" s="1"/>
  <c r="AP223" i="12" s="1"/>
  <c r="AT233" i="12" l="1"/>
  <c r="AU232" i="12"/>
  <c r="AD224" i="12"/>
  <c r="K223" i="12"/>
  <c r="L223" i="12" s="1"/>
  <c r="M223" i="12" s="1"/>
  <c r="N223" i="12" s="1"/>
  <c r="F224" i="12"/>
  <c r="AI224" i="12"/>
  <c r="AJ224" i="12" s="1"/>
  <c r="AK224" i="12" s="1"/>
  <c r="AL224" i="12" s="1"/>
  <c r="R224" i="12"/>
  <c r="W224" i="12" s="1"/>
  <c r="X224" i="12" s="1"/>
  <c r="Y224" i="12" s="1"/>
  <c r="Z224" i="12" s="1"/>
  <c r="J220" i="12"/>
  <c r="AQ220" i="12"/>
  <c r="V221" i="12"/>
  <c r="AH221" i="12"/>
  <c r="AN224" i="12"/>
  <c r="AO224" i="12" s="1"/>
  <c r="AP224" i="12" s="1"/>
  <c r="AT234" i="12" l="1"/>
  <c r="AU233" i="12"/>
  <c r="AD225" i="12"/>
  <c r="AI225" i="12" s="1"/>
  <c r="AJ225" i="12" s="1"/>
  <c r="AK225" i="12" s="1"/>
  <c r="AL225" i="12" s="1"/>
  <c r="K224" i="12"/>
  <c r="L224" i="12" s="1"/>
  <c r="M224" i="12" s="1"/>
  <c r="N224" i="12" s="1"/>
  <c r="F225" i="12"/>
  <c r="R225" i="12"/>
  <c r="W225" i="12" s="1"/>
  <c r="X225" i="12" s="1"/>
  <c r="Y225" i="12" s="1"/>
  <c r="Z225" i="12" s="1"/>
  <c r="J221" i="12"/>
  <c r="AQ221" i="12"/>
  <c r="V222" i="12"/>
  <c r="AN225" i="12"/>
  <c r="AO225" i="12" s="1"/>
  <c r="AP225" i="12" s="1"/>
  <c r="AH222" i="12"/>
  <c r="AT235" i="12" l="1"/>
  <c r="AU234" i="12"/>
  <c r="AD226" i="12"/>
  <c r="R226" i="12"/>
  <c r="W226" i="12" s="1"/>
  <c r="X226" i="12" s="1"/>
  <c r="Y226" i="12" s="1"/>
  <c r="Z226" i="12" s="1"/>
  <c r="AI226" i="12"/>
  <c r="AJ226" i="12" s="1"/>
  <c r="AK226" i="12" s="1"/>
  <c r="AL226" i="12" s="1"/>
  <c r="F226" i="12"/>
  <c r="K225" i="12"/>
  <c r="L225" i="12" s="1"/>
  <c r="M225" i="12" s="1"/>
  <c r="N225" i="12" s="1"/>
  <c r="J222" i="12"/>
  <c r="AQ222" i="12"/>
  <c r="AN226" i="12"/>
  <c r="AO226" i="12" s="1"/>
  <c r="AP226" i="12" s="1"/>
  <c r="V223" i="12"/>
  <c r="AH223" i="12"/>
  <c r="AT236" i="12" l="1"/>
  <c r="AU235" i="12"/>
  <c r="AD227" i="12"/>
  <c r="K226" i="12"/>
  <c r="L226" i="12" s="1"/>
  <c r="M226" i="12" s="1"/>
  <c r="N226" i="12" s="1"/>
  <c r="F227" i="12"/>
  <c r="AI227" i="12"/>
  <c r="AJ227" i="12" s="1"/>
  <c r="AK227" i="12" s="1"/>
  <c r="AL227" i="12" s="1"/>
  <c r="R227" i="12"/>
  <c r="W227" i="12" s="1"/>
  <c r="X227" i="12" s="1"/>
  <c r="Y227" i="12" s="1"/>
  <c r="Z227" i="12" s="1"/>
  <c r="J223" i="12"/>
  <c r="AQ223" i="12"/>
  <c r="AH224" i="12"/>
  <c r="V224" i="12"/>
  <c r="AN227" i="12"/>
  <c r="AO227" i="12" s="1"/>
  <c r="AP227" i="12" s="1"/>
  <c r="AT237" i="12" l="1"/>
  <c r="AU236" i="12"/>
  <c r="AD228" i="12"/>
  <c r="AI228" i="12" s="1"/>
  <c r="AJ228" i="12" s="1"/>
  <c r="AK228" i="12" s="1"/>
  <c r="AL228" i="12" s="1"/>
  <c r="R228" i="12"/>
  <c r="W228" i="12" s="1"/>
  <c r="X228" i="12" s="1"/>
  <c r="Y228" i="12" s="1"/>
  <c r="Z228" i="12" s="1"/>
  <c r="F228" i="12"/>
  <c r="K227" i="12"/>
  <c r="L227" i="12" s="1"/>
  <c r="M227" i="12" s="1"/>
  <c r="N227" i="12" s="1"/>
  <c r="J224" i="12"/>
  <c r="AQ224" i="12"/>
  <c r="AH225" i="12"/>
  <c r="V225" i="12"/>
  <c r="AN228" i="12"/>
  <c r="AO228" i="12" s="1"/>
  <c r="AP228" i="12" s="1"/>
  <c r="AT238" i="12" l="1"/>
  <c r="AU237" i="12"/>
  <c r="AD229" i="12"/>
  <c r="F229" i="12"/>
  <c r="K228" i="12"/>
  <c r="L228" i="12" s="1"/>
  <c r="M228" i="12" s="1"/>
  <c r="N228" i="12" s="1"/>
  <c r="R229" i="12"/>
  <c r="W229" i="12" s="1"/>
  <c r="X229" i="12" s="1"/>
  <c r="Y229" i="12" s="1"/>
  <c r="Z229" i="12" s="1"/>
  <c r="J225" i="12"/>
  <c r="V226" i="12"/>
  <c r="AQ225" i="12"/>
  <c r="AH226" i="12"/>
  <c r="AN229" i="12"/>
  <c r="AO229" i="12" s="1"/>
  <c r="AP229" i="12" s="1"/>
  <c r="AD230" i="12" l="1"/>
  <c r="AT239" i="12"/>
  <c r="AU238" i="12"/>
  <c r="AI229" i="12"/>
  <c r="AJ229" i="12" s="1"/>
  <c r="AK229" i="12" s="1"/>
  <c r="AL229" i="12" s="1"/>
  <c r="AI230" i="12"/>
  <c r="R230" i="12"/>
  <c r="W230" i="12" s="1"/>
  <c r="X230" i="12" s="1"/>
  <c r="Y230" i="12" s="1"/>
  <c r="Z230" i="12" s="1"/>
  <c r="K229" i="12"/>
  <c r="L229" i="12" s="1"/>
  <c r="M229" i="12" s="1"/>
  <c r="N229" i="12" s="1"/>
  <c r="F230" i="12"/>
  <c r="J226" i="12"/>
  <c r="AQ226" i="12"/>
  <c r="AN230" i="12"/>
  <c r="AO230" i="12" s="1"/>
  <c r="AP230" i="12" s="1"/>
  <c r="AH227" i="12"/>
  <c r="V227" i="12"/>
  <c r="AD231" i="12" l="1"/>
  <c r="AT240" i="12"/>
  <c r="AU239" i="12"/>
  <c r="AJ230" i="12"/>
  <c r="AK230" i="12" s="1"/>
  <c r="AL230" i="12" s="1"/>
  <c r="R231" i="12"/>
  <c r="W231" i="12" s="1"/>
  <c r="X231" i="12" s="1"/>
  <c r="Y231" i="12" s="1"/>
  <c r="Z231" i="12" s="1"/>
  <c r="F231" i="12"/>
  <c r="K230" i="12"/>
  <c r="L230" i="12" s="1"/>
  <c r="M230" i="12" s="1"/>
  <c r="N230" i="12" s="1"/>
  <c r="AI231" i="12"/>
  <c r="AJ231" i="12" s="1"/>
  <c r="J227" i="12"/>
  <c r="AQ227" i="12"/>
  <c r="AH228" i="12"/>
  <c r="AN231" i="12"/>
  <c r="AO231" i="12" s="1"/>
  <c r="AP231" i="12" s="1"/>
  <c r="V228" i="12"/>
  <c r="AD232" i="12" l="1"/>
  <c r="AK231" i="12"/>
  <c r="AL231" i="12" s="1"/>
  <c r="AT241" i="12"/>
  <c r="AU240" i="12"/>
  <c r="K231" i="12"/>
  <c r="L231" i="12" s="1"/>
  <c r="M231" i="12" s="1"/>
  <c r="N231" i="12" s="1"/>
  <c r="F232" i="12"/>
  <c r="AI232" i="12"/>
  <c r="AJ232" i="12" s="1"/>
  <c r="AK232" i="12" s="1"/>
  <c r="AL232" i="12" s="1"/>
  <c r="R232" i="12"/>
  <c r="J228" i="12"/>
  <c r="AQ228" i="12"/>
  <c r="AN232" i="12"/>
  <c r="AO232" i="12" s="1"/>
  <c r="AP232" i="12" s="1"/>
  <c r="AH229" i="12"/>
  <c r="V229" i="12"/>
  <c r="AT242" i="12" l="1"/>
  <c r="AU241" i="12"/>
  <c r="AD233" i="12"/>
  <c r="R233" i="12"/>
  <c r="W233" i="12" s="1"/>
  <c r="W232" i="12"/>
  <c r="X232" i="12" s="1"/>
  <c r="Y232" i="12" s="1"/>
  <c r="Z232" i="12" s="1"/>
  <c r="AI233" i="12"/>
  <c r="AJ233" i="12" s="1"/>
  <c r="AK233" i="12" s="1"/>
  <c r="AL233" i="12" s="1"/>
  <c r="F233" i="12"/>
  <c r="K232" i="12"/>
  <c r="L232" i="12" s="1"/>
  <c r="M232" i="12" s="1"/>
  <c r="N232" i="12" s="1"/>
  <c r="J229" i="12"/>
  <c r="AQ229" i="12"/>
  <c r="AH230" i="12"/>
  <c r="V230" i="12"/>
  <c r="AN233" i="12"/>
  <c r="AO233" i="12" s="1"/>
  <c r="AP233" i="12" s="1"/>
  <c r="AT243" i="12" l="1"/>
  <c r="AU242" i="12"/>
  <c r="AD234" i="12"/>
  <c r="R234" i="12"/>
  <c r="W234" i="12" s="1"/>
  <c r="X234" i="12" s="1"/>
  <c r="X233" i="12"/>
  <c r="Y233" i="12" s="1"/>
  <c r="Z233" i="12" s="1"/>
  <c r="F234" i="12"/>
  <c r="K233" i="12"/>
  <c r="L233" i="12" s="1"/>
  <c r="M233" i="12" s="1"/>
  <c r="N233" i="12" s="1"/>
  <c r="J230" i="12"/>
  <c r="AQ230" i="12"/>
  <c r="AN234" i="12"/>
  <c r="AO234" i="12" s="1"/>
  <c r="AP234" i="12" s="1"/>
  <c r="AH231" i="12"/>
  <c r="V231" i="12"/>
  <c r="AT244" i="12" l="1"/>
  <c r="AU243" i="12"/>
  <c r="R235" i="12"/>
  <c r="W235" i="12" s="1"/>
  <c r="X235" i="12" s="1"/>
  <c r="AD235" i="12"/>
  <c r="AI235" i="12" s="1"/>
  <c r="Y234" i="12"/>
  <c r="Z234" i="12" s="1"/>
  <c r="AI234" i="12"/>
  <c r="AJ234" i="12" s="1"/>
  <c r="AK234" i="12" s="1"/>
  <c r="AL234" i="12" s="1"/>
  <c r="F235" i="12"/>
  <c r="K234" i="12"/>
  <c r="L234" i="12" s="1"/>
  <c r="M234" i="12" s="1"/>
  <c r="N234" i="12" s="1"/>
  <c r="J231" i="12"/>
  <c r="AQ231" i="12"/>
  <c r="AH232" i="12"/>
  <c r="V232" i="12"/>
  <c r="AN235" i="12"/>
  <c r="AO235" i="12" s="1"/>
  <c r="AP235" i="12" s="1"/>
  <c r="AT245" i="12" l="1"/>
  <c r="AU244" i="12"/>
  <c r="AD236" i="12"/>
  <c r="Y235" i="12"/>
  <c r="Z235" i="12" s="1"/>
  <c r="AJ235" i="12"/>
  <c r="AK235" i="12" s="1"/>
  <c r="AL235" i="12" s="1"/>
  <c r="F236" i="12"/>
  <c r="K235" i="12"/>
  <c r="L235" i="12" s="1"/>
  <c r="M235" i="12" s="1"/>
  <c r="N235" i="12" s="1"/>
  <c r="R236" i="12"/>
  <c r="W236" i="12" s="1"/>
  <c r="X236" i="12" s="1"/>
  <c r="J232" i="12"/>
  <c r="AQ232" i="12"/>
  <c r="V233" i="12"/>
  <c r="AN236" i="12"/>
  <c r="AO236" i="12" s="1"/>
  <c r="AP236" i="12" s="1"/>
  <c r="AH233" i="12"/>
  <c r="Y236" i="12" l="1"/>
  <c r="Z236" i="12" s="1"/>
  <c r="AT246" i="12"/>
  <c r="AU245" i="12"/>
  <c r="AD237" i="12"/>
  <c r="AI237" i="12" s="1"/>
  <c r="AI236" i="12"/>
  <c r="AJ236" i="12" s="1"/>
  <c r="AK236" i="12" s="1"/>
  <c r="AL236" i="12" s="1"/>
  <c r="R237" i="12"/>
  <c r="W237" i="12" s="1"/>
  <c r="X237" i="12" s="1"/>
  <c r="Y237" i="12" s="1"/>
  <c r="Z237" i="12" s="1"/>
  <c r="F237" i="12"/>
  <c r="K236" i="12"/>
  <c r="L236" i="12" s="1"/>
  <c r="M236" i="12" s="1"/>
  <c r="N236" i="12" s="1"/>
  <c r="J233" i="12"/>
  <c r="AQ233" i="12"/>
  <c r="V234" i="12"/>
  <c r="AN237" i="12"/>
  <c r="AO237" i="12" s="1"/>
  <c r="AP237" i="12" s="1"/>
  <c r="AH234" i="12"/>
  <c r="AT247" i="12" l="1"/>
  <c r="AU246" i="12"/>
  <c r="AD238" i="12"/>
  <c r="AI238" i="12" s="1"/>
  <c r="AJ238" i="12" s="1"/>
  <c r="AJ237" i="12"/>
  <c r="AK237" i="12" s="1"/>
  <c r="AL237" i="12" s="1"/>
  <c r="F238" i="12"/>
  <c r="K237" i="12"/>
  <c r="L237" i="12" s="1"/>
  <c r="M237" i="12" s="1"/>
  <c r="N237" i="12" s="1"/>
  <c r="R238" i="12"/>
  <c r="W238" i="12" s="1"/>
  <c r="X238" i="12" s="1"/>
  <c r="Y238" i="12" s="1"/>
  <c r="Z238" i="12" s="1"/>
  <c r="J234" i="12"/>
  <c r="AQ234" i="12"/>
  <c r="AH235" i="12"/>
  <c r="AN238" i="12"/>
  <c r="AO238" i="12" s="1"/>
  <c r="AP238" i="12" s="1"/>
  <c r="V235" i="12"/>
  <c r="AT248" i="12" l="1"/>
  <c r="AU247" i="12"/>
  <c r="AD239" i="12"/>
  <c r="AK238" i="12"/>
  <c r="AL238" i="12" s="1"/>
  <c r="AI239" i="12"/>
  <c r="AJ239" i="12" s="1"/>
  <c r="R239" i="12"/>
  <c r="W239" i="12" s="1"/>
  <c r="X239" i="12" s="1"/>
  <c r="Y239" i="12" s="1"/>
  <c r="Z239" i="12" s="1"/>
  <c r="F239" i="12"/>
  <c r="K238" i="12"/>
  <c r="L238" i="12" s="1"/>
  <c r="M238" i="12" s="1"/>
  <c r="N238" i="12" s="1"/>
  <c r="J235" i="12"/>
  <c r="AQ235" i="12"/>
  <c r="AN239" i="12"/>
  <c r="AO239" i="12" s="1"/>
  <c r="AP239" i="12" s="1"/>
  <c r="AH236" i="12"/>
  <c r="V236" i="12"/>
  <c r="AT249" i="12" l="1"/>
  <c r="AU248" i="12"/>
  <c r="AD240" i="12"/>
  <c r="AI240" i="12" s="1"/>
  <c r="AJ240" i="12" s="1"/>
  <c r="AK239" i="12"/>
  <c r="AL239" i="12" s="1"/>
  <c r="F240" i="12"/>
  <c r="K239" i="12"/>
  <c r="L239" i="12" s="1"/>
  <c r="M239" i="12" s="1"/>
  <c r="N239" i="12" s="1"/>
  <c r="R240" i="12"/>
  <c r="W240" i="12" s="1"/>
  <c r="X240" i="12" s="1"/>
  <c r="Y240" i="12" s="1"/>
  <c r="Z240" i="12" s="1"/>
  <c r="J236" i="12"/>
  <c r="AQ236" i="12"/>
  <c r="AH237" i="12"/>
  <c r="V237" i="12"/>
  <c r="AN240" i="12"/>
  <c r="AO240" i="12" s="1"/>
  <c r="AP240" i="12" s="1"/>
  <c r="AT250" i="12" l="1"/>
  <c r="AU249" i="12"/>
  <c r="AD241" i="12"/>
  <c r="AK240" i="12"/>
  <c r="AL240" i="12" s="1"/>
  <c r="R241" i="12"/>
  <c r="W241" i="12" s="1"/>
  <c r="X241" i="12" s="1"/>
  <c r="Y241" i="12" s="1"/>
  <c r="Z241" i="12" s="1"/>
  <c r="F241" i="12"/>
  <c r="K240" i="12"/>
  <c r="L240" i="12" s="1"/>
  <c r="M240" i="12" s="1"/>
  <c r="N240" i="12" s="1"/>
  <c r="J237" i="12"/>
  <c r="V238" i="12"/>
  <c r="AQ237" i="12"/>
  <c r="AN241" i="12"/>
  <c r="AO241" i="12" s="1"/>
  <c r="AP241" i="12" s="1"/>
  <c r="AH238" i="12"/>
  <c r="AT251" i="12" l="1"/>
  <c r="AU250" i="12"/>
  <c r="AD242" i="12"/>
  <c r="AI242" i="12"/>
  <c r="AI241" i="12"/>
  <c r="AJ241" i="12" s="1"/>
  <c r="AK241" i="12" s="1"/>
  <c r="AL241" i="12" s="1"/>
  <c r="F242" i="12"/>
  <c r="K241" i="12"/>
  <c r="L241" i="12" s="1"/>
  <c r="M241" i="12" s="1"/>
  <c r="N241" i="12" s="1"/>
  <c r="R242" i="12"/>
  <c r="W242" i="12" s="1"/>
  <c r="X242" i="12" s="1"/>
  <c r="Y242" i="12" s="1"/>
  <c r="Z242" i="12" s="1"/>
  <c r="J238" i="12"/>
  <c r="AQ238" i="12"/>
  <c r="V239" i="12"/>
  <c r="AH239" i="12"/>
  <c r="AN242" i="12"/>
  <c r="AO242" i="12" s="1"/>
  <c r="AP242" i="12" s="1"/>
  <c r="AT252" i="12" l="1"/>
  <c r="AU251" i="12"/>
  <c r="AD243" i="12"/>
  <c r="AI243" i="12" s="1"/>
  <c r="AJ243" i="12" s="1"/>
  <c r="AJ242" i="12"/>
  <c r="AK242" i="12" s="1"/>
  <c r="AL242" i="12" s="1"/>
  <c r="R243" i="12"/>
  <c r="W243" i="12" s="1"/>
  <c r="X243" i="12" s="1"/>
  <c r="Y243" i="12" s="1"/>
  <c r="Z243" i="12" s="1"/>
  <c r="F243" i="12"/>
  <c r="K242" i="12"/>
  <c r="L242" i="12" s="1"/>
  <c r="M242" i="12" s="1"/>
  <c r="N242" i="12" s="1"/>
  <c r="J239" i="12"/>
  <c r="V240" i="12"/>
  <c r="AQ239" i="12"/>
  <c r="AN243" i="12"/>
  <c r="AO243" i="12" s="1"/>
  <c r="AP243" i="12" s="1"/>
  <c r="AH240" i="12"/>
  <c r="AT253" i="12" l="1"/>
  <c r="AU252" i="12"/>
  <c r="AD244" i="12"/>
  <c r="AK243" i="12"/>
  <c r="AL243" i="12" s="1"/>
  <c r="AI244" i="12"/>
  <c r="AJ244" i="12" s="1"/>
  <c r="K243" i="12"/>
  <c r="L243" i="12" s="1"/>
  <c r="M243" i="12" s="1"/>
  <c r="N243" i="12" s="1"/>
  <c r="F244" i="12"/>
  <c r="R244" i="12"/>
  <c r="W244" i="12" s="1"/>
  <c r="X244" i="12" s="1"/>
  <c r="Y244" i="12" s="1"/>
  <c r="Z244" i="12" s="1"/>
  <c r="J240" i="12"/>
  <c r="AQ240" i="12"/>
  <c r="V241" i="12"/>
  <c r="AH241" i="12"/>
  <c r="AN244" i="12"/>
  <c r="AO244" i="12" s="1"/>
  <c r="AP244" i="12" s="1"/>
  <c r="AT254" i="12" l="1"/>
  <c r="AU253" i="12"/>
  <c r="AD245" i="12"/>
  <c r="AI245" i="12" s="1"/>
  <c r="AJ245" i="12" s="1"/>
  <c r="AK244" i="12"/>
  <c r="AL244" i="12" s="1"/>
  <c r="F245" i="12"/>
  <c r="K244" i="12"/>
  <c r="L244" i="12" s="1"/>
  <c r="M244" i="12" s="1"/>
  <c r="N244" i="12" s="1"/>
  <c r="R245" i="12"/>
  <c r="W245" i="12" s="1"/>
  <c r="X245" i="12" s="1"/>
  <c r="Y245" i="12" s="1"/>
  <c r="Z245" i="12" s="1"/>
  <c r="J241" i="12"/>
  <c r="AQ241" i="12"/>
  <c r="V242" i="12"/>
  <c r="AN245" i="12"/>
  <c r="AO245" i="12" s="1"/>
  <c r="AP245" i="12" s="1"/>
  <c r="AH242" i="12"/>
  <c r="AK245" i="12" l="1"/>
  <c r="AL245" i="12" s="1"/>
  <c r="AT255" i="12"/>
  <c r="AU254" i="12"/>
  <c r="AD246" i="12"/>
  <c r="R246" i="12"/>
  <c r="W246" i="12" s="1"/>
  <c r="X246" i="12" s="1"/>
  <c r="Y246" i="12" s="1"/>
  <c r="Z246" i="12" s="1"/>
  <c r="AI246" i="12"/>
  <c r="AJ246" i="12" s="1"/>
  <c r="AK246" i="12" s="1"/>
  <c r="AL246" i="12" s="1"/>
  <c r="F246" i="12"/>
  <c r="K245" i="12"/>
  <c r="L245" i="12" s="1"/>
  <c r="M245" i="12" s="1"/>
  <c r="N245" i="12" s="1"/>
  <c r="J242" i="12"/>
  <c r="AQ242" i="12"/>
  <c r="V243" i="12"/>
  <c r="AH243" i="12"/>
  <c r="AN246" i="12"/>
  <c r="AO246" i="12" s="1"/>
  <c r="AP246" i="12" s="1"/>
  <c r="AT256" i="12" l="1"/>
  <c r="AU255" i="12"/>
  <c r="AD247" i="12"/>
  <c r="F247" i="12"/>
  <c r="K246" i="12"/>
  <c r="L246" i="12" s="1"/>
  <c r="M246" i="12" s="1"/>
  <c r="N246" i="12" s="1"/>
  <c r="AI247" i="12"/>
  <c r="AJ247" i="12" s="1"/>
  <c r="AK247" i="12" s="1"/>
  <c r="AL247" i="12" s="1"/>
  <c r="R247" i="12"/>
  <c r="J243" i="12"/>
  <c r="AQ243" i="12"/>
  <c r="AN247" i="12"/>
  <c r="AO247" i="12" s="1"/>
  <c r="AP247" i="12" s="1"/>
  <c r="AH244" i="12"/>
  <c r="V244" i="12"/>
  <c r="AT257" i="12" l="1"/>
  <c r="AU256" i="12"/>
  <c r="AD248" i="12"/>
  <c r="R248" i="12"/>
  <c r="W248" i="12" s="1"/>
  <c r="W247" i="12"/>
  <c r="X247" i="12" s="1"/>
  <c r="Y247" i="12" s="1"/>
  <c r="Z247" i="12" s="1"/>
  <c r="AI248" i="12"/>
  <c r="AJ248" i="12" s="1"/>
  <c r="AK248" i="12" s="1"/>
  <c r="AL248" i="12" s="1"/>
  <c r="F248" i="12"/>
  <c r="K247" i="12"/>
  <c r="L247" i="12" s="1"/>
  <c r="M247" i="12" s="1"/>
  <c r="N247" i="12" s="1"/>
  <c r="J244" i="12"/>
  <c r="AQ244" i="12"/>
  <c r="V245" i="12"/>
  <c r="AH245" i="12"/>
  <c r="AN248" i="12"/>
  <c r="AO248" i="12" s="1"/>
  <c r="AP248" i="12" s="1"/>
  <c r="AT258" i="12" l="1"/>
  <c r="AU257" i="12"/>
  <c r="AD249" i="12"/>
  <c r="X248" i="12"/>
  <c r="Y248" i="12" s="1"/>
  <c r="Z248" i="12" s="1"/>
  <c r="F249" i="12"/>
  <c r="K248" i="12"/>
  <c r="L248" i="12" s="1"/>
  <c r="M248" i="12" s="1"/>
  <c r="N248" i="12" s="1"/>
  <c r="AI249" i="12"/>
  <c r="AJ249" i="12" s="1"/>
  <c r="AK249" i="12" s="1"/>
  <c r="AL249" i="12" s="1"/>
  <c r="R249" i="12"/>
  <c r="W249" i="12" s="1"/>
  <c r="X249" i="12" s="1"/>
  <c r="J245" i="12"/>
  <c r="AQ245" i="12"/>
  <c r="AH246" i="12"/>
  <c r="AN249" i="12"/>
  <c r="AO249" i="12" s="1"/>
  <c r="AP249" i="12" s="1"/>
  <c r="V246" i="12"/>
  <c r="AT259" i="12" l="1"/>
  <c r="AU258" i="12"/>
  <c r="Y249" i="12"/>
  <c r="Z249" i="12" s="1"/>
  <c r="AD250" i="12"/>
  <c r="AI250" i="12"/>
  <c r="AJ250" i="12" s="1"/>
  <c r="AK250" i="12" s="1"/>
  <c r="AL250" i="12" s="1"/>
  <c r="R250" i="12"/>
  <c r="F250" i="12"/>
  <c r="K249" i="12"/>
  <c r="L249" i="12" s="1"/>
  <c r="M249" i="12" s="1"/>
  <c r="N249" i="12" s="1"/>
  <c r="J246" i="12"/>
  <c r="V247" i="12"/>
  <c r="AQ246" i="12"/>
  <c r="AN250" i="12"/>
  <c r="AO250" i="12" s="1"/>
  <c r="AP250" i="12" s="1"/>
  <c r="AH247" i="12"/>
  <c r="AT260" i="12" l="1"/>
  <c r="AU259" i="12"/>
  <c r="AD251" i="12"/>
  <c r="AI251" i="12" s="1"/>
  <c r="AJ251" i="12" s="1"/>
  <c r="AK251" i="12" s="1"/>
  <c r="AL251" i="12" s="1"/>
  <c r="R251" i="12"/>
  <c r="W251" i="12" s="1"/>
  <c r="W250" i="12"/>
  <c r="X250" i="12" s="1"/>
  <c r="Y250" i="12" s="1"/>
  <c r="Z250" i="12" s="1"/>
  <c r="F251" i="12"/>
  <c r="K250" i="12"/>
  <c r="L250" i="12" s="1"/>
  <c r="M250" i="12" s="1"/>
  <c r="N250" i="12" s="1"/>
  <c r="J247" i="12"/>
  <c r="AQ247" i="12"/>
  <c r="V248" i="12"/>
  <c r="AH248" i="12"/>
  <c r="AN251" i="12"/>
  <c r="AO251" i="12" s="1"/>
  <c r="AP251" i="12" s="1"/>
  <c r="AT261" i="12" l="1"/>
  <c r="AU260" i="12"/>
  <c r="AD252" i="12"/>
  <c r="AI252" i="12" s="1"/>
  <c r="AJ252" i="12" s="1"/>
  <c r="AK252" i="12" s="1"/>
  <c r="AL252" i="12" s="1"/>
  <c r="X251" i="12"/>
  <c r="Y251" i="12" s="1"/>
  <c r="Z251" i="12" s="1"/>
  <c r="F252" i="12"/>
  <c r="K251" i="12"/>
  <c r="L251" i="12" s="1"/>
  <c r="M251" i="12" s="1"/>
  <c r="N251" i="12" s="1"/>
  <c r="R252" i="12"/>
  <c r="W252" i="12" s="1"/>
  <c r="X252" i="12" s="1"/>
  <c r="J248" i="12"/>
  <c r="AQ248" i="12"/>
  <c r="V249" i="12"/>
  <c r="AH249" i="12"/>
  <c r="AN252" i="12"/>
  <c r="AO252" i="12" s="1"/>
  <c r="AP252" i="12" s="1"/>
  <c r="Y252" i="12" l="1"/>
  <c r="Z252" i="12" s="1"/>
  <c r="AT262" i="12"/>
  <c r="AU261" i="12"/>
  <c r="AD253" i="12"/>
  <c r="AI253" i="12" s="1"/>
  <c r="AJ253" i="12" s="1"/>
  <c r="AK253" i="12" s="1"/>
  <c r="AL253" i="12" s="1"/>
  <c r="F253" i="12"/>
  <c r="K252" i="12"/>
  <c r="L252" i="12" s="1"/>
  <c r="M252" i="12" s="1"/>
  <c r="N252" i="12" s="1"/>
  <c r="R253" i="12"/>
  <c r="W253" i="12" s="1"/>
  <c r="X253" i="12" s="1"/>
  <c r="Y253" i="12" s="1"/>
  <c r="Z253" i="12" s="1"/>
  <c r="J249" i="12"/>
  <c r="AQ249" i="12"/>
  <c r="AN253" i="12"/>
  <c r="V250" i="12"/>
  <c r="AH250" i="12"/>
  <c r="AT263" i="12" l="1"/>
  <c r="AU262" i="12"/>
  <c r="K253" i="12"/>
  <c r="L253" i="12" s="1"/>
  <c r="M253" i="12" s="1"/>
  <c r="N253" i="12" s="1"/>
  <c r="AN254" i="12"/>
  <c r="AO254" i="12" s="1"/>
  <c r="AO253" i="12"/>
  <c r="AP253" i="12" s="1"/>
  <c r="J250" i="12"/>
  <c r="AQ250" i="12"/>
  <c r="V251" i="12"/>
  <c r="AH251" i="12"/>
  <c r="AT264" i="12" l="1"/>
  <c r="AU263" i="12"/>
  <c r="AD254" i="12"/>
  <c r="AD255" i="12" s="1"/>
  <c r="F254" i="12"/>
  <c r="R254" i="12"/>
  <c r="AP254" i="12"/>
  <c r="AN255" i="12"/>
  <c r="AO255" i="12" s="1"/>
  <c r="J251" i="12"/>
  <c r="V252" i="12"/>
  <c r="AQ251" i="12"/>
  <c r="AH252" i="12"/>
  <c r="AT265" i="12" l="1"/>
  <c r="AU264" i="12"/>
  <c r="AD256" i="12"/>
  <c r="R255" i="12"/>
  <c r="W255" i="12" s="1"/>
  <c r="W254" i="12"/>
  <c r="X254" i="12" s="1"/>
  <c r="Y254" i="12" s="1"/>
  <c r="Z254" i="12" s="1"/>
  <c r="AI255" i="12"/>
  <c r="AI254" i="12"/>
  <c r="AJ254" i="12" s="1"/>
  <c r="AK254" i="12" s="1"/>
  <c r="AL254" i="12" s="1"/>
  <c r="F255" i="12"/>
  <c r="K254" i="12"/>
  <c r="L254" i="12" s="1"/>
  <c r="M254" i="12" s="1"/>
  <c r="N254" i="12" s="1"/>
  <c r="AP255" i="12"/>
  <c r="AN256" i="12"/>
  <c r="AO256" i="12" s="1"/>
  <c r="J252" i="12"/>
  <c r="AQ252" i="12"/>
  <c r="AT266" i="12" l="1"/>
  <c r="AU265" i="12"/>
  <c r="AD257" i="12"/>
  <c r="R256" i="12"/>
  <c r="W256" i="12" s="1"/>
  <c r="X256" i="12" s="1"/>
  <c r="X255" i="12"/>
  <c r="Y255" i="12" s="1"/>
  <c r="Z255" i="12" s="1"/>
  <c r="AI257" i="12"/>
  <c r="AJ255" i="12"/>
  <c r="AK255" i="12" s="1"/>
  <c r="AL255" i="12" s="1"/>
  <c r="K255" i="12"/>
  <c r="L255" i="12" s="1"/>
  <c r="M255" i="12" s="1"/>
  <c r="N255" i="12" s="1"/>
  <c r="F256" i="12"/>
  <c r="AP256" i="12"/>
  <c r="AN257" i="12"/>
  <c r="AO257" i="12" s="1"/>
  <c r="AH253" i="12"/>
  <c r="V253" i="12"/>
  <c r="J253" i="12"/>
  <c r="R257" i="12" l="1"/>
  <c r="W257" i="12" s="1"/>
  <c r="X257" i="12" s="1"/>
  <c r="AT267" i="12"/>
  <c r="AU266" i="12"/>
  <c r="AD258" i="12"/>
  <c r="Y256" i="12"/>
  <c r="Z256" i="12" s="1"/>
  <c r="AI258" i="12"/>
  <c r="AJ258" i="12" s="1"/>
  <c r="AI256" i="12"/>
  <c r="AJ256" i="12" s="1"/>
  <c r="AK256" i="12" s="1"/>
  <c r="AL256" i="12" s="1"/>
  <c r="R258" i="12"/>
  <c r="F257" i="12"/>
  <c r="K256" i="12"/>
  <c r="L256" i="12" s="1"/>
  <c r="M256" i="12" s="1"/>
  <c r="N256" i="12" s="1"/>
  <c r="AP257" i="12"/>
  <c r="AN258" i="12"/>
  <c r="AO258" i="12" s="1"/>
  <c r="J254" i="12"/>
  <c r="V254" i="12"/>
  <c r="AH254" i="12"/>
  <c r="AQ253" i="12"/>
  <c r="AT268" i="12" l="1"/>
  <c r="AU267" i="12"/>
  <c r="AD259" i="12"/>
  <c r="AJ257" i="12"/>
  <c r="AK257" i="12" s="1"/>
  <c r="AL257" i="12" s="1"/>
  <c r="R259" i="12"/>
  <c r="W259" i="12" s="1"/>
  <c r="W258" i="12"/>
  <c r="X258" i="12" s="1"/>
  <c r="Y257" i="12"/>
  <c r="Z257" i="12" s="1"/>
  <c r="F258" i="12"/>
  <c r="K257" i="12"/>
  <c r="L257" i="12" s="1"/>
  <c r="M257" i="12" s="1"/>
  <c r="N257" i="12" s="1"/>
  <c r="AP258" i="12"/>
  <c r="AN259" i="12"/>
  <c r="AO259" i="12" s="1"/>
  <c r="AP259" i="12" s="1"/>
  <c r="V255" i="12"/>
  <c r="J255" i="12"/>
  <c r="AH255" i="12"/>
  <c r="AQ254" i="12"/>
  <c r="AT269" i="12" l="1"/>
  <c r="AU268" i="12"/>
  <c r="AK258" i="12"/>
  <c r="AL258" i="12" s="1"/>
  <c r="AD260" i="12"/>
  <c r="AI259" i="12"/>
  <c r="AJ259" i="12" s="1"/>
  <c r="AK259" i="12" s="1"/>
  <c r="AL259" i="12" s="1"/>
  <c r="AI260" i="12"/>
  <c r="AJ260" i="12" s="1"/>
  <c r="Y258" i="12"/>
  <c r="Z258" i="12" s="1"/>
  <c r="X259" i="12"/>
  <c r="F259" i="12"/>
  <c r="K258" i="12"/>
  <c r="L258" i="12" s="1"/>
  <c r="M258" i="12" s="1"/>
  <c r="N258" i="12" s="1"/>
  <c r="R260" i="12"/>
  <c r="AN260" i="12"/>
  <c r="AO260" i="12" s="1"/>
  <c r="AP260" i="12" s="1"/>
  <c r="J256" i="12"/>
  <c r="V256" i="12"/>
  <c r="AH256" i="12"/>
  <c r="AQ255" i="12"/>
  <c r="AT270" i="12" l="1"/>
  <c r="AU269" i="12"/>
  <c r="AD261" i="12"/>
  <c r="Y259" i="12"/>
  <c r="Z259" i="12" s="1"/>
  <c r="R261" i="12"/>
  <c r="W261" i="12" s="1"/>
  <c r="W260" i="12"/>
  <c r="X260" i="12" s="1"/>
  <c r="AK260" i="12"/>
  <c r="AL260" i="12" s="1"/>
  <c r="F260" i="12"/>
  <c r="K259" i="12"/>
  <c r="L259" i="12" s="1"/>
  <c r="M259" i="12" s="1"/>
  <c r="N259" i="12" s="1"/>
  <c r="AN261" i="12"/>
  <c r="AO261" i="12" s="1"/>
  <c r="V257" i="12"/>
  <c r="AH257" i="12"/>
  <c r="J257" i="12"/>
  <c r="AQ256" i="12"/>
  <c r="AN262" i="12" l="1"/>
  <c r="AO262" i="12" s="1"/>
  <c r="AT271" i="12"/>
  <c r="AU270" i="12"/>
  <c r="AD262" i="12"/>
  <c r="AI261" i="12"/>
  <c r="AJ261" i="12" s="1"/>
  <c r="AK261" i="12" s="1"/>
  <c r="AL261" i="12" s="1"/>
  <c r="R262" i="12"/>
  <c r="W262" i="12" s="1"/>
  <c r="X262" i="12" s="1"/>
  <c r="Y260" i="12"/>
  <c r="Z260" i="12" s="1"/>
  <c r="AP261" i="12"/>
  <c r="X261" i="12"/>
  <c r="F261" i="12"/>
  <c r="K260" i="12"/>
  <c r="L260" i="12" s="1"/>
  <c r="M260" i="12" s="1"/>
  <c r="N260" i="12" s="1"/>
  <c r="V258" i="12"/>
  <c r="J258" i="12"/>
  <c r="AH258" i="12"/>
  <c r="AQ257" i="12"/>
  <c r="AP262" i="12" l="1"/>
  <c r="AN263" i="12"/>
  <c r="AO263" i="12" s="1"/>
  <c r="AP263" i="12" s="1"/>
  <c r="AD263" i="12"/>
  <c r="AI263" i="12" s="1"/>
  <c r="R263" i="12"/>
  <c r="W263" i="12" s="1"/>
  <c r="X263" i="12" s="1"/>
  <c r="AT272" i="12"/>
  <c r="AU271" i="12"/>
  <c r="AI262" i="12"/>
  <c r="AJ263" i="12" s="1"/>
  <c r="Y261" i="12"/>
  <c r="Z261" i="12" s="1"/>
  <c r="K261" i="12"/>
  <c r="L261" i="12" s="1"/>
  <c r="M261" i="12" s="1"/>
  <c r="N261" i="12" s="1"/>
  <c r="F262" i="12"/>
  <c r="R264" i="12"/>
  <c r="W264" i="12" s="1"/>
  <c r="X264" i="12" s="1"/>
  <c r="AH259" i="12"/>
  <c r="J259" i="12"/>
  <c r="V259" i="12"/>
  <c r="AQ258" i="12"/>
  <c r="AN264" i="12"/>
  <c r="AO264" i="12" s="1"/>
  <c r="AD264" i="12" l="1"/>
  <c r="AP264" i="12"/>
  <c r="AJ262" i="12"/>
  <c r="AK262" i="12" s="1"/>
  <c r="AL262" i="12" s="1"/>
  <c r="AT273" i="12"/>
  <c r="AU272" i="12"/>
  <c r="Y262" i="12"/>
  <c r="Z262" i="12" s="1"/>
  <c r="AD265" i="12"/>
  <c r="AI265" i="12" s="1"/>
  <c r="AI264" i="12"/>
  <c r="AJ264" i="12" s="1"/>
  <c r="R265" i="12"/>
  <c r="F263" i="12"/>
  <c r="K262" i="12"/>
  <c r="L262" i="12" s="1"/>
  <c r="M262" i="12" s="1"/>
  <c r="N262" i="12" s="1"/>
  <c r="V260" i="12"/>
  <c r="J260" i="12"/>
  <c r="AH260" i="12"/>
  <c r="AN265" i="12"/>
  <c r="AO265" i="12" s="1"/>
  <c r="AP265" i="12" s="1"/>
  <c r="AQ259" i="12"/>
  <c r="AK263" i="12" l="1"/>
  <c r="AL263" i="12" s="1"/>
  <c r="AT274" i="12"/>
  <c r="AU273" i="12"/>
  <c r="Y263" i="12"/>
  <c r="AD266" i="12"/>
  <c r="AI266" i="12" s="1"/>
  <c r="AJ266" i="12" s="1"/>
  <c r="R266" i="12"/>
  <c r="W266" i="12" s="1"/>
  <c r="W265" i="12"/>
  <c r="X265" i="12" s="1"/>
  <c r="AK264" i="12"/>
  <c r="AL264" i="12" s="1"/>
  <c r="AJ265" i="12"/>
  <c r="F264" i="12"/>
  <c r="K263" i="12"/>
  <c r="L263" i="12" s="1"/>
  <c r="M263" i="12" s="1"/>
  <c r="N263" i="12" s="1"/>
  <c r="J261" i="12"/>
  <c r="AH261" i="12"/>
  <c r="V261" i="12"/>
  <c r="AN266" i="12"/>
  <c r="AO266" i="12" s="1"/>
  <c r="AP266" i="12" s="1"/>
  <c r="AQ260" i="12"/>
  <c r="AK265" i="12" l="1"/>
  <c r="AL265" i="12" s="1"/>
  <c r="AK266" i="12"/>
  <c r="AL266" i="12" s="1"/>
  <c r="Z263" i="12"/>
  <c r="Y264" i="12"/>
  <c r="Z264" i="12" s="1"/>
  <c r="AT275" i="12"/>
  <c r="AU274" i="12"/>
  <c r="AD267" i="12"/>
  <c r="X266" i="12"/>
  <c r="K264" i="12"/>
  <c r="L264" i="12" s="1"/>
  <c r="M264" i="12" s="1"/>
  <c r="N264" i="12" s="1"/>
  <c r="F265" i="12"/>
  <c r="R267" i="12"/>
  <c r="W267" i="12" s="1"/>
  <c r="X267" i="12" s="1"/>
  <c r="V262" i="12"/>
  <c r="J262" i="12"/>
  <c r="AH262" i="12"/>
  <c r="AQ261" i="12"/>
  <c r="AN267" i="12"/>
  <c r="AO267" i="12" s="1"/>
  <c r="AP267" i="12" s="1"/>
  <c r="AD268" i="12" l="1"/>
  <c r="AI268" i="12" s="1"/>
  <c r="AT276" i="12"/>
  <c r="AU275" i="12"/>
  <c r="Y265" i="12"/>
  <c r="Z265" i="12" s="1"/>
  <c r="AI267" i="12"/>
  <c r="AJ267" i="12" s="1"/>
  <c r="AK267" i="12" s="1"/>
  <c r="AL267" i="12" s="1"/>
  <c r="R268" i="12"/>
  <c r="W268" i="12" s="1"/>
  <c r="X268" i="12" s="1"/>
  <c r="F266" i="12"/>
  <c r="K265" i="12"/>
  <c r="L265" i="12" s="1"/>
  <c r="M265" i="12" s="1"/>
  <c r="N265" i="12" s="1"/>
  <c r="AH263" i="12"/>
  <c r="J263" i="12"/>
  <c r="V263" i="12"/>
  <c r="AN268" i="12"/>
  <c r="AO268" i="12" s="1"/>
  <c r="AP268" i="12" s="1"/>
  <c r="AQ262" i="12"/>
  <c r="AD269" i="12" l="1"/>
  <c r="Y266" i="12"/>
  <c r="AT277" i="12"/>
  <c r="AU276" i="12"/>
  <c r="AJ268" i="12"/>
  <c r="AK268" i="12" s="1"/>
  <c r="AL268" i="12" s="1"/>
  <c r="AI269" i="12"/>
  <c r="AJ269" i="12" s="1"/>
  <c r="F267" i="12"/>
  <c r="K266" i="12"/>
  <c r="L266" i="12" s="1"/>
  <c r="M266" i="12" s="1"/>
  <c r="N266" i="12" s="1"/>
  <c r="R269" i="12"/>
  <c r="W269" i="12" s="1"/>
  <c r="X269" i="12" s="1"/>
  <c r="V264" i="12"/>
  <c r="AH264" i="12"/>
  <c r="J264" i="12"/>
  <c r="AN269" i="12"/>
  <c r="AO269" i="12" s="1"/>
  <c r="AP269" i="12" s="1"/>
  <c r="AQ263" i="12"/>
  <c r="Z266" i="12" l="1"/>
  <c r="Y267" i="12"/>
  <c r="AT278" i="12"/>
  <c r="AU277" i="12"/>
  <c r="AD270" i="12"/>
  <c r="AI270" i="12" s="1"/>
  <c r="AJ270" i="12" s="1"/>
  <c r="AK270" i="12" s="1"/>
  <c r="AL270" i="12" s="1"/>
  <c r="AK269" i="12"/>
  <c r="AL269" i="12" s="1"/>
  <c r="F268" i="12"/>
  <c r="K267" i="12"/>
  <c r="L267" i="12" s="1"/>
  <c r="M267" i="12" s="1"/>
  <c r="N267" i="12" s="1"/>
  <c r="R270" i="12"/>
  <c r="W270" i="12" s="1"/>
  <c r="X270" i="12" s="1"/>
  <c r="J265" i="12"/>
  <c r="V265" i="12"/>
  <c r="AH265" i="12"/>
  <c r="AQ264" i="12"/>
  <c r="AN270" i="12"/>
  <c r="AO270" i="12" s="1"/>
  <c r="AP270" i="12" s="1"/>
  <c r="Z267" i="12" l="1"/>
  <c r="Y268" i="12"/>
  <c r="AT279" i="12"/>
  <c r="AU278" i="12"/>
  <c r="AD271" i="12"/>
  <c r="AI271" i="12" s="1"/>
  <c r="R271" i="12"/>
  <c r="W271" i="12" s="1"/>
  <c r="X271" i="12" s="1"/>
  <c r="F269" i="12"/>
  <c r="K268" i="12"/>
  <c r="L268" i="12" s="1"/>
  <c r="M268" i="12" s="1"/>
  <c r="N268" i="12" s="1"/>
  <c r="AH266" i="12"/>
  <c r="V266" i="12"/>
  <c r="J266" i="12"/>
  <c r="AN271" i="12"/>
  <c r="AO271" i="12" s="1"/>
  <c r="AP271" i="12" s="1"/>
  <c r="AQ265" i="12"/>
  <c r="AT280" i="12" l="1"/>
  <c r="AU279" i="12"/>
  <c r="Z268" i="12"/>
  <c r="Y269" i="12"/>
  <c r="AD272" i="12"/>
  <c r="AI272" i="12" s="1"/>
  <c r="AJ272" i="12" s="1"/>
  <c r="AJ271" i="12"/>
  <c r="AK271" i="12" s="1"/>
  <c r="AL271" i="12" s="1"/>
  <c r="F270" i="12"/>
  <c r="K269" i="12"/>
  <c r="L269" i="12" s="1"/>
  <c r="M269" i="12" s="1"/>
  <c r="N269" i="12" s="1"/>
  <c r="R272" i="12"/>
  <c r="W272" i="12" s="1"/>
  <c r="X272" i="12" s="1"/>
  <c r="V267" i="12"/>
  <c r="J267" i="12"/>
  <c r="AH267" i="12"/>
  <c r="AQ266" i="12"/>
  <c r="AN272" i="12"/>
  <c r="AO272" i="12" s="1"/>
  <c r="AP272" i="12" s="1"/>
  <c r="AK272" i="12" l="1"/>
  <c r="AL272" i="12" s="1"/>
  <c r="Z269" i="12"/>
  <c r="Y270" i="12"/>
  <c r="AT281" i="12"/>
  <c r="AU280" i="12"/>
  <c r="AD273" i="12"/>
  <c r="AI273" i="12" s="1"/>
  <c r="AJ273" i="12" s="1"/>
  <c r="AK273" i="12" s="1"/>
  <c r="AL273" i="12" s="1"/>
  <c r="R273" i="12"/>
  <c r="W273" i="12" s="1"/>
  <c r="X273" i="12" s="1"/>
  <c r="F271" i="12"/>
  <c r="K270" i="12"/>
  <c r="L270" i="12" s="1"/>
  <c r="M270" i="12" s="1"/>
  <c r="N270" i="12" s="1"/>
  <c r="AH268" i="12"/>
  <c r="J268" i="12"/>
  <c r="V268" i="12"/>
  <c r="AN273" i="12"/>
  <c r="AO273" i="12" s="1"/>
  <c r="AP273" i="12" s="1"/>
  <c r="AQ267" i="12"/>
  <c r="AT282" i="12" l="1"/>
  <c r="AU281" i="12"/>
  <c r="Z270" i="12"/>
  <c r="Y271" i="12"/>
  <c r="AD274" i="12"/>
  <c r="AI274" i="12" s="1"/>
  <c r="AJ274" i="12" s="1"/>
  <c r="AK274" i="12" s="1"/>
  <c r="AL274" i="12" s="1"/>
  <c r="F272" i="12"/>
  <c r="K271" i="12"/>
  <c r="L271" i="12" s="1"/>
  <c r="M271" i="12" s="1"/>
  <c r="N271" i="12" s="1"/>
  <c r="R274" i="12"/>
  <c r="W274" i="12" s="1"/>
  <c r="X274" i="12" s="1"/>
  <c r="V269" i="12"/>
  <c r="J269" i="12"/>
  <c r="AH269" i="12"/>
  <c r="AN274" i="12"/>
  <c r="AO274" i="12" s="1"/>
  <c r="AP274" i="12" s="1"/>
  <c r="AQ268" i="12"/>
  <c r="Z271" i="12" l="1"/>
  <c r="Y272" i="12"/>
  <c r="AT283" i="12"/>
  <c r="AU282" i="12"/>
  <c r="AD275" i="12"/>
  <c r="AI275" i="12" s="1"/>
  <c r="AJ275" i="12" s="1"/>
  <c r="AK275" i="12" s="1"/>
  <c r="AL275" i="12" s="1"/>
  <c r="F273" i="12"/>
  <c r="K272" i="12"/>
  <c r="L272" i="12" s="1"/>
  <c r="M272" i="12" s="1"/>
  <c r="N272" i="12" s="1"/>
  <c r="R275" i="12"/>
  <c r="W275" i="12" s="1"/>
  <c r="X275" i="12" s="1"/>
  <c r="AH270" i="12"/>
  <c r="J270" i="12"/>
  <c r="V270" i="12"/>
  <c r="AQ269" i="12"/>
  <c r="AN275" i="12"/>
  <c r="AO275" i="12" s="1"/>
  <c r="AP275" i="12" s="1"/>
  <c r="Z272" i="12" l="1"/>
  <c r="Y273" i="12"/>
  <c r="AT284" i="12"/>
  <c r="AU283" i="12"/>
  <c r="AD276" i="12"/>
  <c r="AI276" i="12" s="1"/>
  <c r="AJ276" i="12" s="1"/>
  <c r="AK276" i="12" s="1"/>
  <c r="AL276" i="12" s="1"/>
  <c r="R276" i="12"/>
  <c r="W276" i="12" s="1"/>
  <c r="X276" i="12" s="1"/>
  <c r="K273" i="12"/>
  <c r="L273" i="12" s="1"/>
  <c r="M273" i="12" s="1"/>
  <c r="N273" i="12" s="1"/>
  <c r="F274" i="12"/>
  <c r="J271" i="12"/>
  <c r="AH271" i="12"/>
  <c r="V271" i="12"/>
  <c r="AN276" i="12"/>
  <c r="AO276" i="12" s="1"/>
  <c r="AP276" i="12" s="1"/>
  <c r="AQ270" i="12"/>
  <c r="AT285" i="12" l="1"/>
  <c r="AU284" i="12"/>
  <c r="Z273" i="12"/>
  <c r="Y274" i="12"/>
  <c r="AD277" i="12"/>
  <c r="AI277" i="12" s="1"/>
  <c r="AJ277" i="12" s="1"/>
  <c r="AK277" i="12" s="1"/>
  <c r="AL277" i="12" s="1"/>
  <c r="F275" i="12"/>
  <c r="K274" i="12"/>
  <c r="L274" i="12" s="1"/>
  <c r="M274" i="12" s="1"/>
  <c r="N274" i="12" s="1"/>
  <c r="R277" i="12"/>
  <c r="W277" i="12" s="1"/>
  <c r="X277" i="12" s="1"/>
  <c r="V272" i="12"/>
  <c r="AH272" i="12"/>
  <c r="J272" i="12"/>
  <c r="AN277" i="12"/>
  <c r="AO277" i="12" s="1"/>
  <c r="AP277" i="12" s="1"/>
  <c r="AQ271" i="12"/>
  <c r="Z274" i="12" l="1"/>
  <c r="Y275" i="12"/>
  <c r="AT286" i="12"/>
  <c r="AU285" i="12"/>
  <c r="AD278" i="12"/>
  <c r="AI278" i="12" s="1"/>
  <c r="AJ278" i="12" s="1"/>
  <c r="AK278" i="12" s="1"/>
  <c r="AL278" i="12" s="1"/>
  <c r="R278" i="12"/>
  <c r="W278" i="12" s="1"/>
  <c r="X278" i="12" s="1"/>
  <c r="F276" i="12"/>
  <c r="K275" i="12"/>
  <c r="L275" i="12" s="1"/>
  <c r="M275" i="12" s="1"/>
  <c r="N275" i="12" s="1"/>
  <c r="J273" i="12"/>
  <c r="AH273" i="12"/>
  <c r="V273" i="12"/>
  <c r="AN278" i="12"/>
  <c r="AO278" i="12" s="1"/>
  <c r="AP278" i="12" s="1"/>
  <c r="AQ272" i="12"/>
  <c r="Z275" i="12" l="1"/>
  <c r="Y276" i="12"/>
  <c r="AT287" i="12"/>
  <c r="AU286" i="12"/>
  <c r="AD279" i="12"/>
  <c r="AI279" i="12" s="1"/>
  <c r="AJ279" i="12" s="1"/>
  <c r="AK279" i="12" s="1"/>
  <c r="AL279" i="12" s="1"/>
  <c r="R279" i="12"/>
  <c r="W279" i="12" s="1"/>
  <c r="X279" i="12" s="1"/>
  <c r="F277" i="12"/>
  <c r="K276" i="12"/>
  <c r="L276" i="12" s="1"/>
  <c r="M276" i="12" s="1"/>
  <c r="N276" i="12" s="1"/>
  <c r="AH274" i="12"/>
  <c r="J274" i="12"/>
  <c r="V274" i="12"/>
  <c r="AQ273" i="12"/>
  <c r="AN279" i="12"/>
  <c r="AO279" i="12" s="1"/>
  <c r="AP279" i="12" s="1"/>
  <c r="AT288" i="12" l="1"/>
  <c r="AU287" i="12"/>
  <c r="Z276" i="12"/>
  <c r="Y277" i="12"/>
  <c r="AD280" i="12"/>
  <c r="AI280" i="12" s="1"/>
  <c r="K277" i="12"/>
  <c r="L277" i="12" s="1"/>
  <c r="M277" i="12" s="1"/>
  <c r="N277" i="12" s="1"/>
  <c r="F278" i="12"/>
  <c r="R280" i="12"/>
  <c r="W280" i="12" s="1"/>
  <c r="X280" i="12" s="1"/>
  <c r="V275" i="12"/>
  <c r="J275" i="12"/>
  <c r="AH275" i="12"/>
  <c r="AN280" i="12"/>
  <c r="AO280" i="12" s="1"/>
  <c r="AP280" i="12" s="1"/>
  <c r="AQ274" i="12"/>
  <c r="Z277" i="12" l="1"/>
  <c r="Y278" i="12"/>
  <c r="AT289" i="12"/>
  <c r="AU288" i="12"/>
  <c r="AD281" i="12"/>
  <c r="AJ280" i="12"/>
  <c r="AK280" i="12" s="1"/>
  <c r="AL280" i="12" s="1"/>
  <c r="F279" i="12"/>
  <c r="K278" i="12"/>
  <c r="L278" i="12" s="1"/>
  <c r="M278" i="12" s="1"/>
  <c r="N278" i="12" s="1"/>
  <c r="R281" i="12"/>
  <c r="W281" i="12" s="1"/>
  <c r="X281" i="12" s="1"/>
  <c r="J276" i="12"/>
  <c r="AH276" i="12"/>
  <c r="V276" i="12"/>
  <c r="AN281" i="12"/>
  <c r="AO281" i="12" s="1"/>
  <c r="AP281" i="12" s="1"/>
  <c r="AQ275" i="12"/>
  <c r="AT290" i="12" l="1"/>
  <c r="AU289" i="12"/>
  <c r="Z278" i="12"/>
  <c r="Y279" i="12"/>
  <c r="AD282" i="12"/>
  <c r="AI282" i="12" s="1"/>
  <c r="AI281" i="12"/>
  <c r="AJ281" i="12" s="1"/>
  <c r="AK281" i="12" s="1"/>
  <c r="AL281" i="12" s="1"/>
  <c r="R282" i="12"/>
  <c r="W282" i="12" s="1"/>
  <c r="X282" i="12" s="1"/>
  <c r="K279" i="12"/>
  <c r="L279" i="12" s="1"/>
  <c r="M279" i="12" s="1"/>
  <c r="N279" i="12" s="1"/>
  <c r="F280" i="12"/>
  <c r="V277" i="12"/>
  <c r="AH277" i="12"/>
  <c r="J277" i="12"/>
  <c r="AQ276" i="12"/>
  <c r="AN282" i="12"/>
  <c r="AO282" i="12" s="1"/>
  <c r="AP282" i="12" s="1"/>
  <c r="Z279" i="12" l="1"/>
  <c r="Y280" i="12"/>
  <c r="AT291" i="12"/>
  <c r="AU290" i="12"/>
  <c r="AD283" i="12"/>
  <c r="AI283" i="12" s="1"/>
  <c r="AJ283" i="12" s="1"/>
  <c r="AJ282" i="12"/>
  <c r="AK282" i="12" s="1"/>
  <c r="AL282" i="12" s="1"/>
  <c r="F281" i="12"/>
  <c r="K280" i="12"/>
  <c r="L280" i="12" s="1"/>
  <c r="M280" i="12" s="1"/>
  <c r="N280" i="12" s="1"/>
  <c r="R283" i="12"/>
  <c r="W283" i="12" s="1"/>
  <c r="X283" i="12" s="1"/>
  <c r="J278" i="12"/>
  <c r="AH278" i="12"/>
  <c r="V278" i="12"/>
  <c r="AN283" i="12"/>
  <c r="AO283" i="12" s="1"/>
  <c r="AP283" i="12" s="1"/>
  <c r="AQ277" i="12"/>
  <c r="AK283" i="12" l="1"/>
  <c r="AL283" i="12" s="1"/>
  <c r="AT292" i="12"/>
  <c r="AU291" i="12"/>
  <c r="Z280" i="12"/>
  <c r="Y281" i="12"/>
  <c r="AD284" i="12"/>
  <c r="R284" i="12"/>
  <c r="W284" i="12" s="1"/>
  <c r="X284" i="12" s="1"/>
  <c r="F282" i="12"/>
  <c r="K281" i="12"/>
  <c r="L281" i="12" s="1"/>
  <c r="M281" i="12" s="1"/>
  <c r="N281" i="12" s="1"/>
  <c r="V279" i="12"/>
  <c r="AH279" i="12"/>
  <c r="J279" i="12"/>
  <c r="AN284" i="12"/>
  <c r="AO284" i="12" s="1"/>
  <c r="AP284" i="12" s="1"/>
  <c r="AQ278" i="12"/>
  <c r="AD285" i="12" l="1"/>
  <c r="Z281" i="12"/>
  <c r="Y282" i="12"/>
  <c r="AT293" i="12"/>
  <c r="AU292" i="12"/>
  <c r="AI284" i="12"/>
  <c r="AJ284" i="12" s="1"/>
  <c r="AK284" i="12" s="1"/>
  <c r="AL284" i="12" s="1"/>
  <c r="F283" i="12"/>
  <c r="K282" i="12"/>
  <c r="L282" i="12" s="1"/>
  <c r="M282" i="12" s="1"/>
  <c r="N282" i="12" s="1"/>
  <c r="R285" i="12"/>
  <c r="W285" i="12" s="1"/>
  <c r="X285" i="12" s="1"/>
  <c r="AI285" i="12"/>
  <c r="J280" i="12"/>
  <c r="AH280" i="12"/>
  <c r="V280" i="12"/>
  <c r="AQ279" i="12"/>
  <c r="AN285" i="12"/>
  <c r="AO285" i="12" s="1"/>
  <c r="AP285" i="12" s="1"/>
  <c r="AT294" i="12" l="1"/>
  <c r="AU293" i="12"/>
  <c r="AJ285" i="12"/>
  <c r="AK285" i="12" s="1"/>
  <c r="AL285" i="12" s="1"/>
  <c r="Z282" i="12"/>
  <c r="Y283" i="12"/>
  <c r="AD286" i="12"/>
  <c r="AI286" i="12" s="1"/>
  <c r="AJ286" i="12" s="1"/>
  <c r="AK286" i="12" s="1"/>
  <c r="AL286" i="12" s="1"/>
  <c r="R286" i="12"/>
  <c r="W286" i="12" s="1"/>
  <c r="X286" i="12" s="1"/>
  <c r="F284" i="12"/>
  <c r="K283" i="12"/>
  <c r="L283" i="12" s="1"/>
  <c r="M283" i="12" s="1"/>
  <c r="N283" i="12" s="1"/>
  <c r="V281" i="12"/>
  <c r="AH281" i="12"/>
  <c r="J281" i="12"/>
  <c r="AN286" i="12"/>
  <c r="AO286" i="12" s="1"/>
  <c r="AP286" i="12" s="1"/>
  <c r="AQ280" i="12"/>
  <c r="Z283" i="12" l="1"/>
  <c r="Y284" i="12"/>
  <c r="AD287" i="12"/>
  <c r="AT295" i="12"/>
  <c r="AU294" i="12"/>
  <c r="F285" i="12"/>
  <c r="K284" i="12"/>
  <c r="L284" i="12" s="1"/>
  <c r="M284" i="12" s="1"/>
  <c r="N284" i="12" s="1"/>
  <c r="AI287" i="12"/>
  <c r="AJ287" i="12" s="1"/>
  <c r="AK287" i="12" s="1"/>
  <c r="AL287" i="12" s="1"/>
  <c r="R287" i="12"/>
  <c r="J282" i="12"/>
  <c r="AH282" i="12"/>
  <c r="V282" i="12"/>
  <c r="AN287" i="12"/>
  <c r="AO287" i="12" s="1"/>
  <c r="AP287" i="12" s="1"/>
  <c r="AQ281" i="12"/>
  <c r="AD288" i="12" l="1"/>
  <c r="AT296" i="12"/>
  <c r="AU295" i="12"/>
  <c r="Z284" i="12"/>
  <c r="Y285" i="12"/>
  <c r="R288" i="12"/>
  <c r="W288" i="12" s="1"/>
  <c r="W287" i="12"/>
  <c r="X287" i="12" s="1"/>
  <c r="AI288" i="12"/>
  <c r="AJ288" i="12" s="1"/>
  <c r="AK288" i="12" s="1"/>
  <c r="AL288" i="12" s="1"/>
  <c r="F286" i="12"/>
  <c r="K285" i="12"/>
  <c r="L285" i="12" s="1"/>
  <c r="M285" i="12" s="1"/>
  <c r="N285" i="12" s="1"/>
  <c r="AH283" i="12"/>
  <c r="V283" i="12"/>
  <c r="J283" i="12"/>
  <c r="AQ282" i="12"/>
  <c r="AN288" i="12"/>
  <c r="AO288" i="12" s="1"/>
  <c r="AP288" i="12" s="1"/>
  <c r="Z285" i="12" l="1"/>
  <c r="Y286" i="12"/>
  <c r="Z286" i="12" s="1"/>
  <c r="AT297" i="12"/>
  <c r="AU296" i="12"/>
  <c r="AD289" i="12"/>
  <c r="X288" i="12"/>
  <c r="F287" i="12"/>
  <c r="K286" i="12"/>
  <c r="L286" i="12" s="1"/>
  <c r="M286" i="12" s="1"/>
  <c r="N286" i="12" s="1"/>
  <c r="R289" i="12"/>
  <c r="J284" i="12"/>
  <c r="V284" i="12"/>
  <c r="AH284" i="12"/>
  <c r="AN289" i="12"/>
  <c r="AO289" i="12" s="1"/>
  <c r="AP289" i="12" s="1"/>
  <c r="AQ283" i="12"/>
  <c r="AD290" i="12" l="1"/>
  <c r="AT298" i="12"/>
  <c r="AU297" i="12"/>
  <c r="Y287" i="12"/>
  <c r="Z287" i="12" s="1"/>
  <c r="AI289" i="12"/>
  <c r="AJ289" i="12" s="1"/>
  <c r="AK289" i="12" s="1"/>
  <c r="AL289" i="12" s="1"/>
  <c r="R290" i="12"/>
  <c r="W290" i="12" s="1"/>
  <c r="W289" i="12"/>
  <c r="X289" i="12" s="1"/>
  <c r="F288" i="12"/>
  <c r="K287" i="12"/>
  <c r="L287" i="12" s="1"/>
  <c r="M287" i="12" s="1"/>
  <c r="N287" i="12" s="1"/>
  <c r="AI290" i="12"/>
  <c r="AH285" i="12"/>
  <c r="V285" i="12"/>
  <c r="J285" i="12"/>
  <c r="AN290" i="12"/>
  <c r="AO290" i="12" s="1"/>
  <c r="AP290" i="12" s="1"/>
  <c r="AQ284" i="12"/>
  <c r="AJ290" i="12" l="1"/>
  <c r="Y288" i="12"/>
  <c r="Z288" i="12" s="1"/>
  <c r="AT299" i="12"/>
  <c r="AU298" i="12"/>
  <c r="AD291" i="12"/>
  <c r="AI291" i="12" s="1"/>
  <c r="AJ291" i="12" s="1"/>
  <c r="R291" i="12"/>
  <c r="W291" i="12" s="1"/>
  <c r="X291" i="12" s="1"/>
  <c r="X290" i="12"/>
  <c r="AK290" i="12"/>
  <c r="AL290" i="12" s="1"/>
  <c r="F289" i="12"/>
  <c r="K288" i="12"/>
  <c r="L288" i="12" s="1"/>
  <c r="M288" i="12" s="1"/>
  <c r="N288" i="12" s="1"/>
  <c r="AH286" i="12"/>
  <c r="J286" i="12"/>
  <c r="V286" i="12"/>
  <c r="AQ285" i="12"/>
  <c r="AN291" i="12"/>
  <c r="AO291" i="12" s="1"/>
  <c r="AP291" i="12" s="1"/>
  <c r="Y289" i="12" l="1"/>
  <c r="Z289" i="12" s="1"/>
  <c r="AT300" i="12"/>
  <c r="AU299" i="12"/>
  <c r="Y290" i="12"/>
  <c r="Z290" i="12" s="1"/>
  <c r="AD292" i="12"/>
  <c r="AI292" i="12" s="1"/>
  <c r="AJ292" i="12" s="1"/>
  <c r="Y291" i="12"/>
  <c r="Z291" i="12" s="1"/>
  <c r="AK291" i="12"/>
  <c r="AL291" i="12" s="1"/>
  <c r="F290" i="12"/>
  <c r="K289" i="12"/>
  <c r="L289" i="12" s="1"/>
  <c r="M289" i="12" s="1"/>
  <c r="N289" i="12" s="1"/>
  <c r="R292" i="12"/>
  <c r="W292" i="12" s="1"/>
  <c r="X292" i="12" s="1"/>
  <c r="J287" i="12"/>
  <c r="V287" i="12"/>
  <c r="AH287" i="12"/>
  <c r="AQ286" i="12"/>
  <c r="AN292" i="12"/>
  <c r="AO292" i="12" s="1"/>
  <c r="AP292" i="12" s="1"/>
  <c r="AT301" i="12" l="1"/>
  <c r="AU300" i="12"/>
  <c r="AD293" i="12"/>
  <c r="AI293" i="12" s="1"/>
  <c r="AJ293" i="12" s="1"/>
  <c r="Y292" i="12"/>
  <c r="Z292" i="12" s="1"/>
  <c r="AK292" i="12"/>
  <c r="AL292" i="12" s="1"/>
  <c r="R293" i="12"/>
  <c r="W293" i="12" s="1"/>
  <c r="X293" i="12" s="1"/>
  <c r="K290" i="12"/>
  <c r="L290" i="12" s="1"/>
  <c r="M290" i="12" s="1"/>
  <c r="N290" i="12" s="1"/>
  <c r="F291" i="12"/>
  <c r="J288" i="12"/>
  <c r="AH288" i="12"/>
  <c r="V288" i="12"/>
  <c r="AQ287" i="12"/>
  <c r="AN293" i="12"/>
  <c r="AO293" i="12" s="1"/>
  <c r="AP293" i="12" s="1"/>
  <c r="AT302" i="12" l="1"/>
  <c r="AU301" i="12"/>
  <c r="AD294" i="12"/>
  <c r="AI294" i="12" s="1"/>
  <c r="AJ294" i="12" s="1"/>
  <c r="Y293" i="12"/>
  <c r="Z293" i="12" s="1"/>
  <c r="AK293" i="12"/>
  <c r="AL293" i="12" s="1"/>
  <c r="K291" i="12"/>
  <c r="L291" i="12" s="1"/>
  <c r="M291" i="12" s="1"/>
  <c r="N291" i="12" s="1"/>
  <c r="F292" i="12"/>
  <c r="R294" i="12"/>
  <c r="W294" i="12" s="1"/>
  <c r="X294" i="12" s="1"/>
  <c r="V289" i="12"/>
  <c r="AH289" i="12"/>
  <c r="J289" i="12"/>
  <c r="AN294" i="12"/>
  <c r="AO294" i="12" s="1"/>
  <c r="AP294" i="12" s="1"/>
  <c r="AQ288" i="12"/>
  <c r="AK294" i="12" l="1"/>
  <c r="AL294" i="12" s="1"/>
  <c r="AT303" i="12"/>
  <c r="AU302" i="12"/>
  <c r="Y294" i="12"/>
  <c r="Z294" i="12" s="1"/>
  <c r="AD295" i="12"/>
  <c r="AI295" i="12" s="1"/>
  <c r="AJ295" i="12" s="1"/>
  <c r="AK295" i="12" s="1"/>
  <c r="AL295" i="12" s="1"/>
  <c r="R295" i="12"/>
  <c r="W295" i="12" s="1"/>
  <c r="X295" i="12" s="1"/>
  <c r="Y295" i="12" s="1"/>
  <c r="Z295" i="12" s="1"/>
  <c r="K292" i="12"/>
  <c r="L292" i="12" s="1"/>
  <c r="M292" i="12" s="1"/>
  <c r="N292" i="12" s="1"/>
  <c r="F293" i="12"/>
  <c r="AH290" i="12"/>
  <c r="J290" i="12"/>
  <c r="V290" i="12"/>
  <c r="AN295" i="12"/>
  <c r="AO295" i="12" s="1"/>
  <c r="AP295" i="12" s="1"/>
  <c r="AQ289" i="12"/>
  <c r="AT304" i="12" l="1"/>
  <c r="AU303" i="12"/>
  <c r="AD296" i="12"/>
  <c r="AI296" i="12" s="1"/>
  <c r="AJ296" i="12" s="1"/>
  <c r="AK296" i="12" s="1"/>
  <c r="AL296" i="12" s="1"/>
  <c r="F294" i="12"/>
  <c r="K293" i="12"/>
  <c r="L293" i="12" s="1"/>
  <c r="M293" i="12" s="1"/>
  <c r="N293" i="12" s="1"/>
  <c r="R296" i="12"/>
  <c r="W296" i="12" s="1"/>
  <c r="X296" i="12" s="1"/>
  <c r="Y296" i="12" s="1"/>
  <c r="Z296" i="12" s="1"/>
  <c r="V291" i="12"/>
  <c r="J291" i="12"/>
  <c r="AH291" i="12"/>
  <c r="AQ290" i="12"/>
  <c r="AN296" i="12"/>
  <c r="AO296" i="12" s="1"/>
  <c r="AP296" i="12" s="1"/>
  <c r="AT305" i="12" l="1"/>
  <c r="AU304" i="12"/>
  <c r="AD297" i="12"/>
  <c r="R297" i="12"/>
  <c r="W297" i="12" s="1"/>
  <c r="X297" i="12" s="1"/>
  <c r="Y297" i="12" s="1"/>
  <c r="Z297" i="12" s="1"/>
  <c r="F295" i="12"/>
  <c r="K294" i="12"/>
  <c r="L294" i="12" s="1"/>
  <c r="M294" i="12" s="1"/>
  <c r="N294" i="12" s="1"/>
  <c r="J292" i="12"/>
  <c r="AH292" i="12"/>
  <c r="V292" i="12"/>
  <c r="AN297" i="12"/>
  <c r="AO297" i="12" s="1"/>
  <c r="AP297" i="12" s="1"/>
  <c r="AQ291" i="12"/>
  <c r="AT306" i="12" l="1"/>
  <c r="AU305" i="12"/>
  <c r="AD298" i="12"/>
  <c r="AI298" i="12" s="1"/>
  <c r="AI297" i="12"/>
  <c r="AJ297" i="12" s="1"/>
  <c r="AK297" i="12" s="1"/>
  <c r="AL297" i="12" s="1"/>
  <c r="F296" i="12"/>
  <c r="K295" i="12"/>
  <c r="L295" i="12" s="1"/>
  <c r="M295" i="12" s="1"/>
  <c r="N295" i="12" s="1"/>
  <c r="R298" i="12"/>
  <c r="W298" i="12" s="1"/>
  <c r="X298" i="12" s="1"/>
  <c r="Y298" i="12" s="1"/>
  <c r="Z298" i="12" s="1"/>
  <c r="V293" i="12"/>
  <c r="AH293" i="12"/>
  <c r="J293" i="12"/>
  <c r="AQ292" i="12"/>
  <c r="AN298" i="12"/>
  <c r="AO298" i="12" s="1"/>
  <c r="AP298" i="12" s="1"/>
  <c r="AT307" i="12" l="1"/>
  <c r="AU306" i="12"/>
  <c r="AD299" i="12"/>
  <c r="AI299" i="12" s="1"/>
  <c r="AJ299" i="12" s="1"/>
  <c r="AJ298" i="12"/>
  <c r="AK298" i="12" s="1"/>
  <c r="AL298" i="12" s="1"/>
  <c r="F297" i="12"/>
  <c r="K296" i="12"/>
  <c r="L296" i="12" s="1"/>
  <c r="M296" i="12" s="1"/>
  <c r="N296" i="12" s="1"/>
  <c r="R299" i="12"/>
  <c r="W299" i="12" s="1"/>
  <c r="X299" i="12" s="1"/>
  <c r="Y299" i="12" s="1"/>
  <c r="Z299" i="12" s="1"/>
  <c r="AH294" i="12"/>
  <c r="J294" i="12"/>
  <c r="V294" i="12"/>
  <c r="AN299" i="12"/>
  <c r="AO299" i="12" s="1"/>
  <c r="AP299" i="12" s="1"/>
  <c r="AQ293" i="12"/>
  <c r="AT308" i="12" l="1"/>
  <c r="AU307" i="12"/>
  <c r="AD300" i="12"/>
  <c r="AK299" i="12"/>
  <c r="AL299" i="12" s="1"/>
  <c r="AI300" i="12"/>
  <c r="AJ300" i="12" s="1"/>
  <c r="AK300" i="12" s="1"/>
  <c r="AL300" i="12" s="1"/>
  <c r="R300" i="12"/>
  <c r="W300" i="12" s="1"/>
  <c r="X300" i="12" s="1"/>
  <c r="Y300" i="12" s="1"/>
  <c r="Z300" i="12" s="1"/>
  <c r="K297" i="12"/>
  <c r="L297" i="12" s="1"/>
  <c r="M297" i="12" s="1"/>
  <c r="N297" i="12" s="1"/>
  <c r="F298" i="12"/>
  <c r="V295" i="12"/>
  <c r="J295" i="12"/>
  <c r="AH295" i="12"/>
  <c r="AQ294" i="12"/>
  <c r="AN300" i="12"/>
  <c r="AO300" i="12" s="1"/>
  <c r="AP300" i="12" s="1"/>
  <c r="AT309" i="12" l="1"/>
  <c r="AU308" i="12"/>
  <c r="AD301" i="12"/>
  <c r="F299" i="12"/>
  <c r="K298" i="12"/>
  <c r="L298" i="12" s="1"/>
  <c r="M298" i="12" s="1"/>
  <c r="N298" i="12" s="1"/>
  <c r="R301" i="12"/>
  <c r="W301" i="12" s="1"/>
  <c r="X301" i="12" s="1"/>
  <c r="Y301" i="12" s="1"/>
  <c r="Z301" i="12" s="1"/>
  <c r="AI301" i="12"/>
  <c r="AJ301" i="12" s="1"/>
  <c r="AK301" i="12" s="1"/>
  <c r="AL301" i="12" s="1"/>
  <c r="J296" i="12"/>
  <c r="V296" i="12"/>
  <c r="AH296" i="12"/>
  <c r="AN301" i="12"/>
  <c r="AO301" i="12" s="1"/>
  <c r="AP301" i="12" s="1"/>
  <c r="AQ295" i="12"/>
  <c r="AT310" i="12" l="1"/>
  <c r="AU309" i="12"/>
  <c r="AD302" i="12"/>
  <c r="AI302" i="12"/>
  <c r="AJ302" i="12" s="1"/>
  <c r="AK302" i="12" s="1"/>
  <c r="AL302" i="12" s="1"/>
  <c r="R302" i="12"/>
  <c r="W302" i="12" s="1"/>
  <c r="X302" i="12" s="1"/>
  <c r="Y302" i="12" s="1"/>
  <c r="Z302" i="12" s="1"/>
  <c r="F300" i="12"/>
  <c r="K299" i="12"/>
  <c r="L299" i="12" s="1"/>
  <c r="M299" i="12" s="1"/>
  <c r="N299" i="12" s="1"/>
  <c r="AH297" i="12"/>
  <c r="V297" i="12"/>
  <c r="J297" i="12"/>
  <c r="AQ296" i="12"/>
  <c r="AN302" i="12"/>
  <c r="AO302" i="12" s="1"/>
  <c r="AP302" i="12" s="1"/>
  <c r="AT311" i="12" l="1"/>
  <c r="AU310" i="12"/>
  <c r="AD303" i="12"/>
  <c r="AI303" i="12" s="1"/>
  <c r="AJ303" i="12" s="1"/>
  <c r="AK303" i="12" s="1"/>
  <c r="AL303" i="12" s="1"/>
  <c r="R303" i="12"/>
  <c r="W303" i="12" s="1"/>
  <c r="X303" i="12" s="1"/>
  <c r="Y303" i="12" s="1"/>
  <c r="Z303" i="12" s="1"/>
  <c r="K300" i="12"/>
  <c r="L300" i="12" s="1"/>
  <c r="M300" i="12" s="1"/>
  <c r="N300" i="12" s="1"/>
  <c r="F301" i="12"/>
  <c r="V298" i="12"/>
  <c r="J298" i="12"/>
  <c r="AH298" i="12"/>
  <c r="AN303" i="12"/>
  <c r="AO303" i="12" s="1"/>
  <c r="AP303" i="12" s="1"/>
  <c r="AQ297" i="12"/>
  <c r="AT312" i="12" l="1"/>
  <c r="AU311" i="12"/>
  <c r="AD304" i="12"/>
  <c r="AI304" i="12"/>
  <c r="AJ304" i="12" s="1"/>
  <c r="AK304" i="12" s="1"/>
  <c r="AL304" i="12" s="1"/>
  <c r="F302" i="12"/>
  <c r="K301" i="12"/>
  <c r="L301" i="12" s="1"/>
  <c r="M301" i="12" s="1"/>
  <c r="N301" i="12" s="1"/>
  <c r="R304" i="12"/>
  <c r="W304" i="12" s="1"/>
  <c r="X304" i="12" s="1"/>
  <c r="Y304" i="12" s="1"/>
  <c r="Z304" i="12" s="1"/>
  <c r="AH299" i="12"/>
  <c r="J299" i="12"/>
  <c r="V299" i="12"/>
  <c r="AQ298" i="12"/>
  <c r="AN304" i="12"/>
  <c r="AO304" i="12" s="1"/>
  <c r="AP304" i="12" s="1"/>
  <c r="AT313" i="12" l="1"/>
  <c r="AU312" i="12"/>
  <c r="AD305" i="12"/>
  <c r="AI305" i="12" s="1"/>
  <c r="AJ305" i="12" s="1"/>
  <c r="AK305" i="12" s="1"/>
  <c r="AL305" i="12" s="1"/>
  <c r="R305" i="12"/>
  <c r="W305" i="12" s="1"/>
  <c r="X305" i="12" s="1"/>
  <c r="Y305" i="12" s="1"/>
  <c r="Z305" i="12" s="1"/>
  <c r="K302" i="12"/>
  <c r="L302" i="12" s="1"/>
  <c r="M302" i="12" s="1"/>
  <c r="N302" i="12" s="1"/>
  <c r="F303" i="12"/>
  <c r="J300" i="12"/>
  <c r="AH300" i="12"/>
  <c r="V300" i="12"/>
  <c r="AN305" i="12"/>
  <c r="AO305" i="12" s="1"/>
  <c r="AP305" i="12" s="1"/>
  <c r="AQ299" i="12"/>
  <c r="AT314" i="12" l="1"/>
  <c r="AU313" i="12"/>
  <c r="AD306" i="12"/>
  <c r="AI306" i="12" s="1"/>
  <c r="AJ306" i="12" s="1"/>
  <c r="AK306" i="12" s="1"/>
  <c r="AL306" i="12" s="1"/>
  <c r="K303" i="12"/>
  <c r="L303" i="12" s="1"/>
  <c r="M303" i="12" s="1"/>
  <c r="N303" i="12" s="1"/>
  <c r="F304" i="12"/>
  <c r="R306" i="12"/>
  <c r="W306" i="12" s="1"/>
  <c r="X306" i="12" s="1"/>
  <c r="Y306" i="12" s="1"/>
  <c r="Z306" i="12" s="1"/>
  <c r="AH301" i="12"/>
  <c r="J301" i="12"/>
  <c r="V301" i="12"/>
  <c r="AQ300" i="12"/>
  <c r="AN306" i="12"/>
  <c r="AO306" i="12" s="1"/>
  <c r="AP306" i="12" s="1"/>
  <c r="AT315" i="12" l="1"/>
  <c r="AU314" i="12"/>
  <c r="AD307" i="12"/>
  <c r="F305" i="12"/>
  <c r="K304" i="12"/>
  <c r="L304" i="12" s="1"/>
  <c r="M304" i="12" s="1"/>
  <c r="N304" i="12" s="1"/>
  <c r="R307" i="12"/>
  <c r="W307" i="12" s="1"/>
  <c r="X307" i="12" s="1"/>
  <c r="Y307" i="12" s="1"/>
  <c r="Z307" i="12" s="1"/>
  <c r="J302" i="12"/>
  <c r="V302" i="12"/>
  <c r="AH302" i="12"/>
  <c r="AN307" i="12"/>
  <c r="AO307" i="12" s="1"/>
  <c r="AP307" i="12" s="1"/>
  <c r="AQ301" i="12"/>
  <c r="AT316" i="12" l="1"/>
  <c r="AU315" i="12"/>
  <c r="AD308" i="12"/>
  <c r="AI308" i="12" s="1"/>
  <c r="AI307" i="12"/>
  <c r="AJ307" i="12" s="1"/>
  <c r="AK307" i="12" s="1"/>
  <c r="AL307" i="12" s="1"/>
  <c r="R308" i="12"/>
  <c r="W308" i="12" s="1"/>
  <c r="X308" i="12" s="1"/>
  <c r="Y308" i="12" s="1"/>
  <c r="Z308" i="12" s="1"/>
  <c r="K305" i="12"/>
  <c r="L305" i="12" s="1"/>
  <c r="M305" i="12" s="1"/>
  <c r="N305" i="12" s="1"/>
  <c r="F306" i="12"/>
  <c r="AH303" i="12"/>
  <c r="V303" i="12"/>
  <c r="J303" i="12"/>
  <c r="AQ302" i="12"/>
  <c r="AN308" i="12"/>
  <c r="AO308" i="12" s="1"/>
  <c r="AP308" i="12" s="1"/>
  <c r="AT317" i="12" l="1"/>
  <c r="AU316" i="12"/>
  <c r="AD309" i="12"/>
  <c r="AI309" i="12" s="1"/>
  <c r="AJ309" i="12" s="1"/>
  <c r="AJ308" i="12"/>
  <c r="AK308" i="12" s="1"/>
  <c r="AL308" i="12" s="1"/>
  <c r="R309" i="12"/>
  <c r="W309" i="12" s="1"/>
  <c r="X309" i="12" s="1"/>
  <c r="Y309" i="12" s="1"/>
  <c r="Z309" i="12" s="1"/>
  <c r="F307" i="12"/>
  <c r="K306" i="12"/>
  <c r="L306" i="12" s="1"/>
  <c r="M306" i="12" s="1"/>
  <c r="N306" i="12" s="1"/>
  <c r="J304" i="12"/>
  <c r="V304" i="12"/>
  <c r="AH304" i="12"/>
  <c r="AN309" i="12"/>
  <c r="AO309" i="12" s="1"/>
  <c r="AP309" i="12" s="1"/>
  <c r="AQ303" i="12"/>
  <c r="AT318" i="12" l="1"/>
  <c r="AU317" i="12"/>
  <c r="AD310" i="12"/>
  <c r="AI310" i="12" s="1"/>
  <c r="AJ310" i="12" s="1"/>
  <c r="AK309" i="12"/>
  <c r="AL309" i="12" s="1"/>
  <c r="F308" i="12"/>
  <c r="K307" i="12"/>
  <c r="L307" i="12" s="1"/>
  <c r="M307" i="12" s="1"/>
  <c r="N307" i="12" s="1"/>
  <c r="R310" i="12"/>
  <c r="W310" i="12" s="1"/>
  <c r="X310" i="12" s="1"/>
  <c r="Y310" i="12" s="1"/>
  <c r="Z310" i="12" s="1"/>
  <c r="AH305" i="12"/>
  <c r="V305" i="12"/>
  <c r="J305" i="12"/>
  <c r="AQ304" i="12"/>
  <c r="AN310" i="12"/>
  <c r="AO310" i="12" s="1"/>
  <c r="AP310" i="12" s="1"/>
  <c r="AT319" i="12" l="1"/>
  <c r="AU318" i="12"/>
  <c r="AD311" i="12"/>
  <c r="AK310" i="12"/>
  <c r="AL310" i="12" s="1"/>
  <c r="R311" i="12"/>
  <c r="W311" i="12" s="1"/>
  <c r="X311" i="12" s="1"/>
  <c r="Y311" i="12" s="1"/>
  <c r="Z311" i="12" s="1"/>
  <c r="AI311" i="12"/>
  <c r="AJ311" i="12" s="1"/>
  <c r="AK311" i="12" s="1"/>
  <c r="AL311" i="12" s="1"/>
  <c r="F309" i="12"/>
  <c r="K308" i="12"/>
  <c r="L308" i="12" s="1"/>
  <c r="M308" i="12" s="1"/>
  <c r="N308" i="12" s="1"/>
  <c r="J306" i="12"/>
  <c r="V306" i="12"/>
  <c r="AH306" i="12"/>
  <c r="AN311" i="12"/>
  <c r="AO311" i="12" s="1"/>
  <c r="AP311" i="12" s="1"/>
  <c r="AQ305" i="12"/>
  <c r="AT320" i="12" l="1"/>
  <c r="AU319" i="12"/>
  <c r="AD312" i="12"/>
  <c r="AI312" i="12" s="1"/>
  <c r="AJ312" i="12" s="1"/>
  <c r="AK312" i="12" s="1"/>
  <c r="AL312" i="12" s="1"/>
  <c r="K309" i="12"/>
  <c r="L309" i="12" s="1"/>
  <c r="M309" i="12" s="1"/>
  <c r="N309" i="12" s="1"/>
  <c r="F310" i="12"/>
  <c r="R312" i="12"/>
  <c r="W312" i="12" s="1"/>
  <c r="X312" i="12" s="1"/>
  <c r="Y312" i="12" s="1"/>
  <c r="Z312" i="12" s="1"/>
  <c r="AH307" i="12"/>
  <c r="J307" i="12"/>
  <c r="V307" i="12"/>
  <c r="AQ306" i="12"/>
  <c r="AN312" i="12"/>
  <c r="AO312" i="12" s="1"/>
  <c r="AP312" i="12" s="1"/>
  <c r="AT321" i="12" l="1"/>
  <c r="AU320" i="12"/>
  <c r="AD313" i="12"/>
  <c r="AI313" i="12" s="1"/>
  <c r="AJ313" i="12" s="1"/>
  <c r="AK313" i="12" s="1"/>
  <c r="AL313" i="12" s="1"/>
  <c r="R313" i="12"/>
  <c r="K310" i="12"/>
  <c r="L310" i="12" s="1"/>
  <c r="M310" i="12" s="1"/>
  <c r="N310" i="12" s="1"/>
  <c r="F311" i="12"/>
  <c r="V308" i="12"/>
  <c r="J308" i="12"/>
  <c r="AH308" i="12"/>
  <c r="AN313" i="12"/>
  <c r="AO313" i="12" s="1"/>
  <c r="AP313" i="12" s="1"/>
  <c r="AQ307" i="12"/>
  <c r="AT322" i="12" l="1"/>
  <c r="AU321" i="12"/>
  <c r="AD314" i="12"/>
  <c r="R314" i="12"/>
  <c r="W314" i="12" s="1"/>
  <c r="W313" i="12"/>
  <c r="X313" i="12" s="1"/>
  <c r="Y313" i="12" s="1"/>
  <c r="Z313" i="12" s="1"/>
  <c r="AI314" i="12"/>
  <c r="AJ314" i="12" s="1"/>
  <c r="AK314" i="12" s="1"/>
  <c r="AL314" i="12" s="1"/>
  <c r="K311" i="12"/>
  <c r="L311" i="12" s="1"/>
  <c r="M311" i="12" s="1"/>
  <c r="N311" i="12" s="1"/>
  <c r="F312" i="12"/>
  <c r="J309" i="12"/>
  <c r="AH309" i="12"/>
  <c r="V309" i="12"/>
  <c r="AN314" i="12"/>
  <c r="AO314" i="12" s="1"/>
  <c r="AP314" i="12" s="1"/>
  <c r="AQ308" i="12"/>
  <c r="AT323" i="12" l="1"/>
  <c r="AU322" i="12"/>
  <c r="AD315" i="12"/>
  <c r="AI315" i="12" s="1"/>
  <c r="AJ315" i="12" s="1"/>
  <c r="AK315" i="12" s="1"/>
  <c r="AL315" i="12" s="1"/>
  <c r="X314" i="12"/>
  <c r="Y314" i="12" s="1"/>
  <c r="Z314" i="12" s="1"/>
  <c r="R315" i="12"/>
  <c r="K312" i="12"/>
  <c r="L312" i="12" s="1"/>
  <c r="M312" i="12" s="1"/>
  <c r="N312" i="12" s="1"/>
  <c r="F313" i="12"/>
  <c r="V310" i="12"/>
  <c r="AH310" i="12"/>
  <c r="J310" i="12"/>
  <c r="AQ309" i="12"/>
  <c r="AN315" i="12"/>
  <c r="AO315" i="12" s="1"/>
  <c r="AP315" i="12" s="1"/>
  <c r="AT324" i="12" l="1"/>
  <c r="AU323" i="12"/>
  <c r="AD316" i="12"/>
  <c r="R316" i="12"/>
  <c r="W316" i="12" s="1"/>
  <c r="W315" i="12"/>
  <c r="X315" i="12" s="1"/>
  <c r="Y315" i="12" s="1"/>
  <c r="Z315" i="12" s="1"/>
  <c r="AI316" i="12"/>
  <c r="AJ316" i="12" s="1"/>
  <c r="AK316" i="12" s="1"/>
  <c r="AL316" i="12" s="1"/>
  <c r="F314" i="12"/>
  <c r="K313" i="12"/>
  <c r="L313" i="12" s="1"/>
  <c r="M313" i="12" s="1"/>
  <c r="N313" i="12" s="1"/>
  <c r="J311" i="12"/>
  <c r="AH311" i="12"/>
  <c r="V311" i="12"/>
  <c r="AN316" i="12"/>
  <c r="AO316" i="12" s="1"/>
  <c r="AP316" i="12" s="1"/>
  <c r="AQ310" i="12"/>
  <c r="AT325" i="12" l="1"/>
  <c r="AU324" i="12"/>
  <c r="AD317" i="12"/>
  <c r="X316" i="12"/>
  <c r="Y316" i="12" s="1"/>
  <c r="Z316" i="12" s="1"/>
  <c r="F315" i="12"/>
  <c r="K314" i="12"/>
  <c r="L314" i="12" s="1"/>
  <c r="M314" i="12" s="1"/>
  <c r="N314" i="12" s="1"/>
  <c r="R317" i="12"/>
  <c r="W317" i="12" s="1"/>
  <c r="X317" i="12" s="1"/>
  <c r="V312" i="12"/>
  <c r="AH312" i="12"/>
  <c r="J312" i="12"/>
  <c r="AN317" i="12"/>
  <c r="AO317" i="12" s="1"/>
  <c r="AP317" i="12" s="1"/>
  <c r="AQ311" i="12"/>
  <c r="AT326" i="12" l="1"/>
  <c r="AU325" i="12"/>
  <c r="AD318" i="12"/>
  <c r="AI318" i="12" s="1"/>
  <c r="Y317" i="12"/>
  <c r="Z317" i="12" s="1"/>
  <c r="AI317" i="12"/>
  <c r="AJ317" i="12" s="1"/>
  <c r="AK317" i="12" s="1"/>
  <c r="AL317" i="12" s="1"/>
  <c r="R318" i="12"/>
  <c r="W318" i="12" s="1"/>
  <c r="X318" i="12" s="1"/>
  <c r="K315" i="12"/>
  <c r="L315" i="12" s="1"/>
  <c r="M315" i="12" s="1"/>
  <c r="N315" i="12" s="1"/>
  <c r="F316" i="12"/>
  <c r="J313" i="12"/>
  <c r="AH313" i="12"/>
  <c r="V313" i="12"/>
  <c r="AN318" i="12"/>
  <c r="AO318" i="12" s="1"/>
  <c r="AP318" i="12" s="1"/>
  <c r="AQ312" i="12"/>
  <c r="AT327" i="12" l="1"/>
  <c r="AU326" i="12"/>
  <c r="AD319" i="12"/>
  <c r="Y318" i="12"/>
  <c r="Z318" i="12" s="1"/>
  <c r="AI319" i="12"/>
  <c r="AJ319" i="12" s="1"/>
  <c r="AJ318" i="12"/>
  <c r="AK318" i="12" s="1"/>
  <c r="AL318" i="12" s="1"/>
  <c r="K316" i="12"/>
  <c r="L316" i="12" s="1"/>
  <c r="M316" i="12" s="1"/>
  <c r="N316" i="12" s="1"/>
  <c r="F317" i="12"/>
  <c r="R319" i="12"/>
  <c r="V314" i="12"/>
  <c r="AH314" i="12"/>
  <c r="J314" i="12"/>
  <c r="AN319" i="12"/>
  <c r="AO319" i="12" s="1"/>
  <c r="AP319" i="12" s="1"/>
  <c r="AQ313" i="12"/>
  <c r="AT328" i="12" l="1"/>
  <c r="AU327" i="12"/>
  <c r="AD320" i="12"/>
  <c r="AI320" i="12" s="1"/>
  <c r="AJ320" i="12" s="1"/>
  <c r="R320" i="12"/>
  <c r="W320" i="12" s="1"/>
  <c r="W319" i="12"/>
  <c r="X319" i="12" s="1"/>
  <c r="Y319" i="12" s="1"/>
  <c r="Z319" i="12" s="1"/>
  <c r="AK319" i="12"/>
  <c r="AL319" i="12" s="1"/>
  <c r="F318" i="12"/>
  <c r="K317" i="12"/>
  <c r="L317" i="12" s="1"/>
  <c r="M317" i="12" s="1"/>
  <c r="N317" i="12" s="1"/>
  <c r="AH315" i="12"/>
  <c r="J315" i="12"/>
  <c r="V315" i="12"/>
  <c r="AQ314" i="12"/>
  <c r="AN320" i="12"/>
  <c r="AO320" i="12" s="1"/>
  <c r="AP320" i="12" s="1"/>
  <c r="AT329" i="12" l="1"/>
  <c r="AU328" i="12"/>
  <c r="AD321" i="12"/>
  <c r="AK320" i="12"/>
  <c r="AL320" i="12" s="1"/>
  <c r="X320" i="12"/>
  <c r="Y320" i="12" s="1"/>
  <c r="Z320" i="12" s="1"/>
  <c r="R321" i="12"/>
  <c r="W321" i="12" s="1"/>
  <c r="X321" i="12" s="1"/>
  <c r="F319" i="12"/>
  <c r="K318" i="12"/>
  <c r="L318" i="12" s="1"/>
  <c r="M318" i="12" s="1"/>
  <c r="N318" i="12" s="1"/>
  <c r="V316" i="12"/>
  <c r="J316" i="12"/>
  <c r="AH316" i="12"/>
  <c r="AN321" i="12"/>
  <c r="AO321" i="12" s="1"/>
  <c r="AP321" i="12" s="1"/>
  <c r="AQ315" i="12"/>
  <c r="AD322" i="12" l="1"/>
  <c r="AI321" i="12"/>
  <c r="AJ321" i="12" s="1"/>
  <c r="AT330" i="12"/>
  <c r="AU329" i="12"/>
  <c r="AK321" i="12"/>
  <c r="AL321" i="12" s="1"/>
  <c r="Y321" i="12"/>
  <c r="Z321" i="12" s="1"/>
  <c r="AI322" i="12"/>
  <c r="AJ322" i="12" s="1"/>
  <c r="F320" i="12"/>
  <c r="K319" i="12"/>
  <c r="L319" i="12" s="1"/>
  <c r="M319" i="12" s="1"/>
  <c r="N319" i="12" s="1"/>
  <c r="R322" i="12"/>
  <c r="W322" i="12" s="1"/>
  <c r="X322" i="12" s="1"/>
  <c r="J317" i="12"/>
  <c r="AH317" i="12"/>
  <c r="V317" i="12"/>
  <c r="AN322" i="12"/>
  <c r="AO322" i="12" s="1"/>
  <c r="AP322" i="12" s="1"/>
  <c r="AQ316" i="12"/>
  <c r="AD323" i="12" l="1"/>
  <c r="AT331" i="12"/>
  <c r="AU330" i="12"/>
  <c r="AK322" i="12"/>
  <c r="AL322" i="12" s="1"/>
  <c r="Y322" i="12"/>
  <c r="Z322" i="12" s="1"/>
  <c r="R323" i="12"/>
  <c r="W323" i="12" s="1"/>
  <c r="X323" i="12" s="1"/>
  <c r="F321" i="12"/>
  <c r="K320" i="12"/>
  <c r="L320" i="12" s="1"/>
  <c r="M320" i="12" s="1"/>
  <c r="N320" i="12" s="1"/>
  <c r="AI323" i="12"/>
  <c r="AJ323" i="12" s="1"/>
  <c r="AH318" i="12"/>
  <c r="V318" i="12"/>
  <c r="J318" i="12"/>
  <c r="AQ317" i="12"/>
  <c r="AN323" i="12"/>
  <c r="AO323" i="12" s="1"/>
  <c r="AP323" i="12" s="1"/>
  <c r="Y323" i="12" l="1"/>
  <c r="Z323" i="12" s="1"/>
  <c r="AK323" i="12"/>
  <c r="AL323" i="12" s="1"/>
  <c r="AT332" i="12"/>
  <c r="AU331" i="12"/>
  <c r="AD324" i="12"/>
  <c r="AI324" i="12"/>
  <c r="AJ324" i="12" s="1"/>
  <c r="AK324" i="12" s="1"/>
  <c r="AL324" i="12" s="1"/>
  <c r="K321" i="12"/>
  <c r="L321" i="12" s="1"/>
  <c r="M321" i="12" s="1"/>
  <c r="N321" i="12" s="1"/>
  <c r="F322" i="12"/>
  <c r="R324" i="12"/>
  <c r="W324" i="12" s="1"/>
  <c r="X324" i="12" s="1"/>
  <c r="Y324" i="12" s="1"/>
  <c r="Z324" i="12" s="1"/>
  <c r="J319" i="12"/>
  <c r="V319" i="12"/>
  <c r="AH319" i="12"/>
  <c r="AN324" i="12"/>
  <c r="AO324" i="12" s="1"/>
  <c r="AP324" i="12" s="1"/>
  <c r="AQ318" i="12"/>
  <c r="AT333" i="12" l="1"/>
  <c r="AU332" i="12"/>
  <c r="AD325" i="12"/>
  <c r="R325" i="12"/>
  <c r="W325" i="12" s="1"/>
  <c r="X325" i="12" s="1"/>
  <c r="Y325" i="12" s="1"/>
  <c r="Z325" i="12" s="1"/>
  <c r="F323" i="12"/>
  <c r="K322" i="12"/>
  <c r="L322" i="12" s="1"/>
  <c r="M322" i="12" s="1"/>
  <c r="N322" i="12" s="1"/>
  <c r="V320" i="12"/>
  <c r="AH320" i="12"/>
  <c r="J320" i="12"/>
  <c r="AN325" i="12"/>
  <c r="AO325" i="12" s="1"/>
  <c r="AP325" i="12" s="1"/>
  <c r="AQ319" i="12"/>
  <c r="AT334" i="12" l="1"/>
  <c r="AU333" i="12"/>
  <c r="AD326" i="12"/>
  <c r="AI326" i="12"/>
  <c r="AI325" i="12"/>
  <c r="AJ325" i="12" s="1"/>
  <c r="AK325" i="12" s="1"/>
  <c r="AL325" i="12" s="1"/>
  <c r="F324" i="12"/>
  <c r="K323" i="12"/>
  <c r="L323" i="12" s="1"/>
  <c r="M323" i="12" s="1"/>
  <c r="N323" i="12" s="1"/>
  <c r="R326" i="12"/>
  <c r="W326" i="12" s="1"/>
  <c r="X326" i="12" s="1"/>
  <c r="Y326" i="12" s="1"/>
  <c r="Z326" i="12" s="1"/>
  <c r="J321" i="12"/>
  <c r="V321" i="12"/>
  <c r="AH321" i="12"/>
  <c r="AQ320" i="12"/>
  <c r="AN326" i="12"/>
  <c r="AO326" i="12" s="1"/>
  <c r="AP326" i="12" s="1"/>
  <c r="AD327" i="12" l="1"/>
  <c r="AT335" i="12"/>
  <c r="AU334" i="12"/>
  <c r="AJ326" i="12"/>
  <c r="AK326" i="12" s="1"/>
  <c r="AL326" i="12" s="1"/>
  <c r="F325" i="12"/>
  <c r="K324" i="12"/>
  <c r="L324" i="12" s="1"/>
  <c r="M324" i="12" s="1"/>
  <c r="N324" i="12" s="1"/>
  <c r="R327" i="12"/>
  <c r="W327" i="12" s="1"/>
  <c r="X327" i="12" s="1"/>
  <c r="Y327" i="12" s="1"/>
  <c r="Z327" i="12" s="1"/>
  <c r="AI327" i="12"/>
  <c r="AJ327" i="12" s="1"/>
  <c r="AH322" i="12"/>
  <c r="V322" i="12"/>
  <c r="J322" i="12"/>
  <c r="AN327" i="12"/>
  <c r="AO327" i="12" s="1"/>
  <c r="AP327" i="12" s="1"/>
  <c r="AQ321" i="12"/>
  <c r="AK327" i="12" l="1"/>
  <c r="AL327" i="12" s="1"/>
  <c r="AT336" i="12"/>
  <c r="AU335" i="12"/>
  <c r="AD328" i="12"/>
  <c r="AI328" i="12" s="1"/>
  <c r="AJ328" i="12" s="1"/>
  <c r="R328" i="12"/>
  <c r="W328" i="12" s="1"/>
  <c r="X328" i="12" s="1"/>
  <c r="Y328" i="12" s="1"/>
  <c r="Z328" i="12" s="1"/>
  <c r="F326" i="12"/>
  <c r="K325" i="12"/>
  <c r="L325" i="12" s="1"/>
  <c r="M325" i="12" s="1"/>
  <c r="N325" i="12" s="1"/>
  <c r="J323" i="12"/>
  <c r="V323" i="12"/>
  <c r="AH323" i="12"/>
  <c r="AQ322" i="12"/>
  <c r="AN328" i="12"/>
  <c r="AO328" i="12" s="1"/>
  <c r="AP328" i="12" s="1"/>
  <c r="AK328" i="12" l="1"/>
  <c r="AL328" i="12" s="1"/>
  <c r="AT337" i="12"/>
  <c r="AU336" i="12"/>
  <c r="AD329" i="12"/>
  <c r="R329" i="12"/>
  <c r="W329" i="12" s="1"/>
  <c r="X329" i="12" s="1"/>
  <c r="Y329" i="12" s="1"/>
  <c r="Z329" i="12" s="1"/>
  <c r="F327" i="12"/>
  <c r="K326" i="12"/>
  <c r="L326" i="12" s="1"/>
  <c r="M326" i="12" s="1"/>
  <c r="N326" i="12" s="1"/>
  <c r="V324" i="12"/>
  <c r="J324" i="12"/>
  <c r="AH324" i="12"/>
  <c r="AN329" i="12"/>
  <c r="AO329" i="12" s="1"/>
  <c r="AP329" i="12" s="1"/>
  <c r="AQ323" i="12"/>
  <c r="AT338" i="12" l="1"/>
  <c r="AU337" i="12"/>
  <c r="AD330" i="12"/>
  <c r="AI330" i="12"/>
  <c r="AI329" i="12"/>
  <c r="AJ329" i="12" s="1"/>
  <c r="AK329" i="12" s="1"/>
  <c r="AL329" i="12" s="1"/>
  <c r="K327" i="12"/>
  <c r="L327" i="12" s="1"/>
  <c r="M327" i="12" s="1"/>
  <c r="N327" i="12" s="1"/>
  <c r="F328" i="12"/>
  <c r="R330" i="12"/>
  <c r="AH325" i="12"/>
  <c r="J325" i="12"/>
  <c r="V325" i="12"/>
  <c r="AN330" i="12"/>
  <c r="AO330" i="12" s="1"/>
  <c r="AP330" i="12" s="1"/>
  <c r="AQ324" i="12"/>
  <c r="AT339" i="12" l="1"/>
  <c r="AU338" i="12"/>
  <c r="AD331" i="12"/>
  <c r="R331" i="12"/>
  <c r="W331" i="12" s="1"/>
  <c r="W330" i="12"/>
  <c r="X330" i="12" s="1"/>
  <c r="Y330" i="12" s="1"/>
  <c r="Z330" i="12" s="1"/>
  <c r="AI331" i="12"/>
  <c r="AJ331" i="12" s="1"/>
  <c r="AJ330" i="12"/>
  <c r="AK330" i="12" s="1"/>
  <c r="AL330" i="12" s="1"/>
  <c r="K328" i="12"/>
  <c r="L328" i="12" s="1"/>
  <c r="M328" i="12" s="1"/>
  <c r="N328" i="12" s="1"/>
  <c r="F329" i="12"/>
  <c r="J326" i="12"/>
  <c r="V326" i="12"/>
  <c r="AH326" i="12"/>
  <c r="AQ325" i="12"/>
  <c r="AN331" i="12"/>
  <c r="AO331" i="12" s="1"/>
  <c r="AP331" i="12" s="1"/>
  <c r="AT340" i="12" l="1"/>
  <c r="AU339" i="12"/>
  <c r="AD332" i="12"/>
  <c r="X331" i="12"/>
  <c r="Y331" i="12" s="1"/>
  <c r="Z331" i="12" s="1"/>
  <c r="AK331" i="12"/>
  <c r="AL331" i="12" s="1"/>
  <c r="R332" i="12"/>
  <c r="F330" i="12"/>
  <c r="K329" i="12"/>
  <c r="L329" i="12" s="1"/>
  <c r="M329" i="12" s="1"/>
  <c r="N329" i="12" s="1"/>
  <c r="AH327" i="12"/>
  <c r="V327" i="12"/>
  <c r="J327" i="12"/>
  <c r="AN332" i="12"/>
  <c r="AO332" i="12" s="1"/>
  <c r="AP332" i="12" s="1"/>
  <c r="AQ326" i="12"/>
  <c r="AD333" i="12" l="1"/>
  <c r="AT341" i="12"/>
  <c r="AU340" i="12"/>
  <c r="R333" i="12"/>
  <c r="W333" i="12" s="1"/>
  <c r="W332" i="12"/>
  <c r="X332" i="12" s="1"/>
  <c r="Y332" i="12" s="1"/>
  <c r="Z332" i="12" s="1"/>
  <c r="AI333" i="12"/>
  <c r="AI332" i="12"/>
  <c r="AJ332" i="12" s="1"/>
  <c r="AK332" i="12" s="1"/>
  <c r="AL332" i="12" s="1"/>
  <c r="F331" i="12"/>
  <c r="K330" i="12"/>
  <c r="L330" i="12" s="1"/>
  <c r="M330" i="12" s="1"/>
  <c r="N330" i="12" s="1"/>
  <c r="J328" i="12"/>
  <c r="V328" i="12"/>
  <c r="AH328" i="12"/>
  <c r="AN333" i="12"/>
  <c r="AO333" i="12" s="1"/>
  <c r="AP333" i="12" s="1"/>
  <c r="AQ327" i="12"/>
  <c r="AT342" i="12" l="1"/>
  <c r="AU341" i="12"/>
  <c r="AD334" i="12"/>
  <c r="AI334" i="12" s="1"/>
  <c r="AJ334" i="12" s="1"/>
  <c r="X333" i="12"/>
  <c r="Y333" i="12" s="1"/>
  <c r="Z333" i="12" s="1"/>
  <c r="AJ333" i="12"/>
  <c r="AK333" i="12" s="1"/>
  <c r="AL333" i="12" s="1"/>
  <c r="R334" i="12"/>
  <c r="W334" i="12" s="1"/>
  <c r="X334" i="12" s="1"/>
  <c r="F332" i="12"/>
  <c r="K331" i="12"/>
  <c r="L331" i="12" s="1"/>
  <c r="M331" i="12" s="1"/>
  <c r="N331" i="12" s="1"/>
  <c r="AH329" i="12"/>
  <c r="V329" i="12"/>
  <c r="J329" i="12"/>
  <c r="AQ328" i="12"/>
  <c r="AN334" i="12"/>
  <c r="AO334" i="12" s="1"/>
  <c r="AP334" i="12" s="1"/>
  <c r="AT343" i="12" l="1"/>
  <c r="AU342" i="12"/>
  <c r="AD335" i="12"/>
  <c r="Y334" i="12"/>
  <c r="Z334" i="12" s="1"/>
  <c r="AK334" i="12"/>
  <c r="AL334" i="12" s="1"/>
  <c r="F333" i="12"/>
  <c r="K332" i="12"/>
  <c r="L332" i="12" s="1"/>
  <c r="M332" i="12" s="1"/>
  <c r="N332" i="12" s="1"/>
  <c r="AI335" i="12"/>
  <c r="AJ335" i="12" s="1"/>
  <c r="AK335" i="12" s="1"/>
  <c r="AL335" i="12" s="1"/>
  <c r="R335" i="12"/>
  <c r="W335" i="12" s="1"/>
  <c r="X335" i="12" s="1"/>
  <c r="J330" i="12"/>
  <c r="V330" i="12"/>
  <c r="AH330" i="12"/>
  <c r="AN335" i="12"/>
  <c r="AO335" i="12" s="1"/>
  <c r="AP335" i="12" s="1"/>
  <c r="AQ329" i="12"/>
  <c r="AT344" i="12" l="1"/>
  <c r="AU343" i="12"/>
  <c r="Y335" i="12"/>
  <c r="Z335" i="12" s="1"/>
  <c r="AD336" i="12"/>
  <c r="K333" i="12"/>
  <c r="L333" i="12" s="1"/>
  <c r="M333" i="12" s="1"/>
  <c r="N333" i="12" s="1"/>
  <c r="F334" i="12"/>
  <c r="R336" i="12"/>
  <c r="W336" i="12" s="1"/>
  <c r="X336" i="12" s="1"/>
  <c r="AH331" i="12"/>
  <c r="V331" i="12"/>
  <c r="J331" i="12"/>
  <c r="AQ330" i="12"/>
  <c r="AN336" i="12"/>
  <c r="AO336" i="12" s="1"/>
  <c r="AP336" i="12" s="1"/>
  <c r="AD337" i="12" l="1"/>
  <c r="AT345" i="12"/>
  <c r="AU344" i="12"/>
  <c r="AI336" i="12"/>
  <c r="AJ336" i="12" s="1"/>
  <c r="AK336" i="12" s="1"/>
  <c r="AL336" i="12" s="1"/>
  <c r="Y336" i="12"/>
  <c r="Z336" i="12" s="1"/>
  <c r="R337" i="12"/>
  <c r="AI337" i="12"/>
  <c r="F335" i="12"/>
  <c r="K334" i="12"/>
  <c r="L334" i="12" s="1"/>
  <c r="M334" i="12" s="1"/>
  <c r="N334" i="12" s="1"/>
  <c r="V332" i="12"/>
  <c r="J332" i="12"/>
  <c r="AH332" i="12"/>
  <c r="AN337" i="12"/>
  <c r="AO337" i="12" s="1"/>
  <c r="AP337" i="12" s="1"/>
  <c r="AQ331" i="12"/>
  <c r="AT346" i="12" l="1"/>
  <c r="AU345" i="12"/>
  <c r="AJ337" i="12"/>
  <c r="AK337" i="12" s="1"/>
  <c r="AL337" i="12" s="1"/>
  <c r="AD338" i="12"/>
  <c r="R338" i="12"/>
  <c r="W338" i="12" s="1"/>
  <c r="W337" i="12"/>
  <c r="X337" i="12" s="1"/>
  <c r="Y337" i="12" s="1"/>
  <c r="Z337" i="12" s="1"/>
  <c r="F336" i="12"/>
  <c r="K335" i="12"/>
  <c r="L335" i="12" s="1"/>
  <c r="M335" i="12" s="1"/>
  <c r="N335" i="12" s="1"/>
  <c r="AH333" i="12"/>
  <c r="J333" i="12"/>
  <c r="V333" i="12"/>
  <c r="AN338" i="12"/>
  <c r="AO338" i="12" s="1"/>
  <c r="AP338" i="12" s="1"/>
  <c r="AQ332" i="12"/>
  <c r="AD339" i="12" l="1"/>
  <c r="AT347" i="12"/>
  <c r="AU346" i="12"/>
  <c r="AI338" i="12"/>
  <c r="AJ338" i="12" s="1"/>
  <c r="AK338" i="12" s="1"/>
  <c r="AL338" i="12" s="1"/>
  <c r="X338" i="12"/>
  <c r="Y338" i="12" s="1"/>
  <c r="Z338" i="12" s="1"/>
  <c r="R339" i="12"/>
  <c r="W339" i="12" s="1"/>
  <c r="X339" i="12" s="1"/>
  <c r="F337" i="12"/>
  <c r="K336" i="12"/>
  <c r="L336" i="12" s="1"/>
  <c r="M336" i="12" s="1"/>
  <c r="N336" i="12" s="1"/>
  <c r="V334" i="12"/>
  <c r="J334" i="12"/>
  <c r="AH334" i="12"/>
  <c r="AQ333" i="12"/>
  <c r="AN339" i="12"/>
  <c r="AO339" i="12" s="1"/>
  <c r="AP339" i="12" s="1"/>
  <c r="AT348" i="12" l="1"/>
  <c r="AU347" i="12"/>
  <c r="AD340" i="12"/>
  <c r="Y339" i="12"/>
  <c r="Z339" i="12" s="1"/>
  <c r="AI340" i="12"/>
  <c r="AI339" i="12"/>
  <c r="AJ339" i="12" s="1"/>
  <c r="AK339" i="12" s="1"/>
  <c r="AL339" i="12" s="1"/>
  <c r="F338" i="12"/>
  <c r="K337" i="12"/>
  <c r="L337" i="12" s="1"/>
  <c r="M337" i="12" s="1"/>
  <c r="N337" i="12" s="1"/>
  <c r="R340" i="12"/>
  <c r="W340" i="12" s="1"/>
  <c r="X340" i="12" s="1"/>
  <c r="AH335" i="12"/>
  <c r="J335" i="12"/>
  <c r="V335" i="12"/>
  <c r="AN340" i="12"/>
  <c r="AO340" i="12" s="1"/>
  <c r="AP340" i="12" s="1"/>
  <c r="AQ334" i="12"/>
  <c r="AT349" i="12" l="1"/>
  <c r="AU348" i="12"/>
  <c r="AD341" i="12"/>
  <c r="Y340" i="12"/>
  <c r="Z340" i="12" s="1"/>
  <c r="AJ340" i="12"/>
  <c r="AK340" i="12" s="1"/>
  <c r="AL340" i="12" s="1"/>
  <c r="R341" i="12"/>
  <c r="W341" i="12" s="1"/>
  <c r="X341" i="12" s="1"/>
  <c r="F339" i="12"/>
  <c r="K338" i="12"/>
  <c r="L338" i="12" s="1"/>
  <c r="M338" i="12" s="1"/>
  <c r="N338" i="12" s="1"/>
  <c r="V336" i="12"/>
  <c r="J336" i="12"/>
  <c r="AH336" i="12"/>
  <c r="AN341" i="12"/>
  <c r="AO341" i="12" s="1"/>
  <c r="AP341" i="12" s="1"/>
  <c r="AQ335" i="12"/>
  <c r="AT350" i="12" l="1"/>
  <c r="AU349" i="12"/>
  <c r="AD342" i="12"/>
  <c r="Y341" i="12"/>
  <c r="Z341" i="12" s="1"/>
  <c r="AI341" i="12"/>
  <c r="AJ341" i="12" s="1"/>
  <c r="AK341" i="12" s="1"/>
  <c r="AL341" i="12" s="1"/>
  <c r="K339" i="12"/>
  <c r="L339" i="12" s="1"/>
  <c r="M339" i="12" s="1"/>
  <c r="N339" i="12" s="1"/>
  <c r="F340" i="12"/>
  <c r="R342" i="12"/>
  <c r="W342" i="12" s="1"/>
  <c r="X342" i="12" s="1"/>
  <c r="J337" i="12"/>
  <c r="AH337" i="12"/>
  <c r="V337" i="12"/>
  <c r="AQ336" i="12"/>
  <c r="AN342" i="12"/>
  <c r="AO342" i="12" s="1"/>
  <c r="AP342" i="12" s="1"/>
  <c r="AT351" i="12" l="1"/>
  <c r="AU350" i="12"/>
  <c r="AD343" i="12"/>
  <c r="AI343" i="12" s="1"/>
  <c r="AI342" i="12"/>
  <c r="AJ342" i="12" s="1"/>
  <c r="AK342" i="12" s="1"/>
  <c r="AL342" i="12" s="1"/>
  <c r="Y342" i="12"/>
  <c r="Z342" i="12" s="1"/>
  <c r="R343" i="12"/>
  <c r="W343" i="12" s="1"/>
  <c r="F341" i="12"/>
  <c r="K340" i="12"/>
  <c r="L340" i="12" s="1"/>
  <c r="M340" i="12" s="1"/>
  <c r="N340" i="12" s="1"/>
  <c r="V338" i="12"/>
  <c r="AH338" i="12"/>
  <c r="J338" i="12"/>
  <c r="AN343" i="12"/>
  <c r="AO343" i="12" s="1"/>
  <c r="AP343" i="12" s="1"/>
  <c r="AQ337" i="12"/>
  <c r="AJ343" i="12" l="1"/>
  <c r="AT352" i="12"/>
  <c r="AU351" i="12"/>
  <c r="AK343" i="12"/>
  <c r="AL343" i="12" s="1"/>
  <c r="AD344" i="12"/>
  <c r="AI344" i="12" s="1"/>
  <c r="AJ344" i="12" s="1"/>
  <c r="AK344" i="12" s="1"/>
  <c r="AL344" i="12" s="1"/>
  <c r="X343" i="12"/>
  <c r="Y343" i="12" s="1"/>
  <c r="Z343" i="12" s="1"/>
  <c r="F342" i="12"/>
  <c r="K341" i="12"/>
  <c r="L341" i="12" s="1"/>
  <c r="M341" i="12" s="1"/>
  <c r="N341" i="12" s="1"/>
  <c r="R344" i="12"/>
  <c r="W344" i="12" s="1"/>
  <c r="X344" i="12" s="1"/>
  <c r="J339" i="12"/>
  <c r="AH339" i="12"/>
  <c r="V339" i="12"/>
  <c r="AQ338" i="12"/>
  <c r="AN344" i="12"/>
  <c r="AO344" i="12" s="1"/>
  <c r="AP344" i="12" s="1"/>
  <c r="AT353" i="12" l="1"/>
  <c r="AU352" i="12"/>
  <c r="AD345" i="12"/>
  <c r="Y344" i="12"/>
  <c r="Z344" i="12" s="1"/>
  <c r="R345" i="12"/>
  <c r="W345" i="12" s="1"/>
  <c r="X345" i="12" s="1"/>
  <c r="F343" i="12"/>
  <c r="K342" i="12"/>
  <c r="L342" i="12" s="1"/>
  <c r="M342" i="12" s="1"/>
  <c r="N342" i="12" s="1"/>
  <c r="V340" i="12"/>
  <c r="AH340" i="12"/>
  <c r="J340" i="12"/>
  <c r="AN345" i="12"/>
  <c r="AO345" i="12" s="1"/>
  <c r="AP345" i="12" s="1"/>
  <c r="AQ339" i="12"/>
  <c r="AT354" i="12" l="1"/>
  <c r="AU353" i="12"/>
  <c r="AD346" i="12"/>
  <c r="AI345" i="12"/>
  <c r="AJ345" i="12" s="1"/>
  <c r="AK345" i="12" s="1"/>
  <c r="AL345" i="12" s="1"/>
  <c r="Y345" i="12"/>
  <c r="Z345" i="12" s="1"/>
  <c r="AI346" i="12"/>
  <c r="AJ346" i="12" s="1"/>
  <c r="AK346" i="12" s="1"/>
  <c r="AL346" i="12" s="1"/>
  <c r="K343" i="12"/>
  <c r="L343" i="12" s="1"/>
  <c r="M343" i="12" s="1"/>
  <c r="N343" i="12" s="1"/>
  <c r="F344" i="12"/>
  <c r="R346" i="12"/>
  <c r="W346" i="12" s="1"/>
  <c r="J341" i="12"/>
  <c r="AH341" i="12"/>
  <c r="V341" i="12"/>
  <c r="AN346" i="12"/>
  <c r="AO346" i="12" s="1"/>
  <c r="AP346" i="12" s="1"/>
  <c r="AQ340" i="12"/>
  <c r="AT355" i="12" l="1"/>
  <c r="AU354" i="12"/>
  <c r="AD347" i="12"/>
  <c r="AI347" i="12" s="1"/>
  <c r="AJ347" i="12" s="1"/>
  <c r="AK347" i="12" s="1"/>
  <c r="AL347" i="12" s="1"/>
  <c r="X346" i="12"/>
  <c r="Y346" i="12" s="1"/>
  <c r="Z346" i="12" s="1"/>
  <c r="F345" i="12"/>
  <c r="K344" i="12"/>
  <c r="L344" i="12" s="1"/>
  <c r="M344" i="12" s="1"/>
  <c r="N344" i="12" s="1"/>
  <c r="R347" i="12"/>
  <c r="W347" i="12" s="1"/>
  <c r="X347" i="12" s="1"/>
  <c r="AH342" i="12"/>
  <c r="V342" i="12"/>
  <c r="J342" i="12"/>
  <c r="AQ341" i="12"/>
  <c r="AN347" i="12"/>
  <c r="AO347" i="12" s="1"/>
  <c r="AP347" i="12" s="1"/>
  <c r="AT356" i="12" l="1"/>
  <c r="AU355" i="12"/>
  <c r="AD348" i="12"/>
  <c r="AI348" i="12" s="1"/>
  <c r="AJ348" i="12" s="1"/>
  <c r="AK348" i="12" s="1"/>
  <c r="AL348" i="12" s="1"/>
  <c r="Y347" i="12"/>
  <c r="Z347" i="12" s="1"/>
  <c r="R348" i="12"/>
  <c r="W348" i="12" s="1"/>
  <c r="X348" i="12" s="1"/>
  <c r="K345" i="12"/>
  <c r="L345" i="12" s="1"/>
  <c r="M345" i="12" s="1"/>
  <c r="N345" i="12" s="1"/>
  <c r="F346" i="12"/>
  <c r="J343" i="12"/>
  <c r="V343" i="12"/>
  <c r="AH343" i="12"/>
  <c r="AN348" i="12"/>
  <c r="AO348" i="12" s="1"/>
  <c r="AP348" i="12" s="1"/>
  <c r="AQ342" i="12"/>
  <c r="AT357" i="12" l="1"/>
  <c r="AU356" i="12"/>
  <c r="AD349" i="12"/>
  <c r="Y348" i="12"/>
  <c r="Z348" i="12" s="1"/>
  <c r="F347" i="12"/>
  <c r="K346" i="12"/>
  <c r="L346" i="12" s="1"/>
  <c r="M346" i="12" s="1"/>
  <c r="N346" i="12" s="1"/>
  <c r="R349" i="12"/>
  <c r="W349" i="12" s="1"/>
  <c r="X349" i="12" s="1"/>
  <c r="V344" i="12"/>
  <c r="AH344" i="12"/>
  <c r="J344" i="12"/>
  <c r="AQ343" i="12"/>
  <c r="AN349" i="12"/>
  <c r="AO349" i="12" s="1"/>
  <c r="AP349" i="12" s="1"/>
  <c r="AD350" i="12" l="1"/>
  <c r="AT358" i="12"/>
  <c r="AU357" i="12"/>
  <c r="AI349" i="12"/>
  <c r="AJ349" i="12" s="1"/>
  <c r="AK349" i="12" s="1"/>
  <c r="AL349" i="12" s="1"/>
  <c r="Y349" i="12"/>
  <c r="Z349" i="12" s="1"/>
  <c r="AI350" i="12"/>
  <c r="AJ350" i="12" s="1"/>
  <c r="AK350" i="12" s="1"/>
  <c r="AL350" i="12" s="1"/>
  <c r="R350" i="12"/>
  <c r="W350" i="12" s="1"/>
  <c r="X350" i="12" s="1"/>
  <c r="K347" i="12"/>
  <c r="L347" i="12" s="1"/>
  <c r="M347" i="12" s="1"/>
  <c r="N347" i="12" s="1"/>
  <c r="F348" i="12"/>
  <c r="J345" i="12"/>
  <c r="AH345" i="12"/>
  <c r="V345" i="12"/>
  <c r="AN350" i="12"/>
  <c r="AO350" i="12" s="1"/>
  <c r="AP350" i="12" s="1"/>
  <c r="AQ344" i="12"/>
  <c r="AT359" i="12" l="1"/>
  <c r="AU358" i="12"/>
  <c r="AD351" i="12"/>
  <c r="Y350" i="12"/>
  <c r="Z350" i="12" s="1"/>
  <c r="F349" i="12"/>
  <c r="K348" i="12"/>
  <c r="L348" i="12" s="1"/>
  <c r="M348" i="12" s="1"/>
  <c r="N348" i="12" s="1"/>
  <c r="R351" i="12"/>
  <c r="W351" i="12" s="1"/>
  <c r="X351" i="12" s="1"/>
  <c r="V346" i="12"/>
  <c r="AH346" i="12"/>
  <c r="J346" i="12"/>
  <c r="AN351" i="12"/>
  <c r="AO351" i="12" s="1"/>
  <c r="AP351" i="12" s="1"/>
  <c r="AQ345" i="12"/>
  <c r="AT360" i="12" l="1"/>
  <c r="AU359" i="12"/>
  <c r="AD352" i="12"/>
  <c r="AI352" i="12" s="1"/>
  <c r="Y351" i="12"/>
  <c r="Z351" i="12" s="1"/>
  <c r="AI351" i="12"/>
  <c r="AJ351" i="12" s="1"/>
  <c r="AK351" i="12" s="1"/>
  <c r="AL351" i="12" s="1"/>
  <c r="R352" i="12"/>
  <c r="W352" i="12" s="1"/>
  <c r="F350" i="12"/>
  <c r="K349" i="12"/>
  <c r="L349" i="12" s="1"/>
  <c r="M349" i="12" s="1"/>
  <c r="N349" i="12" s="1"/>
  <c r="J347" i="12"/>
  <c r="AH347" i="12"/>
  <c r="V347" i="12"/>
  <c r="AQ346" i="12"/>
  <c r="AN352" i="12"/>
  <c r="AO352" i="12" s="1"/>
  <c r="AP352" i="12" s="1"/>
  <c r="AT361" i="12" l="1"/>
  <c r="AU360" i="12"/>
  <c r="AD353" i="12"/>
  <c r="AI353" i="12" s="1"/>
  <c r="AJ353" i="12" s="1"/>
  <c r="X352" i="12"/>
  <c r="Y352" i="12" s="1"/>
  <c r="Z352" i="12" s="1"/>
  <c r="AJ352" i="12"/>
  <c r="AK352" i="12" s="1"/>
  <c r="AL352" i="12" s="1"/>
  <c r="F351" i="12"/>
  <c r="K350" i="12"/>
  <c r="L350" i="12" s="1"/>
  <c r="M350" i="12" s="1"/>
  <c r="N350" i="12" s="1"/>
  <c r="R353" i="12"/>
  <c r="W353" i="12" s="1"/>
  <c r="X353" i="12" s="1"/>
  <c r="V348" i="12"/>
  <c r="AH348" i="12"/>
  <c r="J348" i="12"/>
  <c r="AN353" i="12"/>
  <c r="AO353" i="12" s="1"/>
  <c r="AP353" i="12" s="1"/>
  <c r="AQ347" i="12"/>
  <c r="AT362" i="12" l="1"/>
  <c r="AU361" i="12"/>
  <c r="AD354" i="12"/>
  <c r="Y353" i="12"/>
  <c r="Z353" i="12" s="1"/>
  <c r="AK353" i="12"/>
  <c r="AL353" i="12" s="1"/>
  <c r="R354" i="12"/>
  <c r="W354" i="12" s="1"/>
  <c r="X354" i="12" s="1"/>
  <c r="K351" i="12"/>
  <c r="L351" i="12" s="1"/>
  <c r="M351" i="12" s="1"/>
  <c r="N351" i="12" s="1"/>
  <c r="F352" i="12"/>
  <c r="AH349" i="12"/>
  <c r="J349" i="12"/>
  <c r="V349" i="12"/>
  <c r="AN354" i="12"/>
  <c r="AO354" i="12" s="1"/>
  <c r="AP354" i="12" s="1"/>
  <c r="AQ348" i="12"/>
  <c r="AT363" i="12" l="1"/>
  <c r="AU362" i="12"/>
  <c r="AD355" i="12"/>
  <c r="Y354" i="12"/>
  <c r="Z354" i="12" s="1"/>
  <c r="AI354" i="12"/>
  <c r="AJ354" i="12" s="1"/>
  <c r="AK354" i="12" s="1"/>
  <c r="AL354" i="12" s="1"/>
  <c r="F353" i="12"/>
  <c r="K352" i="12"/>
  <c r="L352" i="12" s="1"/>
  <c r="M352" i="12" s="1"/>
  <c r="N352" i="12" s="1"/>
  <c r="R355" i="12"/>
  <c r="W355" i="12" s="1"/>
  <c r="V350" i="12"/>
  <c r="J350" i="12"/>
  <c r="AH350" i="12"/>
  <c r="AQ349" i="12"/>
  <c r="AN355" i="12"/>
  <c r="AO355" i="12" s="1"/>
  <c r="AP355" i="12" s="1"/>
  <c r="AD356" i="12" l="1"/>
  <c r="AI355" i="12"/>
  <c r="AJ355" i="12" s="1"/>
  <c r="AK355" i="12" s="1"/>
  <c r="AL355" i="12" s="1"/>
  <c r="AT364" i="12"/>
  <c r="AU363" i="12"/>
  <c r="X355" i="12"/>
  <c r="Y355" i="12" s="1"/>
  <c r="Z355" i="12" s="1"/>
  <c r="AI356" i="12"/>
  <c r="AJ356" i="12" s="1"/>
  <c r="AK356" i="12" s="1"/>
  <c r="AL356" i="12" s="1"/>
  <c r="R356" i="12"/>
  <c r="W356" i="12" s="1"/>
  <c r="X356" i="12" s="1"/>
  <c r="K353" i="12"/>
  <c r="L353" i="12" s="1"/>
  <c r="M353" i="12" s="1"/>
  <c r="N353" i="12" s="1"/>
  <c r="F354" i="12"/>
  <c r="AH351" i="12"/>
  <c r="J351" i="12"/>
  <c r="V351" i="12"/>
  <c r="AQ350" i="12"/>
  <c r="AN356" i="12"/>
  <c r="AO356" i="12" s="1"/>
  <c r="AP356" i="12" s="1"/>
  <c r="AT365" i="12" l="1"/>
  <c r="AU364" i="12"/>
  <c r="AD357" i="12"/>
  <c r="Y356" i="12"/>
  <c r="Z356" i="12" s="1"/>
  <c r="F355" i="12"/>
  <c r="K354" i="12"/>
  <c r="L354" i="12" s="1"/>
  <c r="M354" i="12" s="1"/>
  <c r="N354" i="12" s="1"/>
  <c r="R357" i="12"/>
  <c r="W357" i="12" s="1"/>
  <c r="X357" i="12" s="1"/>
  <c r="V352" i="12"/>
  <c r="J352" i="12"/>
  <c r="AH352" i="12"/>
  <c r="AQ351" i="12"/>
  <c r="AN357" i="12"/>
  <c r="AO357" i="12" s="1"/>
  <c r="AP357" i="12" s="1"/>
  <c r="AT366" i="12" l="1"/>
  <c r="AU365" i="12"/>
  <c r="AD358" i="12"/>
  <c r="AI357" i="12"/>
  <c r="AJ357" i="12" s="1"/>
  <c r="AK357" i="12" s="1"/>
  <c r="AL357" i="12" s="1"/>
  <c r="Y357" i="12"/>
  <c r="Z357" i="12" s="1"/>
  <c r="R358" i="12"/>
  <c r="W358" i="12" s="1"/>
  <c r="X358" i="12" s="1"/>
  <c r="Y358" i="12" s="1"/>
  <c r="Z358" i="12" s="1"/>
  <c r="F356" i="12"/>
  <c r="K355" i="12"/>
  <c r="L355" i="12" s="1"/>
  <c r="M355" i="12" s="1"/>
  <c r="N355" i="12" s="1"/>
  <c r="J353" i="12"/>
  <c r="AH353" i="12"/>
  <c r="V353" i="12"/>
  <c r="AQ352" i="12"/>
  <c r="AN358" i="12"/>
  <c r="AO358" i="12" s="1"/>
  <c r="AP358" i="12" s="1"/>
  <c r="AT367" i="12" l="1"/>
  <c r="AU366" i="12"/>
  <c r="AD359" i="12"/>
  <c r="AI359" i="12" s="1"/>
  <c r="AI358" i="12"/>
  <c r="AJ358" i="12" s="1"/>
  <c r="AK358" i="12" s="1"/>
  <c r="AL358" i="12" s="1"/>
  <c r="F357" i="12"/>
  <c r="K356" i="12"/>
  <c r="L356" i="12" s="1"/>
  <c r="M356" i="12" s="1"/>
  <c r="N356" i="12" s="1"/>
  <c r="R359" i="12"/>
  <c r="V354" i="12"/>
  <c r="AH354" i="12"/>
  <c r="J354" i="12"/>
  <c r="AN359" i="12"/>
  <c r="AO359" i="12" s="1"/>
  <c r="AP359" i="12" s="1"/>
  <c r="AQ353" i="12"/>
  <c r="AT368" i="12" l="1"/>
  <c r="AU367" i="12"/>
  <c r="AD360" i="12"/>
  <c r="R360" i="12"/>
  <c r="W360" i="12" s="1"/>
  <c r="W359" i="12"/>
  <c r="X359" i="12" s="1"/>
  <c r="Y359" i="12" s="1"/>
  <c r="Z359" i="12" s="1"/>
  <c r="AJ359" i="12"/>
  <c r="AK359" i="12" s="1"/>
  <c r="AL359" i="12" s="1"/>
  <c r="K357" i="12"/>
  <c r="L357" i="12" s="1"/>
  <c r="M357" i="12" s="1"/>
  <c r="N357" i="12" s="1"/>
  <c r="F358" i="12"/>
  <c r="J355" i="12"/>
  <c r="AH355" i="12"/>
  <c r="V355" i="12"/>
  <c r="AQ354" i="12"/>
  <c r="AN360" i="12"/>
  <c r="AO360" i="12" s="1"/>
  <c r="AP360" i="12" s="1"/>
  <c r="AD361" i="12" l="1"/>
  <c r="AT369" i="12"/>
  <c r="AU368" i="12"/>
  <c r="AI360" i="12"/>
  <c r="AJ360" i="12" s="1"/>
  <c r="AI361" i="12"/>
  <c r="AJ361" i="12" s="1"/>
  <c r="X360" i="12"/>
  <c r="Y360" i="12" s="1"/>
  <c r="Z360" i="12" s="1"/>
  <c r="AK360" i="12"/>
  <c r="AL360" i="12" s="1"/>
  <c r="F359" i="12"/>
  <c r="K358" i="12"/>
  <c r="L358" i="12" s="1"/>
  <c r="M358" i="12" s="1"/>
  <c r="N358" i="12" s="1"/>
  <c r="R361" i="12"/>
  <c r="W361" i="12" s="1"/>
  <c r="V356" i="12"/>
  <c r="AH356" i="12"/>
  <c r="J356" i="12"/>
  <c r="AN361" i="12"/>
  <c r="AO361" i="12" s="1"/>
  <c r="AP361" i="12" s="1"/>
  <c r="AQ355" i="12"/>
  <c r="AT370" i="12" l="1"/>
  <c r="AU369" i="12"/>
  <c r="AD362" i="12"/>
  <c r="AI362" i="12" s="1"/>
  <c r="AJ362" i="12" s="1"/>
  <c r="X361" i="12"/>
  <c r="Y361" i="12" s="1"/>
  <c r="Z361" i="12" s="1"/>
  <c r="AK361" i="12"/>
  <c r="AL361" i="12" s="1"/>
  <c r="R362" i="12"/>
  <c r="W362" i="12" s="1"/>
  <c r="X362" i="12" s="1"/>
  <c r="F360" i="12"/>
  <c r="K359" i="12"/>
  <c r="L359" i="12" s="1"/>
  <c r="M359" i="12" s="1"/>
  <c r="N359" i="12" s="1"/>
  <c r="J357" i="12"/>
  <c r="AH357" i="12"/>
  <c r="V357" i="12"/>
  <c r="AQ356" i="12"/>
  <c r="AN362" i="12"/>
  <c r="AO362" i="12" s="1"/>
  <c r="AP362" i="12" s="1"/>
  <c r="AT371" i="12" l="1"/>
  <c r="AU370" i="12"/>
  <c r="AD363" i="12"/>
  <c r="Y362" i="12"/>
  <c r="Z362" i="12" s="1"/>
  <c r="AK362" i="12"/>
  <c r="AL362" i="12" s="1"/>
  <c r="F361" i="12"/>
  <c r="K360" i="12"/>
  <c r="L360" i="12" s="1"/>
  <c r="M360" i="12" s="1"/>
  <c r="N360" i="12" s="1"/>
  <c r="AI363" i="12"/>
  <c r="AJ363" i="12" s="1"/>
  <c r="AK363" i="12" s="1"/>
  <c r="AL363" i="12" s="1"/>
  <c r="R363" i="12"/>
  <c r="W363" i="12" s="1"/>
  <c r="X363" i="12" s="1"/>
  <c r="V358" i="12"/>
  <c r="AH358" i="12"/>
  <c r="J358" i="12"/>
  <c r="AN363" i="12"/>
  <c r="AO363" i="12" s="1"/>
  <c r="AP363" i="12" s="1"/>
  <c r="AQ357" i="12"/>
  <c r="AT372" i="12" l="1"/>
  <c r="AU371" i="12"/>
  <c r="AD364" i="12"/>
  <c r="Y363" i="12"/>
  <c r="Z363" i="12" s="1"/>
  <c r="F362" i="12"/>
  <c r="K361" i="12"/>
  <c r="L361" i="12" s="1"/>
  <c r="M361" i="12" s="1"/>
  <c r="N361" i="12" s="1"/>
  <c r="R364" i="12"/>
  <c r="W364" i="12" s="1"/>
  <c r="AI364" i="12"/>
  <c r="AJ364" i="12" s="1"/>
  <c r="AK364" i="12" s="1"/>
  <c r="AL364" i="12" s="1"/>
  <c r="J359" i="12"/>
  <c r="AH359" i="12"/>
  <c r="V359" i="12"/>
  <c r="AQ358" i="12"/>
  <c r="AN364" i="12"/>
  <c r="AO364" i="12" s="1"/>
  <c r="AP364" i="12" s="1"/>
  <c r="AT373" i="12" l="1"/>
  <c r="AU372" i="12"/>
  <c r="AD365" i="12"/>
  <c r="X364" i="12"/>
  <c r="Y364" i="12" s="1"/>
  <c r="Z364" i="12" s="1"/>
  <c r="R365" i="12"/>
  <c r="AI365" i="12"/>
  <c r="AJ365" i="12" s="1"/>
  <c r="AK365" i="12" s="1"/>
  <c r="AL365" i="12" s="1"/>
  <c r="K362" i="12"/>
  <c r="L362" i="12" s="1"/>
  <c r="M362" i="12" s="1"/>
  <c r="N362" i="12" s="1"/>
  <c r="F363" i="12"/>
  <c r="V360" i="12"/>
  <c r="AH360" i="12"/>
  <c r="J360" i="12"/>
  <c r="AN365" i="12"/>
  <c r="AO365" i="12" s="1"/>
  <c r="AP365" i="12" s="1"/>
  <c r="AQ359" i="12"/>
  <c r="AT374" i="12" l="1"/>
  <c r="AU373" i="12"/>
  <c r="AD366" i="12"/>
  <c r="R366" i="12"/>
  <c r="W366" i="12" s="1"/>
  <c r="W365" i="12"/>
  <c r="X365" i="12" s="1"/>
  <c r="Y365" i="12" s="1"/>
  <c r="Z365" i="12" s="1"/>
  <c r="K363" i="12"/>
  <c r="L363" i="12" s="1"/>
  <c r="M363" i="12" s="1"/>
  <c r="N363" i="12" s="1"/>
  <c r="F364" i="12"/>
  <c r="AI366" i="12"/>
  <c r="AJ366" i="12" s="1"/>
  <c r="AK366" i="12" s="1"/>
  <c r="AL366" i="12" s="1"/>
  <c r="V361" i="12"/>
  <c r="J361" i="12"/>
  <c r="AH361" i="12"/>
  <c r="AQ360" i="12"/>
  <c r="AN366" i="12"/>
  <c r="AO366" i="12" s="1"/>
  <c r="AP366" i="12" s="1"/>
  <c r="AT375" i="12" l="1"/>
  <c r="AU374" i="12"/>
  <c r="AD367" i="12"/>
  <c r="AI367" i="12" s="1"/>
  <c r="AJ367" i="12" s="1"/>
  <c r="AK367" i="12" s="1"/>
  <c r="AL367" i="12" s="1"/>
  <c r="X366" i="12"/>
  <c r="Y366" i="12" s="1"/>
  <c r="Z366" i="12" s="1"/>
  <c r="F365" i="12"/>
  <c r="K364" i="12"/>
  <c r="L364" i="12" s="1"/>
  <c r="M364" i="12" s="1"/>
  <c r="N364" i="12" s="1"/>
  <c r="R367" i="12"/>
  <c r="W367" i="12" s="1"/>
  <c r="X367" i="12" s="1"/>
  <c r="V362" i="12"/>
  <c r="AH362" i="12"/>
  <c r="J362" i="12"/>
  <c r="AN367" i="12"/>
  <c r="AO367" i="12" s="1"/>
  <c r="AP367" i="12" s="1"/>
  <c r="AQ361" i="12"/>
  <c r="AT376" i="12" l="1"/>
  <c r="AU375" i="12"/>
  <c r="AD368" i="12"/>
  <c r="AI368" i="12" s="1"/>
  <c r="AJ368" i="12" s="1"/>
  <c r="AK368" i="12" s="1"/>
  <c r="AL368" i="12" s="1"/>
  <c r="Y367" i="12"/>
  <c r="Z367" i="12" s="1"/>
  <c r="R368" i="12"/>
  <c r="W368" i="12" s="1"/>
  <c r="X368" i="12" s="1"/>
  <c r="K365" i="12"/>
  <c r="L365" i="12" s="1"/>
  <c r="M365" i="12" s="1"/>
  <c r="N365" i="12" s="1"/>
  <c r="F366" i="12"/>
  <c r="J363" i="12"/>
  <c r="AH363" i="12"/>
  <c r="V363" i="12"/>
  <c r="AQ362" i="12"/>
  <c r="AN368" i="12"/>
  <c r="AO368" i="12" s="1"/>
  <c r="AP368" i="12" s="1"/>
  <c r="AT377" i="12" l="1"/>
  <c r="AU376" i="12"/>
  <c r="Y368" i="12"/>
  <c r="Z368" i="12" s="1"/>
  <c r="AD369" i="12"/>
  <c r="F367" i="12"/>
  <c r="K366" i="12"/>
  <c r="L366" i="12" s="1"/>
  <c r="M366" i="12" s="1"/>
  <c r="N366" i="12" s="1"/>
  <c r="R369" i="12"/>
  <c r="W369" i="12" s="1"/>
  <c r="X369" i="12" s="1"/>
  <c r="Y369" i="12" s="1"/>
  <c r="Z369" i="12" s="1"/>
  <c r="V364" i="12"/>
  <c r="AH364" i="12"/>
  <c r="J364" i="12"/>
  <c r="AN369" i="12"/>
  <c r="AO369" i="12" s="1"/>
  <c r="AP369" i="12" s="1"/>
  <c r="AQ363" i="12"/>
  <c r="AD370" i="12" l="1"/>
  <c r="AI370" i="12" s="1"/>
  <c r="AT378" i="12"/>
  <c r="AU377" i="12"/>
  <c r="AI369" i="12"/>
  <c r="AJ369" i="12" s="1"/>
  <c r="AK369" i="12" s="1"/>
  <c r="AL369" i="12" s="1"/>
  <c r="R370" i="12"/>
  <c r="W370" i="12" s="1"/>
  <c r="F368" i="12"/>
  <c r="K367" i="12"/>
  <c r="L367" i="12" s="1"/>
  <c r="M367" i="12" s="1"/>
  <c r="N367" i="12" s="1"/>
  <c r="J365" i="12"/>
  <c r="AH365" i="12"/>
  <c r="V365" i="12"/>
  <c r="AQ364" i="12"/>
  <c r="AN370" i="12"/>
  <c r="AO370" i="12" s="1"/>
  <c r="AP370" i="12" s="1"/>
  <c r="AJ370" i="12" l="1"/>
  <c r="AK370" i="12" s="1"/>
  <c r="AL370" i="12" s="1"/>
  <c r="AT379" i="12"/>
  <c r="AU378" i="12"/>
  <c r="AD371" i="12"/>
  <c r="X370" i="12"/>
  <c r="Y370" i="12" s="1"/>
  <c r="Z370" i="12" s="1"/>
  <c r="F369" i="12"/>
  <c r="K368" i="12"/>
  <c r="L368" i="12" s="1"/>
  <c r="M368" i="12" s="1"/>
  <c r="N368" i="12" s="1"/>
  <c r="R371" i="12"/>
  <c r="W371" i="12" s="1"/>
  <c r="X371" i="12" s="1"/>
  <c r="V366" i="12"/>
  <c r="J366" i="12"/>
  <c r="AH366" i="12"/>
  <c r="AQ365" i="12"/>
  <c r="AN371" i="12"/>
  <c r="AO371" i="12" s="1"/>
  <c r="AP371" i="12" s="1"/>
  <c r="AD372" i="12" l="1"/>
  <c r="AI372" i="12" s="1"/>
  <c r="Y371" i="12"/>
  <c r="Z371" i="12" s="1"/>
  <c r="AT380" i="12"/>
  <c r="AU379" i="12"/>
  <c r="AI371" i="12"/>
  <c r="AJ371" i="12" s="1"/>
  <c r="AK371" i="12" s="1"/>
  <c r="AL371" i="12" s="1"/>
  <c r="R372" i="12"/>
  <c r="K369" i="12"/>
  <c r="L369" i="12" s="1"/>
  <c r="M369" i="12" s="1"/>
  <c r="N369" i="12" s="1"/>
  <c r="F370" i="12"/>
  <c r="J367" i="12"/>
  <c r="V367" i="12"/>
  <c r="AH367" i="12"/>
  <c r="AN372" i="12"/>
  <c r="AO372" i="12" s="1"/>
  <c r="AP372" i="12" s="1"/>
  <c r="AQ366" i="12"/>
  <c r="AJ372" i="12" l="1"/>
  <c r="AK372" i="12" s="1"/>
  <c r="AL372" i="12" s="1"/>
  <c r="AT381" i="12"/>
  <c r="AU380" i="12"/>
  <c r="AD373" i="12"/>
  <c r="AI373" i="12" s="1"/>
  <c r="AJ373" i="12" s="1"/>
  <c r="AK373" i="12" s="1"/>
  <c r="AL373" i="12" s="1"/>
  <c r="R373" i="12"/>
  <c r="W373" i="12" s="1"/>
  <c r="W372" i="12"/>
  <c r="X372" i="12" s="1"/>
  <c r="Y372" i="12" s="1"/>
  <c r="Z372" i="12" s="1"/>
  <c r="F371" i="12"/>
  <c r="K370" i="12"/>
  <c r="L370" i="12" s="1"/>
  <c r="M370" i="12" s="1"/>
  <c r="N370" i="12" s="1"/>
  <c r="AH368" i="12"/>
  <c r="V368" i="12"/>
  <c r="J368" i="12"/>
  <c r="AN373" i="12"/>
  <c r="AO373" i="12" s="1"/>
  <c r="AP373" i="12" s="1"/>
  <c r="AQ367" i="12"/>
  <c r="AT382" i="12" l="1"/>
  <c r="AU381" i="12"/>
  <c r="AD374" i="12"/>
  <c r="X373" i="12"/>
  <c r="Y373" i="12" s="1"/>
  <c r="Z373" i="12" s="1"/>
  <c r="R374" i="12"/>
  <c r="W374" i="12" s="1"/>
  <c r="X374" i="12" s="1"/>
  <c r="Y374" i="12" s="1"/>
  <c r="Z374" i="12" s="1"/>
  <c r="F372" i="12"/>
  <c r="K371" i="12"/>
  <c r="L371" i="12" s="1"/>
  <c r="M371" i="12" s="1"/>
  <c r="N371" i="12" s="1"/>
  <c r="AI374" i="12"/>
  <c r="AJ374" i="12" s="1"/>
  <c r="AK374" i="12" s="1"/>
  <c r="AL374" i="12" s="1"/>
  <c r="J369" i="12"/>
  <c r="AH369" i="12"/>
  <c r="V369" i="12"/>
  <c r="AN374" i="12"/>
  <c r="AO374" i="12" s="1"/>
  <c r="AP374" i="12" s="1"/>
  <c r="AQ368" i="12"/>
  <c r="AT383" i="12" l="1"/>
  <c r="AU382" i="12"/>
  <c r="AD375" i="12"/>
  <c r="AI375" i="12"/>
  <c r="AJ375" i="12" s="1"/>
  <c r="AK375" i="12" s="1"/>
  <c r="AL375" i="12" s="1"/>
  <c r="F373" i="12"/>
  <c r="K372" i="12"/>
  <c r="L372" i="12" s="1"/>
  <c r="M372" i="12" s="1"/>
  <c r="N372" i="12" s="1"/>
  <c r="R375" i="12"/>
  <c r="V370" i="12"/>
  <c r="AH370" i="12"/>
  <c r="J370" i="12"/>
  <c r="AQ369" i="12"/>
  <c r="AN375" i="12"/>
  <c r="AO375" i="12" s="1"/>
  <c r="AP375" i="12" s="1"/>
  <c r="AT384" i="12" l="1"/>
  <c r="AU383" i="12"/>
  <c r="AD376" i="12"/>
  <c r="AI376" i="12" s="1"/>
  <c r="AJ376" i="12" s="1"/>
  <c r="AK376" i="12" s="1"/>
  <c r="AL376" i="12" s="1"/>
  <c r="R376" i="12"/>
  <c r="W376" i="12" s="1"/>
  <c r="W375" i="12"/>
  <c r="X375" i="12" s="1"/>
  <c r="Y375" i="12" s="1"/>
  <c r="Z375" i="12" s="1"/>
  <c r="K373" i="12"/>
  <c r="L373" i="12" s="1"/>
  <c r="M373" i="12" s="1"/>
  <c r="N373" i="12" s="1"/>
  <c r="F374" i="12"/>
  <c r="J371" i="12"/>
  <c r="AH371" i="12"/>
  <c r="V371" i="12"/>
  <c r="AN376" i="12"/>
  <c r="AO376" i="12" s="1"/>
  <c r="AP376" i="12" s="1"/>
  <c r="AQ370" i="12"/>
  <c r="AT385" i="12" l="1"/>
  <c r="AU384" i="12"/>
  <c r="AD377" i="12"/>
  <c r="X376" i="12"/>
  <c r="Y376" i="12" s="1"/>
  <c r="Z376" i="12" s="1"/>
  <c r="AI377" i="12"/>
  <c r="AJ377" i="12" s="1"/>
  <c r="AK377" i="12" s="1"/>
  <c r="AL377" i="12" s="1"/>
  <c r="F375" i="12"/>
  <c r="K374" i="12"/>
  <c r="L374" i="12" s="1"/>
  <c r="M374" i="12" s="1"/>
  <c r="N374" i="12" s="1"/>
  <c r="R377" i="12"/>
  <c r="V372" i="12"/>
  <c r="AH372" i="12"/>
  <c r="J372" i="12"/>
  <c r="AN377" i="12"/>
  <c r="AO377" i="12" s="1"/>
  <c r="AP377" i="12" s="1"/>
  <c r="AQ371" i="12"/>
  <c r="AT386" i="12" l="1"/>
  <c r="AU385" i="12"/>
  <c r="AD378" i="12"/>
  <c r="AI378" i="12" s="1"/>
  <c r="AJ378" i="12" s="1"/>
  <c r="AK378" i="12" s="1"/>
  <c r="AL378" i="12" s="1"/>
  <c r="R378" i="12"/>
  <c r="W378" i="12" s="1"/>
  <c r="W377" i="12"/>
  <c r="X377" i="12" s="1"/>
  <c r="Y377" i="12" s="1"/>
  <c r="Z377" i="12" s="1"/>
  <c r="K375" i="12"/>
  <c r="L375" i="12" s="1"/>
  <c r="M375" i="12" s="1"/>
  <c r="N375" i="12" s="1"/>
  <c r="F376" i="12"/>
  <c r="J373" i="12"/>
  <c r="AH373" i="12"/>
  <c r="V373" i="12"/>
  <c r="AQ372" i="12"/>
  <c r="AN378" i="12"/>
  <c r="AO378" i="12" s="1"/>
  <c r="AP378" i="12" s="1"/>
  <c r="AT387" i="12" l="1"/>
  <c r="AU386" i="12"/>
  <c r="AD379" i="12"/>
  <c r="X378" i="12"/>
  <c r="Y378" i="12" s="1"/>
  <c r="Z378" i="12" s="1"/>
  <c r="K376" i="12"/>
  <c r="L376" i="12" s="1"/>
  <c r="M376" i="12" s="1"/>
  <c r="N376" i="12" s="1"/>
  <c r="F377" i="12"/>
  <c r="R379" i="12"/>
  <c r="AH374" i="12"/>
  <c r="J374" i="12"/>
  <c r="V374" i="12"/>
  <c r="AN379" i="12"/>
  <c r="AO379" i="12" s="1"/>
  <c r="AP379" i="12" s="1"/>
  <c r="AQ373" i="12"/>
  <c r="AT388" i="12" l="1"/>
  <c r="AU387" i="12"/>
  <c r="AD380" i="12"/>
  <c r="R380" i="12"/>
  <c r="W380" i="12" s="1"/>
  <c r="W379" i="12"/>
  <c r="X379" i="12" s="1"/>
  <c r="Y379" i="12" s="1"/>
  <c r="Z379" i="12" s="1"/>
  <c r="AI380" i="12"/>
  <c r="AI379" i="12"/>
  <c r="AJ379" i="12" s="1"/>
  <c r="AK379" i="12" s="1"/>
  <c r="AL379" i="12" s="1"/>
  <c r="F378" i="12"/>
  <c r="K377" i="12"/>
  <c r="L377" i="12" s="1"/>
  <c r="V375" i="12"/>
  <c r="J375" i="12"/>
  <c r="AH375" i="12"/>
  <c r="AN380" i="12"/>
  <c r="AO380" i="12" s="1"/>
  <c r="AP380" i="12" s="1"/>
  <c r="AQ374" i="12"/>
  <c r="AT389" i="12" l="1"/>
  <c r="AU388" i="12"/>
  <c r="AD381" i="12"/>
  <c r="X380" i="12"/>
  <c r="Y380" i="12" s="1"/>
  <c r="Z380" i="12" s="1"/>
  <c r="AJ380" i="12"/>
  <c r="AK380" i="12" s="1"/>
  <c r="AL380" i="12" s="1"/>
  <c r="M377" i="12"/>
  <c r="N377" i="12" s="1"/>
  <c r="AZ17" i="12"/>
  <c r="R381" i="12"/>
  <c r="W381" i="12" s="1"/>
  <c r="X381" i="12" s="1"/>
  <c r="F379" i="12"/>
  <c r="K378" i="12"/>
  <c r="L378" i="12" s="1"/>
  <c r="AH376" i="12"/>
  <c r="J376" i="12"/>
  <c r="V376" i="12"/>
  <c r="AQ375" i="12"/>
  <c r="AN381" i="12"/>
  <c r="AO381" i="12" s="1"/>
  <c r="AP381" i="12" s="1"/>
  <c r="AT390" i="12" l="1"/>
  <c r="AU389" i="12"/>
  <c r="AD382" i="12"/>
  <c r="Y381" i="12"/>
  <c r="Z381" i="12" s="1"/>
  <c r="M378" i="12"/>
  <c r="N378" i="12" s="1"/>
  <c r="AI381" i="12"/>
  <c r="AJ381" i="12" s="1"/>
  <c r="AK381" i="12" s="1"/>
  <c r="AL381" i="12" s="1"/>
  <c r="AZ15" i="12"/>
  <c r="AZ16" i="12" s="1"/>
  <c r="AZ13" i="12"/>
  <c r="AZ14" i="12" s="1"/>
  <c r="F380" i="12"/>
  <c r="K379" i="12"/>
  <c r="L379" i="12" s="1"/>
  <c r="R382" i="12"/>
  <c r="J377" i="12"/>
  <c r="V377" i="12"/>
  <c r="AH377" i="12"/>
  <c r="AN382" i="12"/>
  <c r="AO382" i="12" s="1"/>
  <c r="AP382" i="12" s="1"/>
  <c r="AQ376" i="12"/>
  <c r="M379" i="12" l="1"/>
  <c r="N379" i="12" s="1"/>
  <c r="AD383" i="12"/>
  <c r="AT391" i="12"/>
  <c r="AU390" i="12"/>
  <c r="AI382" i="12"/>
  <c r="AJ382" i="12" s="1"/>
  <c r="AK382" i="12" s="1"/>
  <c r="AL382" i="12" s="1"/>
  <c r="R383" i="12"/>
  <c r="W383" i="12" s="1"/>
  <c r="W382" i="12"/>
  <c r="X382" i="12" s="1"/>
  <c r="Y382" i="12" s="1"/>
  <c r="Z382" i="12" s="1"/>
  <c r="AI383" i="12"/>
  <c r="F381" i="12"/>
  <c r="K380" i="12"/>
  <c r="L380" i="12" s="1"/>
  <c r="AY11" i="12"/>
  <c r="AY15" i="12"/>
  <c r="AY13" i="12"/>
  <c r="AY14" i="12" s="1"/>
  <c r="AH378" i="12"/>
  <c r="V378" i="12"/>
  <c r="AQ377" i="12"/>
  <c r="AN383" i="12"/>
  <c r="AO383" i="12" s="1"/>
  <c r="AP383" i="12" s="1"/>
  <c r="M380" i="12" l="1"/>
  <c r="N380" i="12" s="1"/>
  <c r="AT392" i="12"/>
  <c r="AU391" i="12"/>
  <c r="AJ383" i="12"/>
  <c r="AD384" i="12"/>
  <c r="AI384" i="12" s="1"/>
  <c r="AJ384" i="12" s="1"/>
  <c r="X383" i="12"/>
  <c r="Y383" i="12" s="1"/>
  <c r="Z383" i="12" s="1"/>
  <c r="AK383" i="12"/>
  <c r="AL383" i="12" s="1"/>
  <c r="AY16" i="12"/>
  <c r="K381" i="12"/>
  <c r="L381" i="12" s="1"/>
  <c r="M381" i="12" s="1"/>
  <c r="N381" i="12" s="1"/>
  <c r="F382" i="12"/>
  <c r="R384" i="12"/>
  <c r="W384" i="12" s="1"/>
  <c r="X384" i="12" s="1"/>
  <c r="V379" i="12"/>
  <c r="AH379" i="12"/>
  <c r="AN384" i="12"/>
  <c r="AO384" i="12" s="1"/>
  <c r="AP384" i="12" s="1"/>
  <c r="AQ378" i="12"/>
  <c r="Y384" i="12" l="1"/>
  <c r="Z384" i="12" s="1"/>
  <c r="AT393" i="12"/>
  <c r="AU392" i="12"/>
  <c r="AK384" i="12"/>
  <c r="AL384" i="12" s="1"/>
  <c r="AD385" i="12"/>
  <c r="AI385" i="12" s="1"/>
  <c r="AJ385" i="12" s="1"/>
  <c r="AK385" i="12" s="1"/>
  <c r="AL385" i="12" s="1"/>
  <c r="R385" i="12"/>
  <c r="W385" i="12" s="1"/>
  <c r="X385" i="12" s="1"/>
  <c r="Y385" i="12" s="1"/>
  <c r="Z385" i="12" s="1"/>
  <c r="F383" i="12"/>
  <c r="K382" i="12"/>
  <c r="L382" i="12" s="1"/>
  <c r="M382" i="12" s="1"/>
  <c r="N382" i="12" s="1"/>
  <c r="AH380" i="12"/>
  <c r="V380" i="12"/>
  <c r="AN385" i="12"/>
  <c r="AO385" i="12" s="1"/>
  <c r="AP385" i="12" s="1"/>
  <c r="AQ379" i="12"/>
  <c r="AT394" i="12" l="1"/>
  <c r="AU393" i="12"/>
  <c r="AD386" i="12"/>
  <c r="F384" i="12"/>
  <c r="K383" i="12"/>
  <c r="L383" i="12" s="1"/>
  <c r="M383" i="12" s="1"/>
  <c r="N383" i="12" s="1"/>
  <c r="R386" i="12"/>
  <c r="W386" i="12" s="1"/>
  <c r="X386" i="12" s="1"/>
  <c r="Y386" i="12" s="1"/>
  <c r="Z386" i="12" s="1"/>
  <c r="V381" i="12"/>
  <c r="AH381" i="12"/>
  <c r="AQ380" i="12"/>
  <c r="AN386" i="12"/>
  <c r="AO386" i="12" s="1"/>
  <c r="AP386" i="12" s="1"/>
  <c r="AD387" i="12" l="1"/>
  <c r="AT395" i="12"/>
  <c r="AU394" i="12"/>
  <c r="AI386" i="12"/>
  <c r="AJ386" i="12" s="1"/>
  <c r="AK386" i="12" s="1"/>
  <c r="AL386" i="12" s="1"/>
  <c r="R387" i="12"/>
  <c r="W387" i="12" s="1"/>
  <c r="X387" i="12" s="1"/>
  <c r="Y387" i="12" s="1"/>
  <c r="Z387" i="12" s="1"/>
  <c r="F385" i="12"/>
  <c r="K384" i="12"/>
  <c r="L384" i="12" s="1"/>
  <c r="M384" i="12" s="1"/>
  <c r="N384" i="12" s="1"/>
  <c r="AI387" i="12"/>
  <c r="AH382" i="12"/>
  <c r="V382" i="12"/>
  <c r="AN387" i="12"/>
  <c r="AO387" i="12" s="1"/>
  <c r="AP387" i="12" s="1"/>
  <c r="AQ381" i="12"/>
  <c r="AD388" i="12" l="1"/>
  <c r="AJ387" i="12"/>
  <c r="AK387" i="12" s="1"/>
  <c r="AL387" i="12" s="1"/>
  <c r="AT396" i="12"/>
  <c r="AU395" i="12"/>
  <c r="F386" i="12"/>
  <c r="K385" i="12"/>
  <c r="L385" i="12" s="1"/>
  <c r="M385" i="12" s="1"/>
  <c r="N385" i="12" s="1"/>
  <c r="AI388" i="12"/>
  <c r="AJ388" i="12" s="1"/>
  <c r="R388" i="12"/>
  <c r="W388" i="12" s="1"/>
  <c r="X388" i="12" s="1"/>
  <c r="Y388" i="12" s="1"/>
  <c r="Z388" i="12" s="1"/>
  <c r="V383" i="12"/>
  <c r="AH383" i="12"/>
  <c r="AN388" i="12"/>
  <c r="AO388" i="12" s="1"/>
  <c r="AP388" i="12" s="1"/>
  <c r="AQ382" i="12"/>
  <c r="AT397" i="12" l="1"/>
  <c r="AU396" i="12"/>
  <c r="AK388" i="12"/>
  <c r="AL388" i="12" s="1"/>
  <c r="AD389" i="12"/>
  <c r="R389" i="12"/>
  <c r="W389" i="12" s="1"/>
  <c r="X389" i="12" s="1"/>
  <c r="Y389" i="12" s="1"/>
  <c r="Z389" i="12" s="1"/>
  <c r="F387" i="12"/>
  <c r="K386" i="12"/>
  <c r="L386" i="12" s="1"/>
  <c r="M386" i="12" s="1"/>
  <c r="N386" i="12" s="1"/>
  <c r="V384" i="12"/>
  <c r="AH384" i="12"/>
  <c r="AN389" i="12"/>
  <c r="AO389" i="12" s="1"/>
  <c r="AP389" i="12" s="1"/>
  <c r="AQ383" i="12"/>
  <c r="AT398" i="12" l="1"/>
  <c r="AU397" i="12"/>
  <c r="AD390" i="12"/>
  <c r="AI390" i="12" s="1"/>
  <c r="AI389" i="12"/>
  <c r="AJ389" i="12" s="1"/>
  <c r="AK389" i="12" s="1"/>
  <c r="AL389" i="12" s="1"/>
  <c r="F388" i="12"/>
  <c r="K387" i="12"/>
  <c r="L387" i="12" s="1"/>
  <c r="M387" i="12" s="1"/>
  <c r="N387" i="12" s="1"/>
  <c r="R390" i="12"/>
  <c r="W390" i="12" s="1"/>
  <c r="X390" i="12" s="1"/>
  <c r="Y390" i="12" s="1"/>
  <c r="Z390" i="12" s="1"/>
  <c r="AH385" i="12"/>
  <c r="V385" i="12"/>
  <c r="AQ384" i="12"/>
  <c r="AN390" i="12"/>
  <c r="AO390" i="12" s="1"/>
  <c r="AP390" i="12" s="1"/>
  <c r="AJ390" i="12" l="1"/>
  <c r="AK390" i="12" s="1"/>
  <c r="AL390" i="12" s="1"/>
  <c r="AT399" i="12"/>
  <c r="AU398" i="12"/>
  <c r="AD391" i="12"/>
  <c r="AI391" i="12" s="1"/>
  <c r="AJ391" i="12" s="1"/>
  <c r="AK391" i="12" s="1"/>
  <c r="AL391" i="12" s="1"/>
  <c r="F389" i="12"/>
  <c r="K388" i="12"/>
  <c r="L388" i="12" s="1"/>
  <c r="M388" i="12" s="1"/>
  <c r="N388" i="12" s="1"/>
  <c r="R391" i="12"/>
  <c r="W391" i="12" s="1"/>
  <c r="X391" i="12" s="1"/>
  <c r="Y391" i="12" s="1"/>
  <c r="Z391" i="12" s="1"/>
  <c r="V386" i="12"/>
  <c r="AH386" i="12"/>
  <c r="AN391" i="12"/>
  <c r="AO391" i="12" s="1"/>
  <c r="AP391" i="12" s="1"/>
  <c r="AQ385" i="12"/>
  <c r="AT400" i="12" l="1"/>
  <c r="AU399" i="12"/>
  <c r="AD392" i="12"/>
  <c r="AI392" i="12" s="1"/>
  <c r="AJ392" i="12" s="1"/>
  <c r="AK392" i="12" s="1"/>
  <c r="AL392" i="12" s="1"/>
  <c r="R392" i="12"/>
  <c r="W392" i="12" s="1"/>
  <c r="X392" i="12" s="1"/>
  <c r="Y392" i="12" s="1"/>
  <c r="Z392" i="12" s="1"/>
  <c r="F390" i="12"/>
  <c r="K389" i="12"/>
  <c r="L389" i="12" s="1"/>
  <c r="M389" i="12" s="1"/>
  <c r="N389" i="12" s="1"/>
  <c r="AH387" i="12"/>
  <c r="V387" i="12"/>
  <c r="AQ386" i="12"/>
  <c r="AN392" i="12"/>
  <c r="AO392" i="12" s="1"/>
  <c r="AP392" i="12" s="1"/>
  <c r="AT401" i="12" l="1"/>
  <c r="AU400" i="12"/>
  <c r="AD393" i="12"/>
  <c r="R393" i="12"/>
  <c r="W393" i="12" s="1"/>
  <c r="X393" i="12" s="1"/>
  <c r="Y393" i="12" s="1"/>
  <c r="Z393" i="12" s="1"/>
  <c r="F391" i="12"/>
  <c r="K390" i="12"/>
  <c r="L390" i="12" s="1"/>
  <c r="M390" i="12" s="1"/>
  <c r="N390" i="12" s="1"/>
  <c r="AI393" i="12"/>
  <c r="AJ393" i="12" s="1"/>
  <c r="AK393" i="12" s="1"/>
  <c r="AL393" i="12" s="1"/>
  <c r="V388" i="12"/>
  <c r="AH388" i="12"/>
  <c r="AN393" i="12"/>
  <c r="AO393" i="12" s="1"/>
  <c r="AP393" i="12" s="1"/>
  <c r="AQ387" i="12"/>
  <c r="AT402" i="12" l="1"/>
  <c r="AU401" i="12"/>
  <c r="AD394" i="12"/>
  <c r="F392" i="12"/>
  <c r="K391" i="12"/>
  <c r="L391" i="12" s="1"/>
  <c r="M391" i="12" s="1"/>
  <c r="N391" i="12" s="1"/>
  <c r="AI394" i="12"/>
  <c r="AJ394" i="12" s="1"/>
  <c r="AK394" i="12" s="1"/>
  <c r="AL394" i="12" s="1"/>
  <c r="R394" i="12"/>
  <c r="W394" i="12" s="1"/>
  <c r="X394" i="12" s="1"/>
  <c r="Y394" i="12" s="1"/>
  <c r="Z394" i="12" s="1"/>
  <c r="AH389" i="12"/>
  <c r="V389" i="12"/>
  <c r="AN394" i="12"/>
  <c r="AO394" i="12" s="1"/>
  <c r="AP394" i="12" s="1"/>
  <c r="AQ388" i="12"/>
  <c r="AT403" i="12" l="1"/>
  <c r="AU402" i="12"/>
  <c r="AD395" i="12"/>
  <c r="AI395" i="12" s="1"/>
  <c r="AJ395" i="12" s="1"/>
  <c r="AK395" i="12" s="1"/>
  <c r="AL395" i="12" s="1"/>
  <c r="R395" i="12"/>
  <c r="W395" i="12" s="1"/>
  <c r="X395" i="12" s="1"/>
  <c r="Y395" i="12" s="1"/>
  <c r="Z395" i="12" s="1"/>
  <c r="F393" i="12"/>
  <c r="K392" i="12"/>
  <c r="L392" i="12" s="1"/>
  <c r="M392" i="12" s="1"/>
  <c r="N392" i="12" s="1"/>
  <c r="V390" i="12"/>
  <c r="AH390" i="12"/>
  <c r="AQ389" i="12"/>
  <c r="AN395" i="12"/>
  <c r="AO395" i="12" s="1"/>
  <c r="AP395" i="12" s="1"/>
  <c r="AT404" i="12" l="1"/>
  <c r="AU403" i="12"/>
  <c r="AD396" i="12"/>
  <c r="R396" i="12"/>
  <c r="W396" i="12" s="1"/>
  <c r="X396" i="12" s="1"/>
  <c r="Y396" i="12" s="1"/>
  <c r="Z396" i="12" s="1"/>
  <c r="F394" i="12"/>
  <c r="K393" i="12"/>
  <c r="L393" i="12" s="1"/>
  <c r="M393" i="12" s="1"/>
  <c r="N393" i="12" s="1"/>
  <c r="AI396" i="12"/>
  <c r="AJ396" i="12" s="1"/>
  <c r="AK396" i="12" s="1"/>
  <c r="AL396" i="12" s="1"/>
  <c r="AH391" i="12"/>
  <c r="V391" i="12"/>
  <c r="AN396" i="12"/>
  <c r="AO396" i="12" s="1"/>
  <c r="AP396" i="12" s="1"/>
  <c r="AQ390" i="12"/>
  <c r="AT405" i="12" l="1"/>
  <c r="AU404" i="12"/>
  <c r="AD397" i="12"/>
  <c r="AI397" i="12" s="1"/>
  <c r="AJ397" i="12" s="1"/>
  <c r="AK397" i="12" s="1"/>
  <c r="AL397" i="12" s="1"/>
  <c r="F395" i="12"/>
  <c r="K394" i="12"/>
  <c r="L394" i="12" s="1"/>
  <c r="M394" i="12" s="1"/>
  <c r="N394" i="12" s="1"/>
  <c r="R397" i="12"/>
  <c r="W397" i="12" s="1"/>
  <c r="X397" i="12" s="1"/>
  <c r="Y397" i="12" s="1"/>
  <c r="Z397" i="12" s="1"/>
  <c r="V392" i="12"/>
  <c r="AH392" i="12"/>
  <c r="AQ391" i="12"/>
  <c r="AN397" i="12"/>
  <c r="AO397" i="12" s="1"/>
  <c r="AP397" i="12" s="1"/>
  <c r="AT406" i="12" l="1"/>
  <c r="AU405" i="12"/>
  <c r="AD398" i="12"/>
  <c r="AI398" i="12" s="1"/>
  <c r="AJ398" i="12" s="1"/>
  <c r="AK398" i="12" s="1"/>
  <c r="AL398" i="12" s="1"/>
  <c r="F396" i="12"/>
  <c r="K395" i="12"/>
  <c r="L395" i="12" s="1"/>
  <c r="M395" i="12" s="1"/>
  <c r="N395" i="12" s="1"/>
  <c r="R398" i="12"/>
  <c r="W398" i="12" s="1"/>
  <c r="X398" i="12" s="1"/>
  <c r="Y398" i="12" s="1"/>
  <c r="Z398" i="12" s="1"/>
  <c r="AH393" i="12"/>
  <c r="V393" i="12"/>
  <c r="AN398" i="12"/>
  <c r="AO398" i="12" s="1"/>
  <c r="AP398" i="12" s="1"/>
  <c r="AQ392" i="12"/>
  <c r="AT407" i="12" l="1"/>
  <c r="AU406" i="12"/>
  <c r="AD399" i="12"/>
  <c r="AI399" i="12" s="1"/>
  <c r="AJ399" i="12" s="1"/>
  <c r="AK399" i="12" s="1"/>
  <c r="AL399" i="12" s="1"/>
  <c r="R399" i="12"/>
  <c r="W399" i="12" s="1"/>
  <c r="X399" i="12" s="1"/>
  <c r="Y399" i="12" s="1"/>
  <c r="Z399" i="12" s="1"/>
  <c r="F397" i="12"/>
  <c r="K396" i="12"/>
  <c r="L396" i="12" s="1"/>
  <c r="M396" i="12" s="1"/>
  <c r="N396" i="12" s="1"/>
  <c r="V394" i="12"/>
  <c r="AH394" i="12"/>
  <c r="AQ393" i="12"/>
  <c r="AN399" i="12"/>
  <c r="AO399" i="12" s="1"/>
  <c r="AP399" i="12" s="1"/>
  <c r="AT408" i="12" l="1"/>
  <c r="AU407" i="12"/>
  <c r="AD400" i="12"/>
  <c r="AI400" i="12" s="1"/>
  <c r="AJ400" i="12" s="1"/>
  <c r="AK400" i="12" s="1"/>
  <c r="AL400" i="12" s="1"/>
  <c r="R400" i="12"/>
  <c r="W400" i="12" s="1"/>
  <c r="X400" i="12" s="1"/>
  <c r="Y400" i="12" s="1"/>
  <c r="Z400" i="12" s="1"/>
  <c r="F398" i="12"/>
  <c r="K397" i="12"/>
  <c r="L397" i="12" s="1"/>
  <c r="M397" i="12" s="1"/>
  <c r="N397" i="12" s="1"/>
  <c r="AH395" i="12"/>
  <c r="V395" i="12"/>
  <c r="AN400" i="12"/>
  <c r="AO400" i="12" s="1"/>
  <c r="AP400" i="12" s="1"/>
  <c r="AQ394" i="12"/>
  <c r="AT409" i="12" l="1"/>
  <c r="AU408" i="12"/>
  <c r="AD401" i="12"/>
  <c r="K398" i="12"/>
  <c r="L398" i="12" s="1"/>
  <c r="M398" i="12" s="1"/>
  <c r="N398" i="12" s="1"/>
  <c r="F399" i="12"/>
  <c r="R401" i="12"/>
  <c r="W401" i="12" s="1"/>
  <c r="X401" i="12" s="1"/>
  <c r="Y401" i="12" s="1"/>
  <c r="Z401" i="12" s="1"/>
  <c r="V396" i="12"/>
  <c r="AH396" i="12"/>
  <c r="AN401" i="12"/>
  <c r="AO401" i="12" s="1"/>
  <c r="AP401" i="12" s="1"/>
  <c r="AQ395" i="12"/>
  <c r="AD402" i="12" l="1"/>
  <c r="AT410" i="12"/>
  <c r="AU409" i="12"/>
  <c r="AI401" i="12"/>
  <c r="AJ401" i="12" s="1"/>
  <c r="AK401" i="12" s="1"/>
  <c r="AL401" i="12" s="1"/>
  <c r="R402" i="12"/>
  <c r="W402" i="12" s="1"/>
  <c r="X402" i="12" s="1"/>
  <c r="Y402" i="12" s="1"/>
  <c r="Z402" i="12" s="1"/>
  <c r="K399" i="12"/>
  <c r="L399" i="12" s="1"/>
  <c r="M399" i="12" s="1"/>
  <c r="N399" i="12" s="1"/>
  <c r="F400" i="12"/>
  <c r="AI402" i="12"/>
  <c r="AH397" i="12"/>
  <c r="V397" i="12"/>
  <c r="AQ396" i="12"/>
  <c r="AN402" i="12"/>
  <c r="AO402" i="12" s="1"/>
  <c r="AP402" i="12" s="1"/>
  <c r="AT411" i="12" l="1"/>
  <c r="AU410" i="12"/>
  <c r="AJ402" i="12"/>
  <c r="AK402" i="12" s="1"/>
  <c r="AL402" i="12" s="1"/>
  <c r="AD403" i="12"/>
  <c r="AI403" i="12" s="1"/>
  <c r="AJ403" i="12" s="1"/>
  <c r="AK403" i="12" s="1"/>
  <c r="AL403" i="12" s="1"/>
  <c r="F401" i="12"/>
  <c r="K400" i="12"/>
  <c r="L400" i="12" s="1"/>
  <c r="M400" i="12" s="1"/>
  <c r="N400" i="12" s="1"/>
  <c r="R403" i="12"/>
  <c r="W403" i="12" s="1"/>
  <c r="X403" i="12" s="1"/>
  <c r="Y403" i="12" s="1"/>
  <c r="Z403" i="12" s="1"/>
  <c r="V398" i="12"/>
  <c r="AH398" i="12"/>
  <c r="AN403" i="12"/>
  <c r="AO403" i="12" s="1"/>
  <c r="AP403" i="12" s="1"/>
  <c r="AQ397" i="12"/>
  <c r="AT412" i="12" l="1"/>
  <c r="AU411" i="12"/>
  <c r="AD404" i="12"/>
  <c r="R404" i="12"/>
  <c r="W404" i="12" s="1"/>
  <c r="X404" i="12" s="1"/>
  <c r="Y404" i="12" s="1"/>
  <c r="Z404" i="12" s="1"/>
  <c r="F402" i="12"/>
  <c r="K401" i="12"/>
  <c r="L401" i="12" s="1"/>
  <c r="M401" i="12" s="1"/>
  <c r="N401" i="12" s="1"/>
  <c r="AH399" i="12"/>
  <c r="V399" i="12"/>
  <c r="AN404" i="12"/>
  <c r="AO404" i="12" s="1"/>
  <c r="AP404" i="12" s="1"/>
  <c r="AQ398" i="12"/>
  <c r="AT413" i="12" l="1"/>
  <c r="AU412" i="12"/>
  <c r="AD405" i="12"/>
  <c r="AI404" i="12"/>
  <c r="AJ404" i="12" s="1"/>
  <c r="AK404" i="12" s="1"/>
  <c r="AL404" i="12" s="1"/>
  <c r="F403" i="12"/>
  <c r="K402" i="12"/>
  <c r="L402" i="12" s="1"/>
  <c r="M402" i="12" s="1"/>
  <c r="N402" i="12" s="1"/>
  <c r="R405" i="12"/>
  <c r="W405" i="12" s="1"/>
  <c r="X405" i="12" s="1"/>
  <c r="Y405" i="12" s="1"/>
  <c r="Z405" i="12" s="1"/>
  <c r="V400" i="12"/>
  <c r="AH400" i="12"/>
  <c r="AQ399" i="12"/>
  <c r="AN405" i="12"/>
  <c r="AO405" i="12" s="1"/>
  <c r="AP405" i="12" s="1"/>
  <c r="AD406" i="12" l="1"/>
  <c r="AT414" i="12"/>
  <c r="AU413" i="12"/>
  <c r="AI405" i="12"/>
  <c r="AJ405" i="12" s="1"/>
  <c r="AK405" i="12" s="1"/>
  <c r="AL405" i="12" s="1"/>
  <c r="R406" i="12"/>
  <c r="W406" i="12" s="1"/>
  <c r="X406" i="12" s="1"/>
  <c r="Y406" i="12" s="1"/>
  <c r="Z406" i="12" s="1"/>
  <c r="AI406" i="12"/>
  <c r="K403" i="12"/>
  <c r="L403" i="12" s="1"/>
  <c r="M403" i="12" s="1"/>
  <c r="N403" i="12" s="1"/>
  <c r="F404" i="12"/>
  <c r="AH401" i="12"/>
  <c r="V401" i="12"/>
  <c r="AN406" i="12"/>
  <c r="AO406" i="12" s="1"/>
  <c r="AP406" i="12" s="1"/>
  <c r="AQ400" i="12"/>
  <c r="AD407" i="12" l="1"/>
  <c r="AI407" i="12" s="1"/>
  <c r="AJ407" i="12" s="1"/>
  <c r="AT415" i="12"/>
  <c r="AU414" i="12"/>
  <c r="AJ406" i="12"/>
  <c r="AK406" i="12" s="1"/>
  <c r="AL406" i="12" s="1"/>
  <c r="F405" i="12"/>
  <c r="K404" i="12"/>
  <c r="L404" i="12" s="1"/>
  <c r="M404" i="12" s="1"/>
  <c r="N404" i="12" s="1"/>
  <c r="R407" i="12"/>
  <c r="W407" i="12" s="1"/>
  <c r="X407" i="12" s="1"/>
  <c r="Y407" i="12" s="1"/>
  <c r="Z407" i="12" s="1"/>
  <c r="V402" i="12"/>
  <c r="AH402" i="12"/>
  <c r="AQ401" i="12"/>
  <c r="AN407" i="12"/>
  <c r="AO407" i="12" s="1"/>
  <c r="AP407" i="12" s="1"/>
  <c r="AT416" i="12" l="1"/>
  <c r="AU415" i="12"/>
  <c r="AK407" i="12"/>
  <c r="AL407" i="12" s="1"/>
  <c r="AD408" i="12"/>
  <c r="R408" i="12"/>
  <c r="W408" i="12" s="1"/>
  <c r="X408" i="12" s="1"/>
  <c r="Y408" i="12" s="1"/>
  <c r="Z408" i="12" s="1"/>
  <c r="AI408" i="12"/>
  <c r="AJ408" i="12" s="1"/>
  <c r="AK408" i="12" s="1"/>
  <c r="AL408" i="12" s="1"/>
  <c r="K405" i="12"/>
  <c r="L405" i="12" s="1"/>
  <c r="M405" i="12" s="1"/>
  <c r="N405" i="12" s="1"/>
  <c r="F406" i="12"/>
  <c r="AH403" i="12"/>
  <c r="V403" i="12"/>
  <c r="AQ402" i="12"/>
  <c r="AN408" i="12"/>
  <c r="AO408" i="12" s="1"/>
  <c r="AP408" i="12" s="1"/>
  <c r="AT417" i="12" l="1"/>
  <c r="AU416" i="12"/>
  <c r="AD409" i="12"/>
  <c r="AI409" i="12" s="1"/>
  <c r="AJ409" i="12" s="1"/>
  <c r="AK409" i="12" s="1"/>
  <c r="AL409" i="12" s="1"/>
  <c r="F407" i="12"/>
  <c r="K406" i="12"/>
  <c r="L406" i="12" s="1"/>
  <c r="M406" i="12" s="1"/>
  <c r="N406" i="12" s="1"/>
  <c r="R409" i="12"/>
  <c r="W409" i="12" s="1"/>
  <c r="X409" i="12" s="1"/>
  <c r="Y409" i="12" s="1"/>
  <c r="Z409" i="12" s="1"/>
  <c r="V404" i="12"/>
  <c r="AH404" i="12"/>
  <c r="AN409" i="12"/>
  <c r="AO409" i="12" s="1"/>
  <c r="AP409" i="12" s="1"/>
  <c r="AQ403" i="12"/>
  <c r="AT418" i="12" l="1"/>
  <c r="AU417" i="12"/>
  <c r="AD410" i="12"/>
  <c r="R410" i="12"/>
  <c r="W410" i="12" s="1"/>
  <c r="X410" i="12" s="1"/>
  <c r="Y410" i="12" s="1"/>
  <c r="Z410" i="12" s="1"/>
  <c r="AI410" i="12"/>
  <c r="AJ410" i="12" s="1"/>
  <c r="AK410" i="12" s="1"/>
  <c r="AL410" i="12" s="1"/>
  <c r="K407" i="12"/>
  <c r="L407" i="12" s="1"/>
  <c r="M407" i="12" s="1"/>
  <c r="N407" i="12" s="1"/>
  <c r="F408" i="12"/>
  <c r="AH405" i="12"/>
  <c r="V405" i="12"/>
  <c r="AN410" i="12"/>
  <c r="AO410" i="12" s="1"/>
  <c r="AP410" i="12" s="1"/>
  <c r="AQ404" i="12"/>
  <c r="AT419" i="12" l="1"/>
  <c r="AU418" i="12"/>
  <c r="AD411" i="12"/>
  <c r="F409" i="12"/>
  <c r="K408" i="12"/>
  <c r="L408" i="12" s="1"/>
  <c r="M408" i="12" s="1"/>
  <c r="N408" i="12" s="1"/>
  <c r="AI411" i="12"/>
  <c r="AJ411" i="12" s="1"/>
  <c r="AK411" i="12" s="1"/>
  <c r="AL411" i="12" s="1"/>
  <c r="R411" i="12"/>
  <c r="W411" i="12" s="1"/>
  <c r="X411" i="12" s="1"/>
  <c r="Y411" i="12" s="1"/>
  <c r="Z411" i="12" s="1"/>
  <c r="V406" i="12"/>
  <c r="AH406" i="12"/>
  <c r="AQ405" i="12"/>
  <c r="AN411" i="12"/>
  <c r="AO411" i="12" s="1"/>
  <c r="AP411" i="12" s="1"/>
  <c r="AT420" i="12" l="1"/>
  <c r="AU419" i="12"/>
  <c r="AD412" i="12"/>
  <c r="AI412" i="12" s="1"/>
  <c r="AJ412" i="12" s="1"/>
  <c r="AK412" i="12" s="1"/>
  <c r="AL412" i="12" s="1"/>
  <c r="R412" i="12"/>
  <c r="W412" i="12" s="1"/>
  <c r="X412" i="12" s="1"/>
  <c r="Y412" i="12" s="1"/>
  <c r="Z412" i="12" s="1"/>
  <c r="K409" i="12"/>
  <c r="L409" i="12" s="1"/>
  <c r="M409" i="12" s="1"/>
  <c r="N409" i="12" s="1"/>
  <c r="F410" i="12"/>
  <c r="AH407" i="12"/>
  <c r="V407" i="12"/>
  <c r="AN412" i="12"/>
  <c r="AO412" i="12" s="1"/>
  <c r="AP412" i="12" s="1"/>
  <c r="AQ406" i="12"/>
  <c r="AT421" i="12" l="1"/>
  <c r="AU420" i="12"/>
  <c r="AD413" i="12"/>
  <c r="F411" i="12"/>
  <c r="K410" i="12"/>
  <c r="L410" i="12" s="1"/>
  <c r="M410" i="12" s="1"/>
  <c r="N410" i="12" s="1"/>
  <c r="R413" i="12"/>
  <c r="V408" i="12"/>
  <c r="AH408" i="12"/>
  <c r="AQ407" i="12"/>
  <c r="AN413" i="12"/>
  <c r="AO413" i="12" s="1"/>
  <c r="AP413" i="12" s="1"/>
  <c r="AT422" i="12" l="1"/>
  <c r="AU421" i="12"/>
  <c r="AD414" i="12"/>
  <c r="AI414" i="12" s="1"/>
  <c r="R414" i="12"/>
  <c r="W414" i="12" s="1"/>
  <c r="W413" i="12"/>
  <c r="X413" i="12" s="1"/>
  <c r="Y413" i="12" s="1"/>
  <c r="Z413" i="12" s="1"/>
  <c r="AI413" i="12"/>
  <c r="AJ413" i="12" s="1"/>
  <c r="AK413" i="12" s="1"/>
  <c r="AL413" i="12" s="1"/>
  <c r="K411" i="12"/>
  <c r="L411" i="12" s="1"/>
  <c r="M411" i="12" s="1"/>
  <c r="N411" i="12" s="1"/>
  <c r="F412" i="12"/>
  <c r="AH409" i="12"/>
  <c r="V409" i="12"/>
  <c r="AN414" i="12"/>
  <c r="AO414" i="12" s="1"/>
  <c r="AP414" i="12" s="1"/>
  <c r="AQ408" i="12"/>
  <c r="AT423" i="12" l="1"/>
  <c r="AU422" i="12"/>
  <c r="AD415" i="12"/>
  <c r="X414" i="12"/>
  <c r="Y414" i="12" s="1"/>
  <c r="Z414" i="12" s="1"/>
  <c r="AJ414" i="12"/>
  <c r="AK414" i="12" s="1"/>
  <c r="AL414" i="12" s="1"/>
  <c r="R415" i="12"/>
  <c r="W415" i="12" s="1"/>
  <c r="X415" i="12" s="1"/>
  <c r="F413" i="12"/>
  <c r="K412" i="12"/>
  <c r="L412" i="12" s="1"/>
  <c r="M412" i="12" s="1"/>
  <c r="N412" i="12" s="1"/>
  <c r="V410" i="12"/>
  <c r="AH410" i="12"/>
  <c r="AN415" i="12"/>
  <c r="AO415" i="12" s="1"/>
  <c r="AP415" i="12" s="1"/>
  <c r="AQ409" i="12"/>
  <c r="AD416" i="12" l="1"/>
  <c r="AI415" i="12"/>
  <c r="AJ415" i="12" s="1"/>
  <c r="AT424" i="12"/>
  <c r="AU423" i="12"/>
  <c r="Y415" i="12"/>
  <c r="Z415" i="12" s="1"/>
  <c r="AK415" i="12"/>
  <c r="AL415" i="12" s="1"/>
  <c r="AI416" i="12"/>
  <c r="F414" i="12"/>
  <c r="K413" i="12"/>
  <c r="L413" i="12" s="1"/>
  <c r="M413" i="12" s="1"/>
  <c r="N413" i="12" s="1"/>
  <c r="R416" i="12"/>
  <c r="W416" i="12" s="1"/>
  <c r="X416" i="12" s="1"/>
  <c r="AH411" i="12"/>
  <c r="V411" i="12"/>
  <c r="AQ410" i="12"/>
  <c r="AN416" i="12"/>
  <c r="AO416" i="12" s="1"/>
  <c r="AP416" i="12" s="1"/>
  <c r="Y416" i="12" l="1"/>
  <c r="Z416" i="12" s="1"/>
  <c r="AT425" i="12"/>
  <c r="AU424" i="12"/>
  <c r="AJ416" i="12"/>
  <c r="AD417" i="12"/>
  <c r="AI417" i="12" s="1"/>
  <c r="AJ417" i="12" s="1"/>
  <c r="AK416" i="12"/>
  <c r="AL416" i="12" s="1"/>
  <c r="R417" i="12"/>
  <c r="W417" i="12" s="1"/>
  <c r="X417" i="12" s="1"/>
  <c r="Y417" i="12" s="1"/>
  <c r="Z417" i="12" s="1"/>
  <c r="F415" i="12"/>
  <c r="K414" i="12"/>
  <c r="L414" i="12" s="1"/>
  <c r="M414" i="12" s="1"/>
  <c r="N414" i="12" s="1"/>
  <c r="V412" i="12"/>
  <c r="AH412" i="12"/>
  <c r="AN417" i="12"/>
  <c r="AO417" i="12" s="1"/>
  <c r="AP417" i="12" s="1"/>
  <c r="AQ411" i="12"/>
  <c r="AT426" i="12" l="1"/>
  <c r="AU425" i="12"/>
  <c r="AD418" i="12"/>
  <c r="AK417" i="12"/>
  <c r="AL417" i="12" s="1"/>
  <c r="K415" i="12"/>
  <c r="L415" i="12" s="1"/>
  <c r="M415" i="12" s="1"/>
  <c r="N415" i="12" s="1"/>
  <c r="F416" i="12"/>
  <c r="AI418" i="12"/>
  <c r="AJ418" i="12" s="1"/>
  <c r="AK418" i="12" s="1"/>
  <c r="AL418" i="12" s="1"/>
  <c r="R418" i="12"/>
  <c r="W418" i="12" s="1"/>
  <c r="X418" i="12" s="1"/>
  <c r="Y418" i="12" s="1"/>
  <c r="Z418" i="12" s="1"/>
  <c r="AH413" i="12"/>
  <c r="V413" i="12"/>
  <c r="AN418" i="12"/>
  <c r="AO418" i="12" s="1"/>
  <c r="AP418" i="12" s="1"/>
  <c r="AQ412" i="12"/>
  <c r="AT427" i="12" l="1"/>
  <c r="AU426" i="12"/>
  <c r="AD419" i="12"/>
  <c r="AI419" i="12" s="1"/>
  <c r="AJ419" i="12" s="1"/>
  <c r="AK419" i="12" s="1"/>
  <c r="AL419" i="12" s="1"/>
  <c r="F417" i="12"/>
  <c r="K416" i="12"/>
  <c r="L416" i="12" s="1"/>
  <c r="M416" i="12" s="1"/>
  <c r="N416" i="12" s="1"/>
  <c r="R419" i="12"/>
  <c r="W419" i="12" s="1"/>
  <c r="X419" i="12" s="1"/>
  <c r="Y419" i="12" s="1"/>
  <c r="Z419" i="12" s="1"/>
  <c r="V414" i="12"/>
  <c r="AH414" i="12"/>
  <c r="AQ413" i="12"/>
  <c r="AN419" i="12"/>
  <c r="AO419" i="12" s="1"/>
  <c r="AP419" i="12" s="1"/>
  <c r="AT428" i="12" l="1"/>
  <c r="AU427" i="12"/>
  <c r="AD420" i="12"/>
  <c r="AI420" i="12"/>
  <c r="AJ420" i="12" s="1"/>
  <c r="AK420" i="12" s="1"/>
  <c r="AL420" i="12" s="1"/>
  <c r="R420" i="12"/>
  <c r="W420" i="12" s="1"/>
  <c r="X420" i="12" s="1"/>
  <c r="Y420" i="12" s="1"/>
  <c r="Z420" i="12" s="1"/>
  <c r="K417" i="12"/>
  <c r="L417" i="12" s="1"/>
  <c r="M417" i="12" s="1"/>
  <c r="N417" i="12" s="1"/>
  <c r="F418" i="12"/>
  <c r="AH415" i="12"/>
  <c r="V415" i="12"/>
  <c r="AN420" i="12"/>
  <c r="AO420" i="12" s="1"/>
  <c r="AP420" i="12" s="1"/>
  <c r="AQ414" i="12"/>
  <c r="AT429" i="12" l="1"/>
  <c r="AU428" i="12"/>
  <c r="AD421" i="12"/>
  <c r="AI421" i="12" s="1"/>
  <c r="AJ421" i="12" s="1"/>
  <c r="AK421" i="12" s="1"/>
  <c r="AL421" i="12" s="1"/>
  <c r="R421" i="12"/>
  <c r="W421" i="12" s="1"/>
  <c r="X421" i="12" s="1"/>
  <c r="Y421" i="12" s="1"/>
  <c r="Z421" i="12" s="1"/>
  <c r="F419" i="12"/>
  <c r="K418" i="12"/>
  <c r="L418" i="12" s="1"/>
  <c r="M418" i="12" s="1"/>
  <c r="N418" i="12" s="1"/>
  <c r="V416" i="12"/>
  <c r="AH416" i="12"/>
  <c r="AQ415" i="12"/>
  <c r="AN421" i="12"/>
  <c r="AO421" i="12" s="1"/>
  <c r="AP421" i="12" s="1"/>
  <c r="AT430" i="12" l="1"/>
  <c r="AU429" i="12"/>
  <c r="AD422" i="12"/>
  <c r="R422" i="12"/>
  <c r="W422" i="12" s="1"/>
  <c r="X422" i="12" s="1"/>
  <c r="Y422" i="12" s="1"/>
  <c r="Z422" i="12" s="1"/>
  <c r="AI422" i="12"/>
  <c r="AJ422" i="12" s="1"/>
  <c r="AK422" i="12" s="1"/>
  <c r="AL422" i="12" s="1"/>
  <c r="F420" i="12"/>
  <c r="K419" i="12"/>
  <c r="L419" i="12" s="1"/>
  <c r="M419" i="12" s="1"/>
  <c r="N419" i="12" s="1"/>
  <c r="AH417" i="12"/>
  <c r="V417" i="12"/>
  <c r="AN422" i="12"/>
  <c r="AO422" i="12" s="1"/>
  <c r="AP422" i="12" s="1"/>
  <c r="AQ416" i="12"/>
  <c r="AT431" i="12" l="1"/>
  <c r="AU430" i="12"/>
  <c r="AD423" i="12"/>
  <c r="R423" i="12"/>
  <c r="W423" i="12" s="1"/>
  <c r="X423" i="12" s="1"/>
  <c r="Y423" i="12" s="1"/>
  <c r="Z423" i="12" s="1"/>
  <c r="F421" i="12"/>
  <c r="K420" i="12"/>
  <c r="L420" i="12" s="1"/>
  <c r="M420" i="12" s="1"/>
  <c r="N420" i="12" s="1"/>
  <c r="AI423" i="12"/>
  <c r="AJ423" i="12" s="1"/>
  <c r="AK423" i="12" s="1"/>
  <c r="AL423" i="12" s="1"/>
  <c r="V418" i="12"/>
  <c r="AH418" i="12"/>
  <c r="AN423" i="12"/>
  <c r="AO423" i="12" s="1"/>
  <c r="AP423" i="12" s="1"/>
  <c r="AQ417" i="12"/>
  <c r="AT432" i="12" l="1"/>
  <c r="AU431" i="12"/>
  <c r="AD424" i="12"/>
  <c r="F422" i="12"/>
  <c r="K421" i="12"/>
  <c r="L421" i="12" s="1"/>
  <c r="M421" i="12" s="1"/>
  <c r="N421" i="12" s="1"/>
  <c r="AI424" i="12"/>
  <c r="AJ424" i="12" s="1"/>
  <c r="AK424" i="12" s="1"/>
  <c r="AL424" i="12" s="1"/>
  <c r="R424" i="12"/>
  <c r="W424" i="12" s="1"/>
  <c r="X424" i="12" s="1"/>
  <c r="Y424" i="12" s="1"/>
  <c r="Z424" i="12" s="1"/>
  <c r="AH419" i="12"/>
  <c r="V419" i="12"/>
  <c r="AQ418" i="12"/>
  <c r="AN424" i="12"/>
  <c r="AO424" i="12" s="1"/>
  <c r="AP424" i="12" s="1"/>
  <c r="AT433" i="12" l="1"/>
  <c r="AU432" i="12"/>
  <c r="AD425" i="12"/>
  <c r="AI425" i="12" s="1"/>
  <c r="AJ425" i="12" s="1"/>
  <c r="AK425" i="12" s="1"/>
  <c r="AL425" i="12" s="1"/>
  <c r="R425" i="12"/>
  <c r="W425" i="12" s="1"/>
  <c r="X425" i="12" s="1"/>
  <c r="Y425" i="12" s="1"/>
  <c r="Z425" i="12" s="1"/>
  <c r="K422" i="12"/>
  <c r="L422" i="12" s="1"/>
  <c r="M422" i="12" s="1"/>
  <c r="N422" i="12" s="1"/>
  <c r="F423" i="12"/>
  <c r="V420" i="12"/>
  <c r="AH420" i="12"/>
  <c r="AN425" i="12"/>
  <c r="AO425" i="12" s="1"/>
  <c r="AP425" i="12" s="1"/>
  <c r="AQ419" i="12"/>
  <c r="AT434" i="12" l="1"/>
  <c r="AU433" i="12"/>
  <c r="AD426" i="12"/>
  <c r="AI426" i="12" s="1"/>
  <c r="AJ426" i="12" s="1"/>
  <c r="AK426" i="12" s="1"/>
  <c r="AL426" i="12" s="1"/>
  <c r="K423" i="12"/>
  <c r="L423" i="12" s="1"/>
  <c r="M423" i="12" s="1"/>
  <c r="N423" i="12" s="1"/>
  <c r="F424" i="12"/>
  <c r="R426" i="12"/>
  <c r="W426" i="12" s="1"/>
  <c r="X426" i="12" s="1"/>
  <c r="Y426" i="12" s="1"/>
  <c r="Z426" i="12" s="1"/>
  <c r="AH421" i="12"/>
  <c r="V421" i="12"/>
  <c r="AQ420" i="12"/>
  <c r="AN426" i="12"/>
  <c r="AO426" i="12" s="1"/>
  <c r="AP426" i="12" s="1"/>
  <c r="AT435" i="12" l="1"/>
  <c r="AU434" i="12"/>
  <c r="AD427" i="12"/>
  <c r="F425" i="12"/>
  <c r="K424" i="12"/>
  <c r="L424" i="12" s="1"/>
  <c r="M424" i="12" s="1"/>
  <c r="N424" i="12" s="1"/>
  <c r="R427" i="12"/>
  <c r="W427" i="12" s="1"/>
  <c r="X427" i="12" s="1"/>
  <c r="Y427" i="12" s="1"/>
  <c r="Z427" i="12" s="1"/>
  <c r="V422" i="12"/>
  <c r="AH422" i="12"/>
  <c r="AN427" i="12"/>
  <c r="AO427" i="12" s="1"/>
  <c r="AP427" i="12" s="1"/>
  <c r="AQ421" i="12"/>
  <c r="AD428" i="12" l="1"/>
  <c r="AT436" i="12"/>
  <c r="AU435" i="12"/>
  <c r="AI427" i="12"/>
  <c r="AJ427" i="12" s="1"/>
  <c r="AK427" i="12" s="1"/>
  <c r="AL427" i="12" s="1"/>
  <c r="R428" i="12"/>
  <c r="W428" i="12" s="1"/>
  <c r="X428" i="12" s="1"/>
  <c r="Y428" i="12" s="1"/>
  <c r="Z428" i="12" s="1"/>
  <c r="AI428" i="12"/>
  <c r="AJ428" i="12" s="1"/>
  <c r="AK428" i="12" s="1"/>
  <c r="AL428" i="12" s="1"/>
  <c r="K425" i="12"/>
  <c r="L425" i="12" s="1"/>
  <c r="M425" i="12" s="1"/>
  <c r="N425" i="12" s="1"/>
  <c r="F426" i="12"/>
  <c r="AH423" i="12"/>
  <c r="V423" i="12"/>
  <c r="AN428" i="12"/>
  <c r="AO428" i="12" s="1"/>
  <c r="AP428" i="12" s="1"/>
  <c r="AQ422" i="12"/>
  <c r="AT437" i="12" l="1"/>
  <c r="AU436" i="12"/>
  <c r="AD429" i="12"/>
  <c r="AI429" i="12"/>
  <c r="AJ429" i="12" s="1"/>
  <c r="AK429" i="12" s="1"/>
  <c r="AL429" i="12" s="1"/>
  <c r="F427" i="12"/>
  <c r="K426" i="12"/>
  <c r="L426" i="12" s="1"/>
  <c r="M426" i="12" s="1"/>
  <c r="N426" i="12" s="1"/>
  <c r="R429" i="12"/>
  <c r="W429" i="12" s="1"/>
  <c r="X429" i="12" s="1"/>
  <c r="Y429" i="12" s="1"/>
  <c r="Z429" i="12" s="1"/>
  <c r="V424" i="12"/>
  <c r="AH424" i="12"/>
  <c r="AQ423" i="12"/>
  <c r="AN429" i="12"/>
  <c r="AO429" i="12" s="1"/>
  <c r="AP429" i="12" s="1"/>
  <c r="AT438" i="12" l="1"/>
  <c r="AU437" i="12"/>
  <c r="AD430" i="12"/>
  <c r="F428" i="12"/>
  <c r="K427" i="12"/>
  <c r="L427" i="12" s="1"/>
  <c r="M427" i="12" s="1"/>
  <c r="N427" i="12" s="1"/>
  <c r="R430" i="12"/>
  <c r="W430" i="12" s="1"/>
  <c r="X430" i="12" s="1"/>
  <c r="Y430" i="12" s="1"/>
  <c r="Z430" i="12" s="1"/>
  <c r="AI430" i="12"/>
  <c r="AJ430" i="12" s="1"/>
  <c r="AK430" i="12" s="1"/>
  <c r="AL430" i="12" s="1"/>
  <c r="AH425" i="12"/>
  <c r="V425" i="12"/>
  <c r="AN430" i="12"/>
  <c r="AO430" i="12" s="1"/>
  <c r="AP430" i="12" s="1"/>
  <c r="AQ424" i="12"/>
  <c r="AT439" i="12" l="1"/>
  <c r="AU438" i="12"/>
  <c r="AD431" i="12"/>
  <c r="AI431" i="12"/>
  <c r="AJ431" i="12" s="1"/>
  <c r="AK431" i="12" s="1"/>
  <c r="AL431" i="12" s="1"/>
  <c r="R431" i="12"/>
  <c r="W431" i="12" s="1"/>
  <c r="X431" i="12" s="1"/>
  <c r="Y431" i="12" s="1"/>
  <c r="Z431" i="12" s="1"/>
  <c r="F429" i="12"/>
  <c r="K428" i="12"/>
  <c r="L428" i="12" s="1"/>
  <c r="M428" i="12" s="1"/>
  <c r="N428" i="12" s="1"/>
  <c r="V426" i="12"/>
  <c r="AH426" i="12"/>
  <c r="AQ425" i="12"/>
  <c r="AN431" i="12"/>
  <c r="AO431" i="12" s="1"/>
  <c r="AP431" i="12" s="1"/>
  <c r="AT440" i="12" l="1"/>
  <c r="AU439" i="12"/>
  <c r="AD432" i="12"/>
  <c r="R432" i="12"/>
  <c r="W432" i="12" s="1"/>
  <c r="X432" i="12" s="1"/>
  <c r="Y432" i="12" s="1"/>
  <c r="Z432" i="12" s="1"/>
  <c r="K429" i="12"/>
  <c r="L429" i="12" s="1"/>
  <c r="M429" i="12" s="1"/>
  <c r="N429" i="12" s="1"/>
  <c r="F430" i="12"/>
  <c r="AH427" i="12"/>
  <c r="V427" i="12"/>
  <c r="AN432" i="12"/>
  <c r="AO432" i="12" s="1"/>
  <c r="AP432" i="12" s="1"/>
  <c r="AQ426" i="12"/>
  <c r="AT441" i="12" l="1"/>
  <c r="AU440" i="12"/>
  <c r="AD433" i="12"/>
  <c r="AI432" i="12"/>
  <c r="AJ432" i="12" s="1"/>
  <c r="AK432" i="12" s="1"/>
  <c r="AL432" i="12" s="1"/>
  <c r="F431" i="12"/>
  <c r="K430" i="12"/>
  <c r="L430" i="12" s="1"/>
  <c r="M430" i="12" s="1"/>
  <c r="N430" i="12" s="1"/>
  <c r="R433" i="12"/>
  <c r="W433" i="12" s="1"/>
  <c r="X433" i="12" s="1"/>
  <c r="Y433" i="12" s="1"/>
  <c r="Z433" i="12" s="1"/>
  <c r="V428" i="12"/>
  <c r="AH428" i="12"/>
  <c r="AN433" i="12"/>
  <c r="AO433" i="12" s="1"/>
  <c r="AP433" i="12" s="1"/>
  <c r="AQ427" i="12"/>
  <c r="AD434" i="12" l="1"/>
  <c r="AT442" i="12"/>
  <c r="AU441" i="12"/>
  <c r="AI433" i="12"/>
  <c r="AJ433" i="12" s="1"/>
  <c r="AK433" i="12" s="1"/>
  <c r="AL433" i="12" s="1"/>
  <c r="R434" i="12"/>
  <c r="W434" i="12" s="1"/>
  <c r="X434" i="12" s="1"/>
  <c r="Y434" i="12" s="1"/>
  <c r="Z434" i="12" s="1"/>
  <c r="F432" i="12"/>
  <c r="K431" i="12"/>
  <c r="L431" i="12" s="1"/>
  <c r="M431" i="12" s="1"/>
  <c r="N431" i="12" s="1"/>
  <c r="AI434" i="12"/>
  <c r="AH429" i="12"/>
  <c r="V429" i="12"/>
  <c r="AQ428" i="12"/>
  <c r="AN434" i="12"/>
  <c r="AO434" i="12" s="1"/>
  <c r="AP434" i="12" s="1"/>
  <c r="AD435" i="12" l="1"/>
  <c r="AT443" i="12"/>
  <c r="AU442" i="12"/>
  <c r="AJ434" i="12"/>
  <c r="AK434" i="12" s="1"/>
  <c r="AL434" i="12" s="1"/>
  <c r="F433" i="12"/>
  <c r="K432" i="12"/>
  <c r="L432" i="12" s="1"/>
  <c r="M432" i="12" s="1"/>
  <c r="N432" i="12" s="1"/>
  <c r="AI435" i="12"/>
  <c r="AJ435" i="12" s="1"/>
  <c r="R435" i="12"/>
  <c r="W435" i="12" s="1"/>
  <c r="X435" i="12" s="1"/>
  <c r="Y435" i="12" s="1"/>
  <c r="Z435" i="12" s="1"/>
  <c r="V430" i="12"/>
  <c r="AH430" i="12"/>
  <c r="AN435" i="12"/>
  <c r="AO435" i="12" s="1"/>
  <c r="AP435" i="12" s="1"/>
  <c r="AQ429" i="12"/>
  <c r="AD436" i="12" l="1"/>
  <c r="AT444" i="12"/>
  <c r="AU443" i="12"/>
  <c r="AK435" i="12"/>
  <c r="AL435" i="12" s="1"/>
  <c r="R436" i="12"/>
  <c r="W436" i="12" s="1"/>
  <c r="X436" i="12" s="1"/>
  <c r="Y436" i="12" s="1"/>
  <c r="Z436" i="12" s="1"/>
  <c r="F434" i="12"/>
  <c r="K433" i="12"/>
  <c r="L433" i="12" s="1"/>
  <c r="M433" i="12" s="1"/>
  <c r="N433" i="12" s="1"/>
  <c r="AH431" i="12"/>
  <c r="V431" i="12"/>
  <c r="AQ430" i="12"/>
  <c r="AN436" i="12"/>
  <c r="AO436" i="12" s="1"/>
  <c r="AP436" i="12" s="1"/>
  <c r="AT445" i="12" l="1"/>
  <c r="AU444" i="12"/>
  <c r="AD437" i="12"/>
  <c r="AI436" i="12"/>
  <c r="AJ436" i="12" s="1"/>
  <c r="AK436" i="12" s="1"/>
  <c r="AL436" i="12" s="1"/>
  <c r="F435" i="12"/>
  <c r="K434" i="12"/>
  <c r="L434" i="12" s="1"/>
  <c r="M434" i="12" s="1"/>
  <c r="N434" i="12" s="1"/>
  <c r="R437" i="12"/>
  <c r="W437" i="12" s="1"/>
  <c r="X437" i="12" s="1"/>
  <c r="Y437" i="12" s="1"/>
  <c r="Z437" i="12" s="1"/>
  <c r="V432" i="12"/>
  <c r="AH432" i="12"/>
  <c r="AN437" i="12"/>
  <c r="AO437" i="12" s="1"/>
  <c r="AP437" i="12" s="1"/>
  <c r="AQ431" i="12"/>
  <c r="AD438" i="12" l="1"/>
  <c r="AT446" i="12"/>
  <c r="AU445" i="12"/>
  <c r="AI437" i="12"/>
  <c r="AJ437" i="12"/>
  <c r="AK437" i="12" s="1"/>
  <c r="AL437" i="12" s="1"/>
  <c r="R438" i="12"/>
  <c r="W438" i="12" s="1"/>
  <c r="X438" i="12" s="1"/>
  <c r="Y438" i="12" s="1"/>
  <c r="Z438" i="12" s="1"/>
  <c r="AI438" i="12"/>
  <c r="K435" i="12"/>
  <c r="L435" i="12" s="1"/>
  <c r="M435" i="12" s="1"/>
  <c r="N435" i="12" s="1"/>
  <c r="F436" i="12"/>
  <c r="AH433" i="12"/>
  <c r="V433" i="12"/>
  <c r="AQ432" i="12"/>
  <c r="AN438" i="12"/>
  <c r="AO438" i="12" s="1"/>
  <c r="AP438" i="12" s="1"/>
  <c r="AD439" i="12" l="1"/>
  <c r="AJ438" i="12"/>
  <c r="AK438" i="12" s="1"/>
  <c r="AL438" i="12" s="1"/>
  <c r="AT447" i="12"/>
  <c r="AU446" i="12"/>
  <c r="F437" i="12"/>
  <c r="K436" i="12"/>
  <c r="L436" i="12" s="1"/>
  <c r="M436" i="12" s="1"/>
  <c r="N436" i="12" s="1"/>
  <c r="AI439" i="12"/>
  <c r="AJ439" i="12" s="1"/>
  <c r="R439" i="12"/>
  <c r="W439" i="12" s="1"/>
  <c r="X439" i="12" s="1"/>
  <c r="Y439" i="12" s="1"/>
  <c r="Z439" i="12" s="1"/>
  <c r="V434" i="12"/>
  <c r="AH434" i="12"/>
  <c r="AN439" i="12"/>
  <c r="AO439" i="12" s="1"/>
  <c r="AP439" i="12" s="1"/>
  <c r="AQ433" i="12"/>
  <c r="AD440" i="12" l="1"/>
  <c r="AK439" i="12"/>
  <c r="AL439" i="12" s="1"/>
  <c r="AT448" i="12"/>
  <c r="AU447" i="12"/>
  <c r="AI440" i="12"/>
  <c r="AJ440" i="12" s="1"/>
  <c r="AK440" i="12" s="1"/>
  <c r="AL440" i="12" s="1"/>
  <c r="R440" i="12"/>
  <c r="W440" i="12" s="1"/>
  <c r="X440" i="12" s="1"/>
  <c r="Y440" i="12" s="1"/>
  <c r="Z440" i="12" s="1"/>
  <c r="K437" i="12"/>
  <c r="L437" i="12" s="1"/>
  <c r="M437" i="12" s="1"/>
  <c r="N437" i="12" s="1"/>
  <c r="F438" i="12"/>
  <c r="AH435" i="12"/>
  <c r="V435" i="12"/>
  <c r="AQ434" i="12"/>
  <c r="AN440" i="12"/>
  <c r="AO440" i="12" s="1"/>
  <c r="AP440" i="12" s="1"/>
  <c r="AT449" i="12" l="1"/>
  <c r="AU448" i="12"/>
  <c r="AD441" i="12"/>
  <c r="AI441" i="12" s="1"/>
  <c r="AJ441" i="12" s="1"/>
  <c r="AK441" i="12" s="1"/>
  <c r="AL441" i="12" s="1"/>
  <c r="F439" i="12"/>
  <c r="K438" i="12"/>
  <c r="L438" i="12" s="1"/>
  <c r="M438" i="12" s="1"/>
  <c r="N438" i="12" s="1"/>
  <c r="R441" i="12"/>
  <c r="W441" i="12" s="1"/>
  <c r="X441" i="12" s="1"/>
  <c r="Y441" i="12" s="1"/>
  <c r="Z441" i="12" s="1"/>
  <c r="V436" i="12"/>
  <c r="AH436" i="12"/>
  <c r="AN441" i="12"/>
  <c r="AO441" i="12" s="1"/>
  <c r="AP441" i="12" s="1"/>
  <c r="AQ435" i="12"/>
  <c r="AT450" i="12" l="1"/>
  <c r="AU449" i="12"/>
  <c r="AD442" i="12"/>
  <c r="AI442" i="12" s="1"/>
  <c r="AJ442" i="12" s="1"/>
  <c r="AK442" i="12" s="1"/>
  <c r="AL442" i="12" s="1"/>
  <c r="R442" i="12"/>
  <c r="W442" i="12" s="1"/>
  <c r="X442" i="12" s="1"/>
  <c r="Y442" i="12" s="1"/>
  <c r="Z442" i="12" s="1"/>
  <c r="F440" i="12"/>
  <c r="K439" i="12"/>
  <c r="L439" i="12" s="1"/>
  <c r="M439" i="12" s="1"/>
  <c r="N439" i="12" s="1"/>
  <c r="AH437" i="12"/>
  <c r="V437" i="12"/>
  <c r="AN442" i="12"/>
  <c r="AO442" i="12" s="1"/>
  <c r="AP442" i="12" s="1"/>
  <c r="AQ436" i="12"/>
  <c r="AT451" i="12" l="1"/>
  <c r="AU450" i="12"/>
  <c r="AD443" i="12"/>
  <c r="R443" i="12"/>
  <c r="W443" i="12" s="1"/>
  <c r="X443" i="12" s="1"/>
  <c r="Y443" i="12" s="1"/>
  <c r="Z443" i="12" s="1"/>
  <c r="F441" i="12"/>
  <c r="K440" i="12"/>
  <c r="L440" i="12" s="1"/>
  <c r="M440" i="12" s="1"/>
  <c r="N440" i="12" s="1"/>
  <c r="V438" i="12"/>
  <c r="AH438" i="12"/>
  <c r="AQ437" i="12"/>
  <c r="AN443" i="12"/>
  <c r="AO443" i="12" s="1"/>
  <c r="AP443" i="12" s="1"/>
  <c r="AD444" i="12" l="1"/>
  <c r="AT452" i="12"/>
  <c r="AU451" i="12"/>
  <c r="AI443" i="12"/>
  <c r="AJ443" i="12" s="1"/>
  <c r="AK443" i="12" s="1"/>
  <c r="AL443" i="12" s="1"/>
  <c r="K441" i="12"/>
  <c r="L441" i="12" s="1"/>
  <c r="M441" i="12" s="1"/>
  <c r="N441" i="12" s="1"/>
  <c r="F442" i="12"/>
  <c r="AI444" i="12"/>
  <c r="R444" i="12"/>
  <c r="W444" i="12" s="1"/>
  <c r="X444" i="12" s="1"/>
  <c r="Y444" i="12" s="1"/>
  <c r="Z444" i="12" s="1"/>
  <c r="AH439" i="12"/>
  <c r="V439" i="12"/>
  <c r="AN444" i="12"/>
  <c r="AO444" i="12" s="1"/>
  <c r="AP444" i="12" s="1"/>
  <c r="AQ438" i="12"/>
  <c r="AT453" i="12" l="1"/>
  <c r="AU452" i="12"/>
  <c r="AD445" i="12"/>
  <c r="AI445" i="12" s="1"/>
  <c r="AJ445" i="12" s="1"/>
  <c r="AJ444" i="12"/>
  <c r="AK444" i="12" s="1"/>
  <c r="AL444" i="12" s="1"/>
  <c r="R445" i="12"/>
  <c r="W445" i="12" s="1"/>
  <c r="X445" i="12" s="1"/>
  <c r="Y445" i="12" s="1"/>
  <c r="Z445" i="12" s="1"/>
  <c r="F443" i="12"/>
  <c r="K442" i="12"/>
  <c r="L442" i="12" s="1"/>
  <c r="M442" i="12" s="1"/>
  <c r="N442" i="12" s="1"/>
  <c r="V440" i="12"/>
  <c r="AH440" i="12"/>
  <c r="AN445" i="12"/>
  <c r="AO445" i="12" s="1"/>
  <c r="AP445" i="12" s="1"/>
  <c r="AQ439" i="12"/>
  <c r="AT454" i="12" l="1"/>
  <c r="AU453" i="12"/>
  <c r="AK445" i="12"/>
  <c r="AL445" i="12" s="1"/>
  <c r="AD446" i="12"/>
  <c r="F444" i="12"/>
  <c r="K443" i="12"/>
  <c r="L443" i="12" s="1"/>
  <c r="M443" i="12" s="1"/>
  <c r="N443" i="12" s="1"/>
  <c r="R446" i="12"/>
  <c r="W446" i="12" s="1"/>
  <c r="X446" i="12" s="1"/>
  <c r="Y446" i="12" s="1"/>
  <c r="Z446" i="12" s="1"/>
  <c r="AH441" i="12"/>
  <c r="V441" i="12"/>
  <c r="AN446" i="12"/>
  <c r="AO446" i="12" s="1"/>
  <c r="AP446" i="12" s="1"/>
  <c r="AQ440" i="12"/>
  <c r="AD447" i="12" l="1"/>
  <c r="AT455" i="12"/>
  <c r="AU454" i="12"/>
  <c r="AI446" i="12"/>
  <c r="AJ446" i="12" s="1"/>
  <c r="AK446" i="12" s="1"/>
  <c r="AL446" i="12" s="1"/>
  <c r="AI447" i="12"/>
  <c r="R447" i="12"/>
  <c r="W447" i="12" s="1"/>
  <c r="X447" i="12" s="1"/>
  <c r="Y447" i="12" s="1"/>
  <c r="Z447" i="12" s="1"/>
  <c r="F445" i="12"/>
  <c r="K444" i="12"/>
  <c r="L444" i="12" s="1"/>
  <c r="M444" i="12" s="1"/>
  <c r="N444" i="12" s="1"/>
  <c r="V442" i="12"/>
  <c r="AH442" i="12"/>
  <c r="AQ441" i="12"/>
  <c r="AN447" i="12"/>
  <c r="AO447" i="12" s="1"/>
  <c r="AP447" i="12" s="1"/>
  <c r="AD448" i="12" l="1"/>
  <c r="AT456" i="12"/>
  <c r="AU455" i="12"/>
  <c r="AJ447" i="12"/>
  <c r="AK447" i="12" s="1"/>
  <c r="AL447" i="12" s="1"/>
  <c r="F446" i="12"/>
  <c r="K445" i="12"/>
  <c r="L445" i="12" s="1"/>
  <c r="M445" i="12" s="1"/>
  <c r="N445" i="12" s="1"/>
  <c r="R448" i="12"/>
  <c r="W448" i="12" s="1"/>
  <c r="X448" i="12" s="1"/>
  <c r="Y448" i="12" s="1"/>
  <c r="Z448" i="12" s="1"/>
  <c r="AI448" i="12"/>
  <c r="AJ448" i="12" s="1"/>
  <c r="AH443" i="12"/>
  <c r="V443" i="12"/>
  <c r="AN448" i="12"/>
  <c r="AO448" i="12" s="1"/>
  <c r="AP448" i="12" s="1"/>
  <c r="AQ442" i="12"/>
  <c r="AD449" i="12" l="1"/>
  <c r="AT457" i="12"/>
  <c r="AU456" i="12"/>
  <c r="AK448" i="12"/>
  <c r="AL448" i="12" s="1"/>
  <c r="AI449" i="12"/>
  <c r="AJ449" i="12" s="1"/>
  <c r="R449" i="12"/>
  <c r="W449" i="12" s="1"/>
  <c r="X449" i="12" s="1"/>
  <c r="Y449" i="12" s="1"/>
  <c r="Z449" i="12" s="1"/>
  <c r="F447" i="12"/>
  <c r="K446" i="12"/>
  <c r="L446" i="12" s="1"/>
  <c r="M446" i="12" s="1"/>
  <c r="N446" i="12" s="1"/>
  <c r="V444" i="12"/>
  <c r="AH444" i="12"/>
  <c r="AN449" i="12"/>
  <c r="AO449" i="12" s="1"/>
  <c r="AP449" i="12" s="1"/>
  <c r="AQ443" i="12"/>
  <c r="AT458" i="12" l="1"/>
  <c r="AU457" i="12"/>
  <c r="AD450" i="12"/>
  <c r="AK449" i="12"/>
  <c r="AL449" i="12" s="1"/>
  <c r="K447" i="12"/>
  <c r="L447" i="12" s="1"/>
  <c r="M447" i="12" s="1"/>
  <c r="N447" i="12" s="1"/>
  <c r="F448" i="12"/>
  <c r="R450" i="12"/>
  <c r="W450" i="12" s="1"/>
  <c r="X450" i="12" s="1"/>
  <c r="Y450" i="12" s="1"/>
  <c r="Z450" i="12" s="1"/>
  <c r="AI450" i="12"/>
  <c r="AJ450" i="12" s="1"/>
  <c r="AH445" i="12"/>
  <c r="V445" i="12"/>
  <c r="AN450" i="12"/>
  <c r="AO450" i="12" s="1"/>
  <c r="AP450" i="12" s="1"/>
  <c r="AQ444" i="12"/>
  <c r="AT459" i="12" l="1"/>
  <c r="AU458" i="12"/>
  <c r="AD451" i="12"/>
  <c r="AK450" i="12"/>
  <c r="AL450" i="12" s="1"/>
  <c r="AI451" i="12"/>
  <c r="AJ451" i="12" s="1"/>
  <c r="AK451" i="12" s="1"/>
  <c r="AL451" i="12" s="1"/>
  <c r="F449" i="12"/>
  <c r="K448" i="12"/>
  <c r="L448" i="12" s="1"/>
  <c r="M448" i="12" s="1"/>
  <c r="N448" i="12" s="1"/>
  <c r="R451" i="12"/>
  <c r="W451" i="12" s="1"/>
  <c r="X451" i="12" s="1"/>
  <c r="Y451" i="12" s="1"/>
  <c r="Z451" i="12" s="1"/>
  <c r="V446" i="12"/>
  <c r="AH446" i="12"/>
  <c r="AQ445" i="12"/>
  <c r="AN451" i="12"/>
  <c r="AO451" i="12" s="1"/>
  <c r="AP451" i="12" s="1"/>
  <c r="AT460" i="12" l="1"/>
  <c r="AU459" i="12"/>
  <c r="AD452" i="12"/>
  <c r="AI452" i="12" s="1"/>
  <c r="AJ452" i="12" s="1"/>
  <c r="AK452" i="12" s="1"/>
  <c r="AL452" i="12" s="1"/>
  <c r="R452" i="12"/>
  <c r="W452" i="12" s="1"/>
  <c r="X452" i="12" s="1"/>
  <c r="Y452" i="12" s="1"/>
  <c r="Z452" i="12" s="1"/>
  <c r="F450" i="12"/>
  <c r="K449" i="12"/>
  <c r="L449" i="12" s="1"/>
  <c r="M449" i="12" s="1"/>
  <c r="N449" i="12" s="1"/>
  <c r="AH447" i="12"/>
  <c r="V447" i="12"/>
  <c r="AN452" i="12"/>
  <c r="AO452" i="12" s="1"/>
  <c r="AP452" i="12" s="1"/>
  <c r="AQ446" i="12"/>
  <c r="AT461" i="12" l="1"/>
  <c r="AU460" i="12"/>
  <c r="AD453" i="12"/>
  <c r="AI453" i="12" s="1"/>
  <c r="AJ453" i="12" s="1"/>
  <c r="AK453" i="12" s="1"/>
  <c r="AL453" i="12" s="1"/>
  <c r="F451" i="12"/>
  <c r="K450" i="12"/>
  <c r="L450" i="12" s="1"/>
  <c r="M450" i="12" s="1"/>
  <c r="N450" i="12" s="1"/>
  <c r="R453" i="12"/>
  <c r="W453" i="12" s="1"/>
  <c r="X453" i="12" s="1"/>
  <c r="Y453" i="12" s="1"/>
  <c r="Z453" i="12" s="1"/>
  <c r="V448" i="12"/>
  <c r="AH448" i="12"/>
  <c r="AN453" i="12"/>
  <c r="AO453" i="12" s="1"/>
  <c r="AP453" i="12" s="1"/>
  <c r="AQ447" i="12"/>
  <c r="AT462" i="12" l="1"/>
  <c r="AU461" i="12"/>
  <c r="AD454" i="12"/>
  <c r="R454" i="12"/>
  <c r="W454" i="12" s="1"/>
  <c r="X454" i="12" s="1"/>
  <c r="Y454" i="12" s="1"/>
  <c r="Z454" i="12" s="1"/>
  <c r="F452" i="12"/>
  <c r="K451" i="12"/>
  <c r="L451" i="12" s="1"/>
  <c r="M451" i="12" s="1"/>
  <c r="N451" i="12" s="1"/>
  <c r="AH449" i="12"/>
  <c r="V449" i="12"/>
  <c r="AQ448" i="12"/>
  <c r="AN454" i="12"/>
  <c r="AO454" i="12" s="1"/>
  <c r="AP454" i="12" s="1"/>
  <c r="AD455" i="12" l="1"/>
  <c r="AT463" i="12"/>
  <c r="AU462" i="12"/>
  <c r="AI454" i="12"/>
  <c r="AJ454" i="12" s="1"/>
  <c r="AK454" i="12" s="1"/>
  <c r="AL454" i="12" s="1"/>
  <c r="AI455" i="12"/>
  <c r="F453" i="12"/>
  <c r="K452" i="12"/>
  <c r="L452" i="12" s="1"/>
  <c r="M452" i="12" s="1"/>
  <c r="N452" i="12" s="1"/>
  <c r="R455" i="12"/>
  <c r="W455" i="12" s="1"/>
  <c r="X455" i="12" s="1"/>
  <c r="Y455" i="12" s="1"/>
  <c r="Z455" i="12" s="1"/>
  <c r="V450" i="12"/>
  <c r="AH450" i="12"/>
  <c r="AN455" i="12"/>
  <c r="AO455" i="12" s="1"/>
  <c r="AP455" i="12" s="1"/>
  <c r="AQ449" i="12"/>
  <c r="AJ455" i="12" l="1"/>
  <c r="AK455" i="12" s="1"/>
  <c r="AL455" i="12" s="1"/>
  <c r="AT464" i="12"/>
  <c r="AU463" i="12"/>
  <c r="AD456" i="12"/>
  <c r="AI456" i="12" s="1"/>
  <c r="AJ456" i="12" s="1"/>
  <c r="AK456" i="12" s="1"/>
  <c r="AL456" i="12" s="1"/>
  <c r="R456" i="12"/>
  <c r="W456" i="12" s="1"/>
  <c r="X456" i="12" s="1"/>
  <c r="Y456" i="12" s="1"/>
  <c r="Z456" i="12" s="1"/>
  <c r="K453" i="12"/>
  <c r="L453" i="12" s="1"/>
  <c r="M453" i="12" s="1"/>
  <c r="N453" i="12" s="1"/>
  <c r="F454" i="12"/>
  <c r="AH451" i="12"/>
  <c r="V451" i="12"/>
  <c r="AQ450" i="12"/>
  <c r="AN456" i="12"/>
  <c r="AO456" i="12" s="1"/>
  <c r="AP456" i="12" s="1"/>
  <c r="AT465" i="12" l="1"/>
  <c r="AU464" i="12"/>
  <c r="AD457" i="12"/>
  <c r="AI457" i="12"/>
  <c r="AJ457" i="12" s="1"/>
  <c r="AK457" i="12" s="1"/>
  <c r="AL457" i="12" s="1"/>
  <c r="F455" i="12"/>
  <c r="K454" i="12"/>
  <c r="L454" i="12" s="1"/>
  <c r="M454" i="12" s="1"/>
  <c r="N454" i="12" s="1"/>
  <c r="R457" i="12"/>
  <c r="W457" i="12" s="1"/>
  <c r="X457" i="12" s="1"/>
  <c r="Y457" i="12" s="1"/>
  <c r="Z457" i="12" s="1"/>
  <c r="V452" i="12"/>
  <c r="AH452" i="12"/>
  <c r="AN457" i="12"/>
  <c r="AO457" i="12" s="1"/>
  <c r="AP457" i="12" s="1"/>
  <c r="AQ451" i="12"/>
  <c r="AT466" i="12" l="1"/>
  <c r="AU465" i="12"/>
  <c r="AD458" i="12"/>
  <c r="R458" i="12"/>
  <c r="W458" i="12" s="1"/>
  <c r="X458" i="12" s="1"/>
  <c r="Y458" i="12" s="1"/>
  <c r="Z458" i="12" s="1"/>
  <c r="K455" i="12"/>
  <c r="L455" i="12" s="1"/>
  <c r="M455" i="12" s="1"/>
  <c r="N455" i="12" s="1"/>
  <c r="F456" i="12"/>
  <c r="AH453" i="12"/>
  <c r="V453" i="12"/>
  <c r="AQ452" i="12"/>
  <c r="AN458" i="12"/>
  <c r="AO458" i="12" s="1"/>
  <c r="AP458" i="12" s="1"/>
  <c r="AD459" i="12" l="1"/>
  <c r="AT467" i="12"/>
  <c r="AU466" i="12"/>
  <c r="AI458" i="12"/>
  <c r="AJ458" i="12" s="1"/>
  <c r="AK458" i="12" s="1"/>
  <c r="AL458" i="12" s="1"/>
  <c r="AI459" i="12"/>
  <c r="F457" i="12"/>
  <c r="K456" i="12"/>
  <c r="L456" i="12" s="1"/>
  <c r="M456" i="12" s="1"/>
  <c r="N456" i="12" s="1"/>
  <c r="R459" i="12"/>
  <c r="W459" i="12" s="1"/>
  <c r="X459" i="12" s="1"/>
  <c r="Y459" i="12" s="1"/>
  <c r="Z459" i="12" s="1"/>
  <c r="V454" i="12"/>
  <c r="AH454" i="12"/>
  <c r="AN459" i="12"/>
  <c r="AO459" i="12" s="1"/>
  <c r="AP459" i="12" s="1"/>
  <c r="AQ453" i="12"/>
  <c r="AD460" i="12" l="1"/>
  <c r="AT468" i="12"/>
  <c r="AU467" i="12"/>
  <c r="AJ459" i="12"/>
  <c r="AK459" i="12" s="1"/>
  <c r="AL459" i="12" s="1"/>
  <c r="F458" i="12"/>
  <c r="K457" i="12"/>
  <c r="L457" i="12" s="1"/>
  <c r="M457" i="12" s="1"/>
  <c r="N457" i="12" s="1"/>
  <c r="R460" i="12"/>
  <c r="W460" i="12" s="1"/>
  <c r="X460" i="12" s="1"/>
  <c r="Y460" i="12" s="1"/>
  <c r="Z460" i="12" s="1"/>
  <c r="AI460" i="12"/>
  <c r="AJ460" i="12" s="1"/>
  <c r="AH455" i="12"/>
  <c r="V455" i="12"/>
  <c r="AQ454" i="12"/>
  <c r="AN460" i="12"/>
  <c r="AO460" i="12" s="1"/>
  <c r="AP460" i="12" s="1"/>
  <c r="AD461" i="12" l="1"/>
  <c r="AK460" i="12"/>
  <c r="AL460" i="12" s="1"/>
  <c r="AT469" i="12"/>
  <c r="AU468" i="12"/>
  <c r="AI461" i="12"/>
  <c r="AJ461" i="12" s="1"/>
  <c r="AK461" i="12" s="1"/>
  <c r="AL461" i="12" s="1"/>
  <c r="R461" i="12"/>
  <c r="W461" i="12" s="1"/>
  <c r="X461" i="12" s="1"/>
  <c r="Y461" i="12" s="1"/>
  <c r="Z461" i="12" s="1"/>
  <c r="K458" i="12"/>
  <c r="L458" i="12" s="1"/>
  <c r="M458" i="12" s="1"/>
  <c r="N458" i="12" s="1"/>
  <c r="F459" i="12"/>
  <c r="V456" i="12"/>
  <c r="AH456" i="12"/>
  <c r="AN461" i="12"/>
  <c r="AO461" i="12" s="1"/>
  <c r="AP461" i="12" s="1"/>
  <c r="AQ455" i="12"/>
  <c r="AD462" i="12" l="1"/>
  <c r="AI462" i="12" s="1"/>
  <c r="AJ462" i="12" s="1"/>
  <c r="AK462" i="12" s="1"/>
  <c r="AL462" i="12" s="1"/>
  <c r="AT470" i="12"/>
  <c r="AU469" i="12"/>
  <c r="R462" i="12"/>
  <c r="W462" i="12" s="1"/>
  <c r="X462" i="12" s="1"/>
  <c r="Y462" i="12" s="1"/>
  <c r="Z462" i="12" s="1"/>
  <c r="F460" i="12"/>
  <c r="K459" i="12"/>
  <c r="L459" i="12" s="1"/>
  <c r="M459" i="12" s="1"/>
  <c r="N459" i="12" s="1"/>
  <c r="AH457" i="12"/>
  <c r="V457" i="12"/>
  <c r="AQ456" i="12"/>
  <c r="AN462" i="12"/>
  <c r="AO462" i="12" s="1"/>
  <c r="AP462" i="12" s="1"/>
  <c r="AT471" i="12" l="1"/>
  <c r="AU470" i="12"/>
  <c r="AD463" i="12"/>
  <c r="AI463" i="12" s="1"/>
  <c r="AJ463" i="12" s="1"/>
  <c r="AK463" i="12" s="1"/>
  <c r="AL463" i="12" s="1"/>
  <c r="R463" i="12"/>
  <c r="F461" i="12"/>
  <c r="K460" i="12"/>
  <c r="L460" i="12" s="1"/>
  <c r="M460" i="12" s="1"/>
  <c r="N460" i="12" s="1"/>
  <c r="V458" i="12"/>
  <c r="AH458" i="12"/>
  <c r="AN463" i="12"/>
  <c r="AO463" i="12" s="1"/>
  <c r="AP463" i="12" s="1"/>
  <c r="AQ457" i="12"/>
  <c r="AT472" i="12" l="1"/>
  <c r="AU471" i="12"/>
  <c r="AD464" i="12"/>
  <c r="AI464" i="12" s="1"/>
  <c r="AJ464" i="12" s="1"/>
  <c r="AK464" i="12" s="1"/>
  <c r="AL464" i="12" s="1"/>
  <c r="R464" i="12"/>
  <c r="W464" i="12" s="1"/>
  <c r="W463" i="12"/>
  <c r="X463" i="12" s="1"/>
  <c r="Y463" i="12" s="1"/>
  <c r="Z463" i="12" s="1"/>
  <c r="K461" i="12"/>
  <c r="L461" i="12" s="1"/>
  <c r="M461" i="12" s="1"/>
  <c r="N461" i="12" s="1"/>
  <c r="F462" i="12"/>
  <c r="AH459" i="12"/>
  <c r="V459" i="12"/>
  <c r="AQ458" i="12"/>
  <c r="AN464" i="12"/>
  <c r="AO464" i="12" s="1"/>
  <c r="AP464" i="12" s="1"/>
  <c r="AT473" i="12" l="1"/>
  <c r="AU472" i="12"/>
  <c r="AD465" i="12"/>
  <c r="AI465" i="12" s="1"/>
  <c r="AJ465" i="12" s="1"/>
  <c r="AK465" i="12" s="1"/>
  <c r="AL465" i="12" s="1"/>
  <c r="X464" i="12"/>
  <c r="Y464" i="12" s="1"/>
  <c r="Z464" i="12" s="1"/>
  <c r="F463" i="12"/>
  <c r="K462" i="12"/>
  <c r="L462" i="12" s="1"/>
  <c r="M462" i="12" s="1"/>
  <c r="N462" i="12" s="1"/>
  <c r="R465" i="12"/>
  <c r="W465" i="12" s="1"/>
  <c r="X465" i="12" s="1"/>
  <c r="V460" i="12"/>
  <c r="AH460" i="12"/>
  <c r="AN465" i="12"/>
  <c r="AO465" i="12" s="1"/>
  <c r="AP465" i="12" s="1"/>
  <c r="AQ459" i="12"/>
  <c r="Y465" i="12" l="1"/>
  <c r="Z465" i="12" s="1"/>
  <c r="AT474" i="12"/>
  <c r="AU473" i="12"/>
  <c r="AD466" i="12"/>
  <c r="R466" i="12"/>
  <c r="W466" i="12" s="1"/>
  <c r="X466" i="12" s="1"/>
  <c r="Y466" i="12" s="1"/>
  <c r="Z466" i="12" s="1"/>
  <c r="F464" i="12"/>
  <c r="K463" i="12"/>
  <c r="L463" i="12" s="1"/>
  <c r="M463" i="12" s="1"/>
  <c r="N463" i="12" s="1"/>
  <c r="AH461" i="12"/>
  <c r="V461" i="12"/>
  <c r="AQ460" i="12"/>
  <c r="AN466" i="12"/>
  <c r="AO466" i="12" s="1"/>
  <c r="AP466" i="12" s="1"/>
  <c r="AD467" i="12" l="1"/>
  <c r="AT475" i="12"/>
  <c r="AU474" i="12"/>
  <c r="AI466" i="12"/>
  <c r="AJ466" i="12" s="1"/>
  <c r="AK466" i="12" s="1"/>
  <c r="AL466" i="12" s="1"/>
  <c r="R467" i="12"/>
  <c r="W467" i="12" s="1"/>
  <c r="X467" i="12" s="1"/>
  <c r="Y467" i="12" s="1"/>
  <c r="Z467" i="12" s="1"/>
  <c r="F465" i="12"/>
  <c r="K464" i="12"/>
  <c r="L464" i="12" s="1"/>
  <c r="M464" i="12" s="1"/>
  <c r="N464" i="12" s="1"/>
  <c r="AI467" i="12"/>
  <c r="V462" i="12"/>
  <c r="AH462" i="12"/>
  <c r="AN467" i="12"/>
  <c r="AO467" i="12" s="1"/>
  <c r="AP467" i="12" s="1"/>
  <c r="AQ461" i="12"/>
  <c r="AJ467" i="12" l="1"/>
  <c r="AK467" i="12" s="1"/>
  <c r="AL467" i="12" s="1"/>
  <c r="AT476" i="12"/>
  <c r="AU475" i="12"/>
  <c r="AD468" i="12"/>
  <c r="AI468" i="12"/>
  <c r="AJ468" i="12" s="1"/>
  <c r="AK468" i="12" s="1"/>
  <c r="AL468" i="12" s="1"/>
  <c r="F466" i="12"/>
  <c r="K465" i="12"/>
  <c r="L465" i="12" s="1"/>
  <c r="M465" i="12" s="1"/>
  <c r="N465" i="12" s="1"/>
  <c r="R468" i="12"/>
  <c r="W468" i="12" s="1"/>
  <c r="X468" i="12" s="1"/>
  <c r="Y468" i="12" s="1"/>
  <c r="Z468" i="12" s="1"/>
  <c r="AH463" i="12"/>
  <c r="V463" i="12"/>
  <c r="AN468" i="12"/>
  <c r="AO468" i="12" s="1"/>
  <c r="AP468" i="12" s="1"/>
  <c r="AQ462" i="12"/>
  <c r="AT477" i="12" l="1"/>
  <c r="AU476" i="12"/>
  <c r="AD469" i="12"/>
  <c r="AI469" i="12" s="1"/>
  <c r="AJ469" i="12" s="1"/>
  <c r="AK469" i="12" s="1"/>
  <c r="AL469" i="12" s="1"/>
  <c r="R469" i="12"/>
  <c r="W469" i="12" s="1"/>
  <c r="X469" i="12" s="1"/>
  <c r="Y469" i="12" s="1"/>
  <c r="Z469" i="12" s="1"/>
  <c r="F467" i="12"/>
  <c r="K466" i="12"/>
  <c r="L466" i="12" s="1"/>
  <c r="M466" i="12" s="1"/>
  <c r="N466" i="12" s="1"/>
  <c r="V464" i="12"/>
  <c r="AH464" i="12"/>
  <c r="AQ463" i="12"/>
  <c r="AN469" i="12"/>
  <c r="AO469" i="12" s="1"/>
  <c r="AP469" i="12" s="1"/>
  <c r="AT478" i="12" l="1"/>
  <c r="AU477" i="12"/>
  <c r="AD470" i="12"/>
  <c r="AI470" i="12" s="1"/>
  <c r="AJ470" i="12" s="1"/>
  <c r="AK470" i="12" s="1"/>
  <c r="AL470" i="12" s="1"/>
  <c r="F468" i="12"/>
  <c r="K467" i="12"/>
  <c r="L467" i="12" s="1"/>
  <c r="M467" i="12" s="1"/>
  <c r="N467" i="12" s="1"/>
  <c r="R470" i="12"/>
  <c r="W470" i="12" s="1"/>
  <c r="X470" i="12" s="1"/>
  <c r="Y470" i="12" s="1"/>
  <c r="Z470" i="12" s="1"/>
  <c r="AH465" i="12"/>
  <c r="V465" i="12"/>
  <c r="AN470" i="12"/>
  <c r="AO470" i="12" s="1"/>
  <c r="AP470" i="12" s="1"/>
  <c r="AQ464" i="12"/>
  <c r="AT479" i="12" l="1"/>
  <c r="AU478" i="12"/>
  <c r="AD471" i="12"/>
  <c r="AI471" i="12" s="1"/>
  <c r="AJ471" i="12" s="1"/>
  <c r="AK471" i="12" s="1"/>
  <c r="AL471" i="12" s="1"/>
  <c r="K468" i="12"/>
  <c r="L468" i="12" s="1"/>
  <c r="M468" i="12" s="1"/>
  <c r="N468" i="12" s="1"/>
  <c r="F469" i="12"/>
  <c r="R471" i="12"/>
  <c r="W471" i="12" s="1"/>
  <c r="X471" i="12" s="1"/>
  <c r="Y471" i="12" s="1"/>
  <c r="Z471" i="12" s="1"/>
  <c r="V466" i="12"/>
  <c r="AH466" i="12"/>
  <c r="AQ465" i="12"/>
  <c r="AN471" i="12"/>
  <c r="AO471" i="12" s="1"/>
  <c r="AP471" i="12" s="1"/>
  <c r="AT480" i="12" l="1"/>
  <c r="AU479" i="12"/>
  <c r="AD472" i="12"/>
  <c r="F470" i="12"/>
  <c r="K469" i="12"/>
  <c r="L469" i="12" s="1"/>
  <c r="M469" i="12" s="1"/>
  <c r="N469" i="12" s="1"/>
  <c r="AI472" i="12"/>
  <c r="AJ472" i="12" s="1"/>
  <c r="AK472" i="12" s="1"/>
  <c r="AL472" i="12" s="1"/>
  <c r="R472" i="12"/>
  <c r="W472" i="12" s="1"/>
  <c r="X472" i="12" s="1"/>
  <c r="Y472" i="12" s="1"/>
  <c r="Z472" i="12" s="1"/>
  <c r="AH467" i="12"/>
  <c r="V467" i="12"/>
  <c r="AN472" i="12"/>
  <c r="AO472" i="12" s="1"/>
  <c r="AP472" i="12" s="1"/>
  <c r="AQ466" i="12"/>
  <c r="AT481" i="12" l="1"/>
  <c r="AU480" i="12"/>
  <c r="AD473" i="12"/>
  <c r="R473" i="12"/>
  <c r="W473" i="12" s="1"/>
  <c r="X473" i="12" s="1"/>
  <c r="Y473" i="12" s="1"/>
  <c r="Z473" i="12" s="1"/>
  <c r="AI473" i="12"/>
  <c r="AJ473" i="12" s="1"/>
  <c r="AK473" i="12" s="1"/>
  <c r="AL473" i="12" s="1"/>
  <c r="K470" i="12"/>
  <c r="L470" i="12" s="1"/>
  <c r="M470" i="12" s="1"/>
  <c r="N470" i="12" s="1"/>
  <c r="F471" i="12"/>
  <c r="V468" i="12"/>
  <c r="AH468" i="12"/>
  <c r="AQ467" i="12"/>
  <c r="AN473" i="12"/>
  <c r="AO473" i="12" s="1"/>
  <c r="AP473" i="12" s="1"/>
  <c r="AT482" i="12" l="1"/>
  <c r="AU481" i="12"/>
  <c r="AD474" i="12"/>
  <c r="K471" i="12"/>
  <c r="L471" i="12" s="1"/>
  <c r="M471" i="12" s="1"/>
  <c r="N471" i="12" s="1"/>
  <c r="F472" i="12"/>
  <c r="AI474" i="12"/>
  <c r="AJ474" i="12" s="1"/>
  <c r="AK474" i="12" s="1"/>
  <c r="AL474" i="12" s="1"/>
  <c r="R474" i="12"/>
  <c r="W474" i="12" s="1"/>
  <c r="X474" i="12" s="1"/>
  <c r="Y474" i="12" s="1"/>
  <c r="Z474" i="12" s="1"/>
  <c r="AH469" i="12"/>
  <c r="V469" i="12"/>
  <c r="AN474" i="12"/>
  <c r="AO474" i="12" s="1"/>
  <c r="AP474" i="12" s="1"/>
  <c r="AQ468" i="12"/>
  <c r="AT483" i="12" l="1"/>
  <c r="AU482" i="12"/>
  <c r="AD475" i="12"/>
  <c r="AI475" i="12" s="1"/>
  <c r="AJ475" i="12" s="1"/>
  <c r="AK475" i="12" s="1"/>
  <c r="AL475" i="12" s="1"/>
  <c r="F473" i="12"/>
  <c r="K472" i="12"/>
  <c r="L472" i="12" s="1"/>
  <c r="M472" i="12" s="1"/>
  <c r="N472" i="12" s="1"/>
  <c r="R475" i="12"/>
  <c r="W475" i="12" s="1"/>
  <c r="X475" i="12" s="1"/>
  <c r="Y475" i="12" s="1"/>
  <c r="Z475" i="12" s="1"/>
  <c r="V470" i="12"/>
  <c r="AH470" i="12"/>
  <c r="AQ469" i="12"/>
  <c r="AN475" i="12"/>
  <c r="AO475" i="12" s="1"/>
  <c r="AP475" i="12" s="1"/>
  <c r="AT484" i="12" l="1"/>
  <c r="AU483" i="12"/>
  <c r="AD476" i="12"/>
  <c r="AI476" i="12" s="1"/>
  <c r="AJ476" i="12" s="1"/>
  <c r="AK476" i="12" s="1"/>
  <c r="AL476" i="12" s="1"/>
  <c r="R476" i="12"/>
  <c r="W476" i="12" s="1"/>
  <c r="X476" i="12" s="1"/>
  <c r="Y476" i="12" s="1"/>
  <c r="Z476" i="12" s="1"/>
  <c r="F474" i="12"/>
  <c r="K473" i="12"/>
  <c r="L473" i="12" s="1"/>
  <c r="M473" i="12" s="1"/>
  <c r="N473" i="12" s="1"/>
  <c r="AH471" i="12"/>
  <c r="V471" i="12"/>
  <c r="AN476" i="12"/>
  <c r="AO476" i="12" s="1"/>
  <c r="AP476" i="12" s="1"/>
  <c r="AQ470" i="12"/>
  <c r="AT485" i="12" l="1"/>
  <c r="AU484" i="12"/>
  <c r="AD477" i="12"/>
  <c r="AI477" i="12" s="1"/>
  <c r="AJ477" i="12" s="1"/>
  <c r="AK477" i="12" s="1"/>
  <c r="AL477" i="12" s="1"/>
  <c r="F475" i="12"/>
  <c r="K474" i="12"/>
  <c r="L474" i="12" s="1"/>
  <c r="M474" i="12" s="1"/>
  <c r="N474" i="12" s="1"/>
  <c r="R477" i="12"/>
  <c r="W477" i="12" s="1"/>
  <c r="X477" i="12" s="1"/>
  <c r="Y477" i="12" s="1"/>
  <c r="Z477" i="12" s="1"/>
  <c r="AH472" i="12"/>
  <c r="V472" i="12"/>
  <c r="AQ471" i="12"/>
  <c r="AN477" i="12"/>
  <c r="AO477" i="12" s="1"/>
  <c r="AP477" i="12" s="1"/>
  <c r="AT486" i="12" l="1"/>
  <c r="AU485" i="12"/>
  <c r="AD478" i="12"/>
  <c r="AI478" i="12" s="1"/>
  <c r="AJ478" i="12" s="1"/>
  <c r="AK478" i="12" s="1"/>
  <c r="AL478" i="12" s="1"/>
  <c r="R478" i="12"/>
  <c r="W478" i="12" s="1"/>
  <c r="X478" i="12" s="1"/>
  <c r="Y478" i="12" s="1"/>
  <c r="Z478" i="12" s="1"/>
  <c r="F476" i="12"/>
  <c r="K475" i="12"/>
  <c r="L475" i="12" s="1"/>
  <c r="M475" i="12" s="1"/>
  <c r="N475" i="12" s="1"/>
  <c r="V473" i="12"/>
  <c r="AH473" i="12"/>
  <c r="AN478" i="12"/>
  <c r="AO478" i="12" s="1"/>
  <c r="AP478" i="12" s="1"/>
  <c r="AQ472" i="12"/>
  <c r="AT487" i="12" l="1"/>
  <c r="AU486" i="12"/>
  <c r="AD479" i="12"/>
  <c r="AI479" i="12"/>
  <c r="AJ479" i="12" s="1"/>
  <c r="AK479" i="12" s="1"/>
  <c r="AL479" i="12" s="1"/>
  <c r="F477" i="12"/>
  <c r="K476" i="12"/>
  <c r="L476" i="12" s="1"/>
  <c r="M476" i="12" s="1"/>
  <c r="N476" i="12" s="1"/>
  <c r="R479" i="12"/>
  <c r="W479" i="12" s="1"/>
  <c r="X479" i="12" s="1"/>
  <c r="Y479" i="12" s="1"/>
  <c r="Z479" i="12" s="1"/>
  <c r="AH474" i="12"/>
  <c r="V474" i="12"/>
  <c r="AN479" i="12"/>
  <c r="AO479" i="12" s="1"/>
  <c r="AP479" i="12" s="1"/>
  <c r="AQ473" i="12"/>
  <c r="AT488" i="12" l="1"/>
  <c r="AU487" i="12"/>
  <c r="AD480" i="12"/>
  <c r="AD481" i="12" s="1"/>
  <c r="K477" i="12"/>
  <c r="L477" i="12" s="1"/>
  <c r="M477" i="12" s="1"/>
  <c r="N477" i="12" s="1"/>
  <c r="F478" i="12"/>
  <c r="R480" i="12"/>
  <c r="W480" i="12" s="1"/>
  <c r="X480" i="12" s="1"/>
  <c r="Y480" i="12" s="1"/>
  <c r="Z480" i="12" s="1"/>
  <c r="V475" i="12"/>
  <c r="AH475" i="12"/>
  <c r="AQ474" i="12"/>
  <c r="AN480" i="12"/>
  <c r="AO480" i="12" s="1"/>
  <c r="AP480" i="12" s="1"/>
  <c r="AT489" i="12" l="1"/>
  <c r="AU488" i="12"/>
  <c r="AI480" i="12"/>
  <c r="AJ480" i="12" s="1"/>
  <c r="AK480" i="12" s="1"/>
  <c r="AL480" i="12" s="1"/>
  <c r="AI481" i="12"/>
  <c r="AJ481" i="12" s="1"/>
  <c r="AK481" i="12" s="1"/>
  <c r="AL481" i="12" s="1"/>
  <c r="R481" i="12"/>
  <c r="W481" i="12" s="1"/>
  <c r="X481" i="12" s="1"/>
  <c r="Y481" i="12" s="1"/>
  <c r="Z481" i="12" s="1"/>
  <c r="F479" i="12"/>
  <c r="K478" i="12"/>
  <c r="L478" i="12" s="1"/>
  <c r="M478" i="12" s="1"/>
  <c r="N478" i="12" s="1"/>
  <c r="AH476" i="12"/>
  <c r="V476" i="12"/>
  <c r="AN481" i="12"/>
  <c r="AO481" i="12" s="1"/>
  <c r="AP481" i="12" s="1"/>
  <c r="AQ475" i="12"/>
  <c r="AT490" i="12" l="1"/>
  <c r="AU489" i="12"/>
  <c r="AD482" i="12"/>
  <c r="AI482" i="12" s="1"/>
  <c r="AJ482" i="12" s="1"/>
  <c r="AK482" i="12" s="1"/>
  <c r="AL482" i="12" s="1"/>
  <c r="K479" i="12"/>
  <c r="L479" i="12" s="1"/>
  <c r="M479" i="12" s="1"/>
  <c r="N479" i="12" s="1"/>
  <c r="F480" i="12"/>
  <c r="R482" i="12"/>
  <c r="W482" i="12" s="1"/>
  <c r="X482" i="12" s="1"/>
  <c r="Y482" i="12" s="1"/>
  <c r="Z482" i="12" s="1"/>
  <c r="V477" i="12"/>
  <c r="AH477" i="12"/>
  <c r="AQ476" i="12"/>
  <c r="AN482" i="12"/>
  <c r="AO482" i="12" s="1"/>
  <c r="AP482" i="12" s="1"/>
  <c r="AT491" i="12" l="1"/>
  <c r="AU490" i="12"/>
  <c r="AD483" i="12"/>
  <c r="AI483" i="12" s="1"/>
  <c r="AJ483" i="12" s="1"/>
  <c r="AK483" i="12" s="1"/>
  <c r="AL483" i="12" s="1"/>
  <c r="R483" i="12"/>
  <c r="W483" i="12" s="1"/>
  <c r="X483" i="12" s="1"/>
  <c r="Y483" i="12" s="1"/>
  <c r="Z483" i="12" s="1"/>
  <c r="K480" i="12"/>
  <c r="L480" i="12" s="1"/>
  <c r="M480" i="12" s="1"/>
  <c r="N480" i="12" s="1"/>
  <c r="F481" i="12"/>
  <c r="AH478" i="12"/>
  <c r="V478" i="12"/>
  <c r="AN483" i="12"/>
  <c r="AO483" i="12" s="1"/>
  <c r="AP483" i="12" s="1"/>
  <c r="AQ477" i="12"/>
  <c r="AT492" i="12" l="1"/>
  <c r="AU491" i="12"/>
  <c r="AD484" i="12"/>
  <c r="F482" i="12"/>
  <c r="K481" i="12"/>
  <c r="L481" i="12" s="1"/>
  <c r="M481" i="12" s="1"/>
  <c r="N481" i="12" s="1"/>
  <c r="AI484" i="12"/>
  <c r="AJ484" i="12" s="1"/>
  <c r="AK484" i="12" s="1"/>
  <c r="AL484" i="12" s="1"/>
  <c r="R484" i="12"/>
  <c r="W484" i="12" s="1"/>
  <c r="X484" i="12" s="1"/>
  <c r="Y484" i="12" s="1"/>
  <c r="Z484" i="12" s="1"/>
  <c r="V479" i="12"/>
  <c r="AH479" i="12"/>
  <c r="AN484" i="12"/>
  <c r="AO484" i="12" s="1"/>
  <c r="AP484" i="12" s="1"/>
  <c r="AQ478" i="12"/>
  <c r="AT493" i="12" l="1"/>
  <c r="AU492" i="12"/>
  <c r="AD485" i="12"/>
  <c r="AI485" i="12" s="1"/>
  <c r="AJ485" i="12" s="1"/>
  <c r="AK485" i="12" s="1"/>
  <c r="AL485" i="12" s="1"/>
  <c r="R485" i="12"/>
  <c r="W485" i="12" s="1"/>
  <c r="X485" i="12" s="1"/>
  <c r="Y485" i="12" s="1"/>
  <c r="Z485" i="12" s="1"/>
  <c r="F483" i="12"/>
  <c r="K482" i="12"/>
  <c r="L482" i="12" s="1"/>
  <c r="M482" i="12" s="1"/>
  <c r="N482" i="12" s="1"/>
  <c r="AH480" i="12"/>
  <c r="V480" i="12"/>
  <c r="AQ479" i="12"/>
  <c r="AN485" i="12"/>
  <c r="AO485" i="12" s="1"/>
  <c r="AP485" i="12" s="1"/>
  <c r="AT494" i="12" l="1"/>
  <c r="AU493" i="12"/>
  <c r="AD486" i="12"/>
  <c r="R486" i="12"/>
  <c r="W486" i="12" s="1"/>
  <c r="X486" i="12" s="1"/>
  <c r="Y486" i="12" s="1"/>
  <c r="Z486" i="12" s="1"/>
  <c r="K483" i="12"/>
  <c r="L483" i="12" s="1"/>
  <c r="M483" i="12" s="1"/>
  <c r="N483" i="12" s="1"/>
  <c r="F484" i="12"/>
  <c r="V481" i="12"/>
  <c r="AH481" i="12"/>
  <c r="AN486" i="12"/>
  <c r="AO486" i="12" s="1"/>
  <c r="AP486" i="12" s="1"/>
  <c r="AQ480" i="12"/>
  <c r="AT495" i="12" l="1"/>
  <c r="AU494" i="12"/>
  <c r="AD487" i="12"/>
  <c r="AI487" i="12" s="1"/>
  <c r="AI486" i="12"/>
  <c r="AJ486" i="12" s="1"/>
  <c r="AK486" i="12" s="1"/>
  <c r="AL486" i="12" s="1"/>
  <c r="F485" i="12"/>
  <c r="K484" i="12"/>
  <c r="L484" i="12" s="1"/>
  <c r="M484" i="12" s="1"/>
  <c r="N484" i="12" s="1"/>
  <c r="R487" i="12"/>
  <c r="W487" i="12" s="1"/>
  <c r="X487" i="12" s="1"/>
  <c r="Y487" i="12" s="1"/>
  <c r="Z487" i="12" s="1"/>
  <c r="AH482" i="12"/>
  <c r="V482" i="12"/>
  <c r="AQ481" i="12"/>
  <c r="AN487" i="12"/>
  <c r="AO487" i="12" s="1"/>
  <c r="AP487" i="12" s="1"/>
  <c r="AJ487" i="12" l="1"/>
  <c r="AK487" i="12" s="1"/>
  <c r="AL487" i="12" s="1"/>
  <c r="AT496" i="12"/>
  <c r="AU495" i="12"/>
  <c r="AD488" i="12"/>
  <c r="AI488" i="12" s="1"/>
  <c r="AJ488" i="12" s="1"/>
  <c r="AK488" i="12" s="1"/>
  <c r="AL488" i="12" s="1"/>
  <c r="R488" i="12"/>
  <c r="W488" i="12" s="1"/>
  <c r="X488" i="12" s="1"/>
  <c r="Y488" i="12" s="1"/>
  <c r="Z488" i="12" s="1"/>
  <c r="F486" i="12"/>
  <c r="K485" i="12"/>
  <c r="L485" i="12" s="1"/>
  <c r="M485" i="12" s="1"/>
  <c r="N485" i="12" s="1"/>
  <c r="V483" i="12"/>
  <c r="AH483" i="12"/>
  <c r="AN488" i="12"/>
  <c r="AO488" i="12" s="1"/>
  <c r="AP488" i="12" s="1"/>
  <c r="AQ482" i="12"/>
  <c r="AT497" i="12" l="1"/>
  <c r="AU496" i="12"/>
  <c r="AD489" i="12"/>
  <c r="AI489" i="12" s="1"/>
  <c r="AJ489" i="12" s="1"/>
  <c r="AK489" i="12" s="1"/>
  <c r="AL489" i="12" s="1"/>
  <c r="F487" i="12"/>
  <c r="K486" i="12"/>
  <c r="L486" i="12" s="1"/>
  <c r="M486" i="12" s="1"/>
  <c r="N486" i="12" s="1"/>
  <c r="R489" i="12"/>
  <c r="W489" i="12" s="1"/>
  <c r="X489" i="12" s="1"/>
  <c r="Y489" i="12" s="1"/>
  <c r="Z489" i="12" s="1"/>
  <c r="AH484" i="12"/>
  <c r="V484" i="12"/>
  <c r="AQ483" i="12"/>
  <c r="AN489" i="12"/>
  <c r="AO489" i="12" s="1"/>
  <c r="AP489" i="12" s="1"/>
  <c r="AT498" i="12" l="1"/>
  <c r="AU497" i="12"/>
  <c r="AD490" i="12"/>
  <c r="AI490" i="12" s="1"/>
  <c r="AJ490" i="12" s="1"/>
  <c r="AK490" i="12" s="1"/>
  <c r="AL490" i="12" s="1"/>
  <c r="K487" i="12"/>
  <c r="L487" i="12" s="1"/>
  <c r="M487" i="12" s="1"/>
  <c r="N487" i="12" s="1"/>
  <c r="F488" i="12"/>
  <c r="R490" i="12"/>
  <c r="W490" i="12" s="1"/>
  <c r="X490" i="12" s="1"/>
  <c r="Y490" i="12" s="1"/>
  <c r="Z490" i="12" s="1"/>
  <c r="V485" i="12"/>
  <c r="AH485" i="12"/>
  <c r="AN490" i="12"/>
  <c r="AO490" i="12" s="1"/>
  <c r="AP490" i="12" s="1"/>
  <c r="AQ484" i="12"/>
  <c r="AT499" i="12" l="1"/>
  <c r="AU498" i="12"/>
  <c r="AD491" i="12"/>
  <c r="R491" i="12"/>
  <c r="W491" i="12" s="1"/>
  <c r="X491" i="12" s="1"/>
  <c r="Y491" i="12" s="1"/>
  <c r="Z491" i="12" s="1"/>
  <c r="AI491" i="12"/>
  <c r="AJ491" i="12" s="1"/>
  <c r="AK491" i="12" s="1"/>
  <c r="AL491" i="12" s="1"/>
  <c r="F489" i="12"/>
  <c r="K488" i="12"/>
  <c r="L488" i="12" s="1"/>
  <c r="M488" i="12" s="1"/>
  <c r="N488" i="12" s="1"/>
  <c r="AH486" i="12"/>
  <c r="V486" i="12"/>
  <c r="AN491" i="12"/>
  <c r="AO491" i="12" s="1"/>
  <c r="AP491" i="12" s="1"/>
  <c r="AQ485" i="12"/>
  <c r="AT500" i="12" l="1"/>
  <c r="AU499" i="12"/>
  <c r="AD492" i="12"/>
  <c r="F490" i="12"/>
  <c r="K489" i="12"/>
  <c r="L489" i="12" s="1"/>
  <c r="M489" i="12" s="1"/>
  <c r="N489" i="12" s="1"/>
  <c r="AI492" i="12"/>
  <c r="AJ492" i="12" s="1"/>
  <c r="AK492" i="12" s="1"/>
  <c r="AL492" i="12" s="1"/>
  <c r="R492" i="12"/>
  <c r="W492" i="12" s="1"/>
  <c r="X492" i="12" s="1"/>
  <c r="Y492" i="12" s="1"/>
  <c r="Z492" i="12" s="1"/>
  <c r="V487" i="12"/>
  <c r="AH487" i="12"/>
  <c r="AQ486" i="12"/>
  <c r="AN492" i="12"/>
  <c r="AO492" i="12" s="1"/>
  <c r="AP492" i="12" s="1"/>
  <c r="AT501" i="12" l="1"/>
  <c r="AU500" i="12"/>
  <c r="AD493" i="12"/>
  <c r="AI493" i="12"/>
  <c r="AJ493" i="12" s="1"/>
  <c r="AK493" i="12" s="1"/>
  <c r="AL493" i="12" s="1"/>
  <c r="R493" i="12"/>
  <c r="W493" i="12" s="1"/>
  <c r="X493" i="12" s="1"/>
  <c r="Y493" i="12" s="1"/>
  <c r="Z493" i="12" s="1"/>
  <c r="F491" i="12"/>
  <c r="K490" i="12"/>
  <c r="L490" i="12" s="1"/>
  <c r="M490" i="12" s="1"/>
  <c r="N490" i="12" s="1"/>
  <c r="AH488" i="12"/>
  <c r="V488" i="12"/>
  <c r="AN493" i="12"/>
  <c r="AO493" i="12" s="1"/>
  <c r="AP493" i="12" s="1"/>
  <c r="AQ487" i="12"/>
  <c r="AT502" i="12" l="1"/>
  <c r="AU501" i="12"/>
  <c r="AD494" i="12"/>
  <c r="AI494" i="12" s="1"/>
  <c r="AJ494" i="12" s="1"/>
  <c r="AK494" i="12" s="1"/>
  <c r="AL494" i="12" s="1"/>
  <c r="K491" i="12"/>
  <c r="L491" i="12" s="1"/>
  <c r="M491" i="12" s="1"/>
  <c r="N491" i="12" s="1"/>
  <c r="F492" i="12"/>
  <c r="R494" i="12"/>
  <c r="W494" i="12" s="1"/>
  <c r="X494" i="12" s="1"/>
  <c r="Y494" i="12" s="1"/>
  <c r="Z494" i="12" s="1"/>
  <c r="V489" i="12"/>
  <c r="AH489" i="12"/>
  <c r="AN494" i="12"/>
  <c r="AO494" i="12" s="1"/>
  <c r="AP494" i="12" s="1"/>
  <c r="AQ488" i="12"/>
  <c r="AT503" i="12" l="1"/>
  <c r="AU502" i="12"/>
  <c r="AD495" i="12"/>
  <c r="F493" i="12"/>
  <c r="K492" i="12"/>
  <c r="L492" i="12" s="1"/>
  <c r="M492" i="12" s="1"/>
  <c r="N492" i="12" s="1"/>
  <c r="AI495" i="12"/>
  <c r="AJ495" i="12" s="1"/>
  <c r="AK495" i="12" s="1"/>
  <c r="AL495" i="12" s="1"/>
  <c r="R495" i="12"/>
  <c r="W495" i="12" s="1"/>
  <c r="X495" i="12" s="1"/>
  <c r="Y495" i="12" s="1"/>
  <c r="Z495" i="12" s="1"/>
  <c r="AH490" i="12"/>
  <c r="V490" i="12"/>
  <c r="AQ489" i="12"/>
  <c r="AN495" i="12"/>
  <c r="AO495" i="12" s="1"/>
  <c r="AP495" i="12" s="1"/>
  <c r="AT504" i="12" l="1"/>
  <c r="AU504" i="12" s="1"/>
  <c r="AU503" i="12"/>
  <c r="AD496" i="12"/>
  <c r="R496" i="12"/>
  <c r="W496" i="12" s="1"/>
  <c r="X496" i="12" s="1"/>
  <c r="Y496" i="12" s="1"/>
  <c r="Z496" i="12" s="1"/>
  <c r="AI496" i="12"/>
  <c r="AJ496" i="12" s="1"/>
  <c r="AK496" i="12" s="1"/>
  <c r="AL496" i="12" s="1"/>
  <c r="K493" i="12"/>
  <c r="L493" i="12" s="1"/>
  <c r="M493" i="12" s="1"/>
  <c r="N493" i="12" s="1"/>
  <c r="F494" i="12"/>
  <c r="V491" i="12"/>
  <c r="AH491" i="12"/>
  <c r="AN496" i="12"/>
  <c r="AO496" i="12" s="1"/>
  <c r="AP496" i="12" s="1"/>
  <c r="AQ490" i="12"/>
  <c r="AD497" i="12" l="1"/>
  <c r="AI497" i="12" s="1"/>
  <c r="AJ497" i="12" s="1"/>
  <c r="AK497" i="12" s="1"/>
  <c r="AL497" i="12" s="1"/>
  <c r="F495" i="12"/>
  <c r="K494" i="12"/>
  <c r="L494" i="12" s="1"/>
  <c r="M494" i="12" s="1"/>
  <c r="N494" i="12" s="1"/>
  <c r="R497" i="12"/>
  <c r="W497" i="12" s="1"/>
  <c r="X497" i="12" s="1"/>
  <c r="Y497" i="12" s="1"/>
  <c r="Z497" i="12" s="1"/>
  <c r="AH492" i="12"/>
  <c r="V492" i="12"/>
  <c r="AQ491" i="12"/>
  <c r="AN497" i="12"/>
  <c r="AO497" i="12" s="1"/>
  <c r="AP497" i="12" s="1"/>
  <c r="AD498" i="12" l="1"/>
  <c r="AI498" i="12" s="1"/>
  <c r="AJ498" i="12" s="1"/>
  <c r="AK498" i="12" s="1"/>
  <c r="AL498" i="12" s="1"/>
  <c r="R498" i="12"/>
  <c r="W498" i="12" s="1"/>
  <c r="X498" i="12" s="1"/>
  <c r="Y498" i="12" s="1"/>
  <c r="Z498" i="12" s="1"/>
  <c r="F496" i="12"/>
  <c r="K495" i="12"/>
  <c r="L495" i="12" s="1"/>
  <c r="M495" i="12" s="1"/>
  <c r="N495" i="12" s="1"/>
  <c r="V493" i="12"/>
  <c r="AH493" i="12"/>
  <c r="AN498" i="12"/>
  <c r="AO498" i="12" s="1"/>
  <c r="AP498" i="12" s="1"/>
  <c r="AQ492" i="12"/>
  <c r="AD499" i="12" l="1"/>
  <c r="AI499" i="12"/>
  <c r="AJ499" i="12" s="1"/>
  <c r="AK499" i="12" s="1"/>
  <c r="AL499" i="12" s="1"/>
  <c r="F497" i="12"/>
  <c r="K496" i="12"/>
  <c r="L496" i="12" s="1"/>
  <c r="M496" i="12" s="1"/>
  <c r="N496" i="12" s="1"/>
  <c r="R499" i="12"/>
  <c r="W499" i="12" s="1"/>
  <c r="X499" i="12" s="1"/>
  <c r="Y499" i="12" s="1"/>
  <c r="Z499" i="12" s="1"/>
  <c r="AH494" i="12"/>
  <c r="V494" i="12"/>
  <c r="AQ493" i="12"/>
  <c r="AN499" i="12"/>
  <c r="AO499" i="12" s="1"/>
  <c r="AP499" i="12" s="1"/>
  <c r="AD500" i="12" l="1"/>
  <c r="K497" i="12"/>
  <c r="L497" i="12" s="1"/>
  <c r="M497" i="12" s="1"/>
  <c r="N497" i="12" s="1"/>
  <c r="F498" i="12"/>
  <c r="R500" i="12"/>
  <c r="W500" i="12" s="1"/>
  <c r="X500" i="12" s="1"/>
  <c r="Y500" i="12" s="1"/>
  <c r="Z500" i="12" s="1"/>
  <c r="AI500" i="12"/>
  <c r="AJ500" i="12" s="1"/>
  <c r="AK500" i="12" s="1"/>
  <c r="AL500" i="12" s="1"/>
  <c r="V495" i="12"/>
  <c r="AH495" i="12"/>
  <c r="AN500" i="12"/>
  <c r="AO500" i="12" s="1"/>
  <c r="AP500" i="12" s="1"/>
  <c r="AQ494" i="12"/>
  <c r="AD501" i="12" l="1"/>
  <c r="AI501" i="12" s="1"/>
  <c r="AJ501" i="12" s="1"/>
  <c r="AK501" i="12" s="1"/>
  <c r="AL501" i="12" s="1"/>
  <c r="K498" i="12"/>
  <c r="L498" i="12" s="1"/>
  <c r="M498" i="12" s="1"/>
  <c r="N498" i="12" s="1"/>
  <c r="F499" i="12"/>
  <c r="R501" i="12"/>
  <c r="W501" i="12" s="1"/>
  <c r="X501" i="12" s="1"/>
  <c r="Y501" i="12" s="1"/>
  <c r="Z501" i="12" s="1"/>
  <c r="AH496" i="12"/>
  <c r="V496" i="12"/>
  <c r="AN501" i="12"/>
  <c r="AO501" i="12" s="1"/>
  <c r="AP501" i="12" s="1"/>
  <c r="AQ495" i="12"/>
  <c r="AD502" i="12" l="1"/>
  <c r="F500" i="12"/>
  <c r="K499" i="12"/>
  <c r="L499" i="12" s="1"/>
  <c r="M499" i="12" s="1"/>
  <c r="N499" i="12" s="1"/>
  <c r="R502" i="12"/>
  <c r="V497" i="12"/>
  <c r="AH497" i="12"/>
  <c r="AQ496" i="12"/>
  <c r="AN502" i="12"/>
  <c r="AO502" i="12" s="1"/>
  <c r="AP502" i="12" s="1"/>
  <c r="AD503" i="12" l="1"/>
  <c r="R503" i="12"/>
  <c r="W503" i="12" s="1"/>
  <c r="W502" i="12"/>
  <c r="X502" i="12" s="1"/>
  <c r="Y502" i="12" s="1"/>
  <c r="Z502" i="12" s="1"/>
  <c r="AI503" i="12"/>
  <c r="AI502" i="12"/>
  <c r="AJ502" i="12" s="1"/>
  <c r="AK502" i="12" s="1"/>
  <c r="AL502" i="12" s="1"/>
  <c r="F501" i="12"/>
  <c r="K500" i="12"/>
  <c r="L500" i="12" s="1"/>
  <c r="M500" i="12" s="1"/>
  <c r="N500" i="12" s="1"/>
  <c r="AH498" i="12"/>
  <c r="V498" i="12"/>
  <c r="AN503" i="12"/>
  <c r="AO503" i="12" s="1"/>
  <c r="AP503" i="12" s="1"/>
  <c r="AQ497" i="12"/>
  <c r="AD504" i="12" l="1"/>
  <c r="X503" i="12"/>
  <c r="Y503" i="12" s="1"/>
  <c r="Z503" i="12" s="1"/>
  <c r="AJ503" i="12"/>
  <c r="AK503" i="12" s="1"/>
  <c r="AL503" i="12" s="1"/>
  <c r="AI504" i="12"/>
  <c r="AJ504" i="12" s="1"/>
  <c r="F502" i="12"/>
  <c r="K501" i="12"/>
  <c r="L501" i="12" s="1"/>
  <c r="M501" i="12" s="1"/>
  <c r="N501" i="12" s="1"/>
  <c r="R504" i="12"/>
  <c r="W504" i="12" s="1"/>
  <c r="V499" i="12"/>
  <c r="AH499" i="12"/>
  <c r="AQ498" i="12"/>
  <c r="AN504" i="12"/>
  <c r="AO504" i="12" s="1"/>
  <c r="AP504" i="12" s="1"/>
  <c r="AY9" i="12" s="1"/>
  <c r="AZ9" i="12" s="1"/>
  <c r="X504" i="12" l="1"/>
  <c r="BD7" i="12"/>
  <c r="BG9" i="12"/>
  <c r="BC9" i="12"/>
  <c r="BD9" i="12" s="1"/>
  <c r="BH17" i="12"/>
  <c r="AK504" i="12"/>
  <c r="K502" i="12"/>
  <c r="L502" i="12" s="1"/>
  <c r="M502" i="12" s="1"/>
  <c r="N502" i="12" s="1"/>
  <c r="F503" i="12"/>
  <c r="AH500" i="12"/>
  <c r="V500" i="12"/>
  <c r="AQ499" i="12"/>
  <c r="AY10" i="12" l="1"/>
  <c r="AY12" i="12"/>
  <c r="AZ12" i="12" s="1"/>
  <c r="BH9" i="12"/>
  <c r="BH12" i="12" s="1"/>
  <c r="BG12" i="12"/>
  <c r="BG10" i="12"/>
  <c r="BD10" i="12"/>
  <c r="BD11" i="12"/>
  <c r="BD17" i="12"/>
  <c r="Y504" i="12"/>
  <c r="Z504" i="12" s="1"/>
  <c r="AL504" i="12"/>
  <c r="BH7" i="12"/>
  <c r="F504" i="12"/>
  <c r="F505" i="12" s="1"/>
  <c r="K503" i="12"/>
  <c r="L503" i="12" s="1"/>
  <c r="M503" i="12" s="1"/>
  <c r="N503" i="12" s="1"/>
  <c r="V501" i="12"/>
  <c r="AH501" i="12"/>
  <c r="AQ500" i="12"/>
  <c r="BD13" i="12" l="1"/>
  <c r="BD14" i="12" s="1"/>
  <c r="BD15" i="12"/>
  <c r="BD16" i="12" s="1"/>
  <c r="BH10" i="12"/>
  <c r="BH11" i="12"/>
  <c r="BH15" i="12"/>
  <c r="BH16" i="12" s="1"/>
  <c r="BH13" i="12"/>
  <c r="BH14" i="12" s="1"/>
  <c r="K504" i="12"/>
  <c r="L504" i="12" s="1"/>
  <c r="M504" i="12" s="1"/>
  <c r="N504" i="12" s="1"/>
  <c r="AH502" i="12"/>
  <c r="V502" i="12"/>
  <c r="AQ501" i="12"/>
  <c r="AZ7" i="12" l="1"/>
  <c r="V503" i="12"/>
  <c r="AH503" i="12"/>
  <c r="AH504" i="12"/>
  <c r="BG13" i="12" s="1"/>
  <c r="BG14" i="12" s="1"/>
  <c r="AQ502" i="12"/>
  <c r="AZ11" i="12" l="1"/>
  <c r="AZ10" i="12"/>
  <c r="BG15" i="12"/>
  <c r="BG16" i="12" s="1"/>
  <c r="V504" i="12"/>
  <c r="AQ503" i="12"/>
  <c r="AQ504" i="12" l="1"/>
  <c r="BC12" i="12"/>
  <c r="BD12" i="12" s="1"/>
  <c r="BC11" i="12"/>
  <c r="BC13" i="12"/>
  <c r="BC14" i="12" s="1"/>
  <c r="BC15" i="12"/>
  <c r="BC16" i="12" s="1"/>
  <c r="BC10" i="12" l="1"/>
</calcChain>
</file>

<file path=xl/sharedStrings.xml><?xml version="1.0" encoding="utf-8"?>
<sst xmlns="http://schemas.openxmlformats.org/spreadsheetml/2006/main" count="119" uniqueCount="38">
  <si>
    <t>Nr.</t>
  </si>
  <si>
    <t>Data</t>
  </si>
  <si>
    <t>Rent</t>
  </si>
  <si>
    <t>Acum.</t>
  </si>
  <si>
    <t>Tx CDI</t>
  </si>
  <si>
    <t>CDI</t>
  </si>
  <si>
    <t>Preço</t>
  </si>
  <si>
    <t>De:</t>
  </si>
  <si>
    <t>Até:</t>
  </si>
  <si>
    <t>Rent Per.</t>
  </si>
  <si>
    <t>Rent a.a.</t>
  </si>
  <si>
    <t>%CDI</t>
  </si>
  <si>
    <t>Maior Ret. Acum</t>
  </si>
  <si>
    <t>Menor Ret. Acum</t>
  </si>
  <si>
    <t>Vol. Per. Anualizada</t>
  </si>
  <si>
    <t>CDI a.a.</t>
  </si>
  <si>
    <t>Resumos Estatísticos</t>
  </si>
  <si>
    <t>Taxa Entrada</t>
  </si>
  <si>
    <t>Taxa de Saída</t>
  </si>
  <si>
    <t>Média</t>
  </si>
  <si>
    <t>Ampliude</t>
  </si>
  <si>
    <t>Diferença</t>
  </si>
  <si>
    <t>Máxima</t>
  </si>
  <si>
    <t>Mínima</t>
  </si>
  <si>
    <t>Juros</t>
  </si>
  <si>
    <t>PU Ajustado</t>
  </si>
  <si>
    <t>Jr CDI</t>
  </si>
  <si>
    <t>PU + JR CDI</t>
  </si>
  <si>
    <t>+ JR CDI</t>
  </si>
  <si>
    <t>Tx 08/22</t>
  </si>
  <si>
    <t>Tx 08/28</t>
  </si>
  <si>
    <t>Tx 05/55</t>
  </si>
  <si>
    <t>08/22</t>
  </si>
  <si>
    <t>08/28</t>
  </si>
  <si>
    <t>05/55</t>
  </si>
  <si>
    <t>VNA IPCA</t>
  </si>
  <si>
    <t>Ret</t>
  </si>
  <si>
    <t>Índice CDI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</si>
</sst>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&quot;Cr$&quot;\ * #,##0_);_(&quot;Cr$&quot;\ * \(#,##0\);_(&quot;Cr$&quot;\ * &quot;-&quot;_);_(@_)"/>
    <numFmt numFmtId="165" formatCode="&quot;Cr$&quot;\ #,##0.00_);[Red]\(&quot;Cr$&quot;\ #,##0.00\)"/>
    <numFmt numFmtId="166" formatCode="_([$€]* #,##0.00_);_([$€]* \(#,##0.00\);_([$€]* &quot;-&quot;??_);_(@_)"/>
    <numFmt numFmtId="167" formatCode="_(* #,##0.00_);_(* \(#,##0.00\);_(* &quot;-&quot;??_);_(@_)"/>
    <numFmt numFmtId="168" formatCode="#,##0.0000_ ;[Red]\-#,##0.0000\ "/>
    <numFmt numFmtId="172" formatCode="#,##0.000000"/>
    <numFmt numFmtId="173" formatCode="#,##0.0000000"/>
  </numFmts>
  <fonts count="2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7"/>
      <color indexed="12"/>
      <name val="Arial"/>
      <family val="2"/>
    </font>
    <font>
      <sz val="7"/>
      <color indexed="62"/>
      <name val="Arial"/>
      <family val="2"/>
    </font>
    <font>
      <sz val="10"/>
      <color indexed="22"/>
      <name val="MS Sans Serif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u/>
      <sz val="10"/>
      <color indexed="36"/>
      <name val="Arial"/>
      <family val="2"/>
    </font>
    <font>
      <u/>
      <sz val="10"/>
      <color indexed="12"/>
      <name val="Arial"/>
      <family val="2"/>
    </font>
    <font>
      <b/>
      <sz val="10"/>
      <color rgb="FFC00000"/>
      <name val="Arial"/>
      <family val="2"/>
    </font>
    <font>
      <b/>
      <sz val="8"/>
      <color rgb="FFFF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0"/>
      <color rgb="FFFF0000"/>
      <name val="Calibri"/>
      <family val="2"/>
      <scheme val="minor"/>
    </font>
    <font>
      <b/>
      <sz val="10"/>
      <color rgb="FF7030A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4">
    <xf numFmtId="0" fontId="0" fillId="0" borderId="0"/>
    <xf numFmtId="0" fontId="2" fillId="0" borderId="0"/>
    <xf numFmtId="3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6" fillId="0" borderId="0"/>
    <xf numFmtId="9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7" fontId="2" fillId="0" borderId="0" applyFont="0" applyFill="0" applyBorder="0" applyAlignment="0" applyProtection="0"/>
  </cellStyleXfs>
  <cellXfs count="81">
    <xf numFmtId="0" fontId="0" fillId="0" borderId="0" xfId="0"/>
    <xf numFmtId="14" fontId="3" fillId="0" borderId="0" xfId="1" applyNumberFormat="1" applyFont="1" applyAlignment="1">
      <alignment horizontal="center" vertical="center"/>
    </xf>
    <xf numFmtId="14" fontId="4" fillId="0" borderId="0" xfId="1" applyNumberFormat="1" applyFont="1" applyAlignment="1">
      <alignment horizontal="center" vertical="center"/>
    </xf>
    <xf numFmtId="0" fontId="2" fillId="0" borderId="0" xfId="1"/>
    <xf numFmtId="0" fontId="1" fillId="0" borderId="0" xfId="0" applyFont="1"/>
    <xf numFmtId="0" fontId="1" fillId="0" borderId="0" xfId="0" applyFont="1" applyAlignment="1">
      <alignment horizontal="center"/>
    </xf>
    <xf numFmtId="0" fontId="11" fillId="0" borderId="0" xfId="0" applyFont="1"/>
    <xf numFmtId="14" fontId="13" fillId="0" borderId="0" xfId="0" applyNumberFormat="1" applyFont="1"/>
    <xf numFmtId="2" fontId="0" fillId="2" borderId="0" xfId="0" applyNumberFormat="1" applyFill="1" applyAlignment="1">
      <alignment horizontal="center" vertical="center"/>
    </xf>
    <xf numFmtId="14" fontId="0" fillId="0" borderId="0" xfId="0" applyNumberFormat="1"/>
    <xf numFmtId="0" fontId="0" fillId="3" borderId="0" xfId="0" applyFill="1"/>
    <xf numFmtId="2" fontId="0" fillId="3" borderId="0" xfId="0" applyNumberFormat="1" applyFill="1"/>
    <xf numFmtId="0" fontId="0" fillId="4" borderId="0" xfId="0" applyFill="1"/>
    <xf numFmtId="2" fontId="0" fillId="4" borderId="0" xfId="0" applyNumberFormat="1" applyFill="1"/>
    <xf numFmtId="0" fontId="0" fillId="5" borderId="0" xfId="0" applyFill="1"/>
    <xf numFmtId="2" fontId="0" fillId="5" borderId="0" xfId="0" applyNumberFormat="1" applyFill="1"/>
    <xf numFmtId="0" fontId="0" fillId="6" borderId="0" xfId="0" applyFill="1"/>
    <xf numFmtId="2" fontId="0" fillId="6" borderId="0" xfId="0" applyNumberFormat="1" applyFill="1"/>
    <xf numFmtId="14" fontId="1" fillId="7" borderId="0" xfId="0" applyNumberFormat="1" applyFont="1" applyFill="1" applyAlignment="1">
      <alignment horizontal="center"/>
    </xf>
    <xf numFmtId="14" fontId="10" fillId="7" borderId="0" xfId="0" applyNumberFormat="1" applyFont="1" applyFill="1" applyAlignment="1">
      <alignment horizontal="center"/>
    </xf>
    <xf numFmtId="0" fontId="1" fillId="7" borderId="0" xfId="0" applyFont="1" applyFill="1" applyAlignment="1">
      <alignment horizontal="center"/>
    </xf>
    <xf numFmtId="14" fontId="1" fillId="8" borderId="0" xfId="0" applyNumberFormat="1" applyFont="1" applyFill="1" applyAlignment="1">
      <alignment horizontal="center"/>
    </xf>
    <xf numFmtId="0" fontId="1" fillId="8" borderId="0" xfId="0" applyFont="1" applyFill="1" applyAlignment="1">
      <alignment horizontal="center"/>
    </xf>
    <xf numFmtId="14" fontId="1" fillId="9" borderId="0" xfId="0" applyNumberFormat="1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10" fillId="10" borderId="0" xfId="0" applyFont="1" applyFill="1" applyAlignment="1">
      <alignment horizontal="center"/>
    </xf>
    <xf numFmtId="14" fontId="1" fillId="7" borderId="0" xfId="0" quotePrefix="1" applyNumberFormat="1" applyFont="1" applyFill="1" applyAlignment="1">
      <alignment horizontal="center"/>
    </xf>
    <xf numFmtId="14" fontId="1" fillId="8" borderId="0" xfId="0" quotePrefix="1" applyNumberFormat="1" applyFont="1" applyFill="1" applyAlignment="1">
      <alignment horizontal="center"/>
    </xf>
    <xf numFmtId="14" fontId="1" fillId="9" borderId="0" xfId="0" quotePrefix="1" applyNumberFormat="1" applyFont="1" applyFill="1" applyAlignment="1">
      <alignment horizontal="center"/>
    </xf>
    <xf numFmtId="14" fontId="0" fillId="11" borderId="0" xfId="0" applyNumberFormat="1" applyFill="1"/>
    <xf numFmtId="0" fontId="14" fillId="7" borderId="0" xfId="0" applyFont="1" applyFill="1"/>
    <xf numFmtId="0" fontId="15" fillId="12" borderId="0" xfId="0" applyFont="1" applyFill="1"/>
    <xf numFmtId="0" fontId="14" fillId="9" borderId="0" xfId="0" applyFont="1" applyFill="1"/>
    <xf numFmtId="0" fontId="14" fillId="8" borderId="0" xfId="0" applyFont="1" applyFill="1"/>
    <xf numFmtId="14" fontId="14" fillId="9" borderId="0" xfId="0" applyNumberFormat="1" applyFont="1" applyFill="1" applyAlignment="1">
      <alignment horizontal="center" vertical="center"/>
    </xf>
    <xf numFmtId="0" fontId="14" fillId="8" borderId="0" xfId="0" applyFont="1" applyFill="1" applyAlignment="1">
      <alignment horizontal="left" indent="1"/>
    </xf>
    <xf numFmtId="0" fontId="14" fillId="7" borderId="0" xfId="0" applyFont="1" applyFill="1" applyAlignment="1">
      <alignment horizontal="left" indent="1"/>
    </xf>
    <xf numFmtId="0" fontId="14" fillId="9" borderId="0" xfId="0" applyFont="1" applyFill="1" applyAlignment="1">
      <alignment horizontal="left" indent="1"/>
    </xf>
    <xf numFmtId="14" fontId="16" fillId="3" borderId="0" xfId="0" applyNumberFormat="1" applyFont="1" applyFill="1"/>
    <xf numFmtId="0" fontId="14" fillId="7" borderId="0" xfId="0" applyFont="1" applyFill="1" applyAlignment="1">
      <alignment horizontal="right"/>
    </xf>
    <xf numFmtId="0" fontId="14" fillId="8" borderId="0" xfId="0" applyFont="1" applyFill="1" applyAlignment="1">
      <alignment horizontal="right"/>
    </xf>
    <xf numFmtId="14" fontId="16" fillId="4" borderId="0" xfId="0" applyNumberFormat="1" applyFont="1" applyFill="1"/>
    <xf numFmtId="14" fontId="16" fillId="5" borderId="0" xfId="0" applyNumberFormat="1" applyFont="1" applyFill="1"/>
    <xf numFmtId="0" fontId="14" fillId="9" borderId="0" xfId="0" applyFont="1" applyFill="1" applyAlignment="1">
      <alignment horizontal="right"/>
    </xf>
    <xf numFmtId="4" fontId="12" fillId="2" borderId="0" xfId="0" applyNumberFormat="1" applyFont="1" applyFill="1" applyAlignment="1">
      <alignment horizontal="center" vertical="center"/>
    </xf>
    <xf numFmtId="4" fontId="0" fillId="3" borderId="0" xfId="0" applyNumberFormat="1" applyFill="1"/>
    <xf numFmtId="4" fontId="0" fillId="4" borderId="0" xfId="0" applyNumberFormat="1" applyFill="1"/>
    <xf numFmtId="4" fontId="0" fillId="5" borderId="0" xfId="0" applyNumberFormat="1" applyFill="1"/>
    <xf numFmtId="4" fontId="0" fillId="0" borderId="0" xfId="0" applyNumberFormat="1"/>
    <xf numFmtId="14" fontId="10" fillId="13" borderId="0" xfId="0" applyNumberFormat="1" applyFont="1" applyFill="1" applyAlignment="1">
      <alignment horizontal="center"/>
    </xf>
    <xf numFmtId="0" fontId="1" fillId="13" borderId="0" xfId="0" applyFont="1" applyFill="1" applyAlignment="1">
      <alignment horizontal="center"/>
    </xf>
    <xf numFmtId="14" fontId="1" fillId="13" borderId="0" xfId="0" quotePrefix="1" applyNumberFormat="1" applyFont="1" applyFill="1" applyAlignment="1">
      <alignment horizontal="center"/>
    </xf>
    <xf numFmtId="14" fontId="1" fillId="14" borderId="0" xfId="0" quotePrefix="1" applyNumberFormat="1" applyFont="1" applyFill="1" applyAlignment="1">
      <alignment horizontal="center"/>
    </xf>
    <xf numFmtId="0" fontId="0" fillId="8" borderId="0" xfId="0" applyFill="1"/>
    <xf numFmtId="2" fontId="0" fillId="8" borderId="0" xfId="0" applyNumberFormat="1" applyFill="1"/>
    <xf numFmtId="4" fontId="0" fillId="7" borderId="0" xfId="0" applyNumberFormat="1" applyFill="1"/>
    <xf numFmtId="0" fontId="0" fillId="7" borderId="0" xfId="0" applyFill="1"/>
    <xf numFmtId="2" fontId="0" fillId="7" borderId="0" xfId="0" applyNumberFormat="1" applyFill="1"/>
    <xf numFmtId="14" fontId="17" fillId="14" borderId="0" xfId="0" quotePrefix="1" applyNumberFormat="1" applyFont="1" applyFill="1" applyAlignment="1">
      <alignment horizontal="center"/>
    </xf>
    <xf numFmtId="14" fontId="17" fillId="15" borderId="0" xfId="0" quotePrefix="1" applyNumberFormat="1" applyFont="1" applyFill="1" applyAlignment="1">
      <alignment horizontal="center"/>
    </xf>
    <xf numFmtId="14" fontId="1" fillId="15" borderId="0" xfId="0" quotePrefix="1" applyNumberFormat="1" applyFont="1" applyFill="1" applyAlignment="1">
      <alignment horizontal="center"/>
    </xf>
    <xf numFmtId="0" fontId="0" fillId="9" borderId="0" xfId="0" applyFill="1"/>
    <xf numFmtId="2" fontId="0" fillId="9" borderId="0" xfId="0" applyNumberFormat="1" applyFill="1"/>
    <xf numFmtId="0" fontId="18" fillId="0" borderId="0" xfId="0" quotePrefix="1" applyFont="1" applyAlignment="1">
      <alignment horizontal="center" vertical="center"/>
    </xf>
    <xf numFmtId="4" fontId="14" fillId="12" borderId="0" xfId="0" applyNumberFormat="1" applyFont="1" applyFill="1" applyAlignment="1">
      <alignment horizontal="center" vertical="center"/>
    </xf>
    <xf numFmtId="0" fontId="1" fillId="17" borderId="0" xfId="0" applyFont="1" applyFill="1" applyAlignment="1">
      <alignment horizontal="center"/>
    </xf>
    <xf numFmtId="0" fontId="19" fillId="16" borderId="0" xfId="11" applyFont="1" applyFill="1" applyAlignment="1">
      <alignment horizontal="center" vertical="center" wrapText="1"/>
    </xf>
    <xf numFmtId="14" fontId="0" fillId="18" borderId="0" xfId="0" applyNumberFormat="1" applyFill="1" applyAlignment="1">
      <alignment horizontal="center" vertical="center" wrapText="1"/>
    </xf>
    <xf numFmtId="4" fontId="0" fillId="18" borderId="0" xfId="0" applyNumberFormat="1" applyFill="1" applyAlignment="1">
      <alignment horizontal="center" vertical="center" wrapText="1"/>
    </xf>
    <xf numFmtId="168" fontId="0" fillId="2" borderId="0" xfId="0" applyNumberFormat="1" applyFill="1" applyAlignment="1">
      <alignment horizontal="center" vertical="center"/>
    </xf>
    <xf numFmtId="0" fontId="21" fillId="7" borderId="0" xfId="0" applyFont="1" applyFill="1"/>
    <xf numFmtId="0" fontId="21" fillId="8" borderId="0" xfId="0" applyFont="1" applyFill="1"/>
    <xf numFmtId="0" fontId="21" fillId="9" borderId="0" xfId="0" applyFont="1" applyFill="1"/>
    <xf numFmtId="2" fontId="20" fillId="3" borderId="0" xfId="0" applyNumberFormat="1" applyFont="1" applyFill="1"/>
    <xf numFmtId="2" fontId="20" fillId="5" borderId="0" xfId="0" applyNumberFormat="1" applyFont="1" applyFill="1"/>
    <xf numFmtId="2" fontId="20" fillId="4" borderId="0" xfId="0" applyNumberFormat="1" applyFont="1" applyFill="1"/>
    <xf numFmtId="172" fontId="12" fillId="2" borderId="0" xfId="0" applyNumberFormat="1" applyFont="1" applyFill="1" applyAlignment="1">
      <alignment horizontal="center" vertical="center"/>
    </xf>
    <xf numFmtId="173" fontId="12" fillId="2" borderId="0" xfId="0" applyNumberFormat="1" applyFont="1" applyFill="1" applyAlignment="1">
      <alignment horizontal="center" vertical="center"/>
    </xf>
    <xf numFmtId="172" fontId="0" fillId="3" borderId="0" xfId="0" applyNumberFormat="1" applyFill="1"/>
    <xf numFmtId="2" fontId="0" fillId="0" borderId="0" xfId="0" applyNumberFormat="1"/>
  </cellXfs>
  <cellStyles count="24">
    <cellStyle name="Comma0" xfId="2" xr:uid="{00000000-0005-0000-0000-000000000000}"/>
    <cellStyle name="Currency [0]_JOGO1" xfId="3" xr:uid="{00000000-0005-0000-0000-000001000000}"/>
    <cellStyle name="Currency_B&amp;SOKG" xfId="4" xr:uid="{00000000-0005-0000-0000-000002000000}"/>
    <cellStyle name="Currency0" xfId="5" xr:uid="{00000000-0005-0000-0000-000003000000}"/>
    <cellStyle name="Euro" xfId="6" xr:uid="{00000000-0005-0000-0000-000004000000}"/>
    <cellStyle name="Euro 2" xfId="7" xr:uid="{00000000-0005-0000-0000-000005000000}"/>
    <cellStyle name="Excel Built-in Normal" xfId="8" xr:uid="{00000000-0005-0000-0000-000006000000}"/>
    <cellStyle name="Hyperlink seguido_% OPCOM" xfId="9" xr:uid="{00000000-0005-0000-0000-000007000000}"/>
    <cellStyle name="Hyperlink_% OPCOM" xfId="10" xr:uid="{00000000-0005-0000-0000-000008000000}"/>
    <cellStyle name="Normal" xfId="0" builtinId="0"/>
    <cellStyle name="Normal 2" xfId="1" xr:uid="{00000000-0005-0000-0000-00000A000000}"/>
    <cellStyle name="Normal 2 2" xfId="11" xr:uid="{00000000-0005-0000-0000-00000B000000}"/>
    <cellStyle name="Normal 2 3" xfId="12" xr:uid="{00000000-0005-0000-0000-00000C000000}"/>
    <cellStyle name="Normal 2 4" xfId="13" xr:uid="{00000000-0005-0000-0000-00000D000000}"/>
    <cellStyle name="Normal 2_TESOURO" xfId="14" xr:uid="{00000000-0005-0000-0000-00000E000000}"/>
    <cellStyle name="Normal 3" xfId="15" xr:uid="{00000000-0005-0000-0000-00000F000000}"/>
    <cellStyle name="Normal 4" xfId="16" xr:uid="{00000000-0005-0000-0000-000010000000}"/>
    <cellStyle name="Normal 5" xfId="17" xr:uid="{00000000-0005-0000-0000-000011000000}"/>
    <cellStyle name="OT" xfId="18" xr:uid="{00000000-0005-0000-0000-000012000000}"/>
    <cellStyle name="Porcentagem 2" xfId="19" xr:uid="{00000000-0005-0000-0000-000013000000}"/>
    <cellStyle name="Vírgula 2" xfId="20" xr:uid="{00000000-0005-0000-0000-000014000000}"/>
    <cellStyle name="Vírgula 2 2" xfId="21" xr:uid="{00000000-0005-0000-0000-000015000000}"/>
    <cellStyle name="Vírgula 2 3" xfId="22" xr:uid="{00000000-0005-0000-0000-000016000000}"/>
    <cellStyle name="Vírgula 3" xfId="23" xr:uid="{00000000-0005-0000-0000-000017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chartsheet" Target="chartsheets/sheet2.xml"/><Relationship Id="rId7" Type="http://schemas.openxmlformats.org/officeDocument/2006/relationships/styles" Target="style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2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3530507617473905E-2"/>
          <c:y val="9.2052701333125445E-2"/>
          <c:w val="0.89576520358215173"/>
          <c:h val="0.74284181804007177"/>
        </c:manualLayout>
      </c:layout>
      <c:lineChart>
        <c:grouping val="standard"/>
        <c:varyColors val="0"/>
        <c:ser>
          <c:idx val="3"/>
          <c:order val="4"/>
          <c:tx>
            <c:strRef>
              <c:f>'NTN-B'!$J$2</c:f>
              <c:strCache>
                <c:ptCount val="1"/>
                <c:pt idx="0">
                  <c:v>08/22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numRef>
              <c:f>'NTN-B'!$B$3:$B$988</c:f>
              <c:numCache>
                <c:formatCode>m/d/yyyy</c:formatCode>
                <c:ptCount val="986"/>
                <c:pt idx="0">
                  <c:v>43832</c:v>
                </c:pt>
                <c:pt idx="1">
                  <c:v>43833</c:v>
                </c:pt>
                <c:pt idx="2">
                  <c:v>43836</c:v>
                </c:pt>
                <c:pt idx="3">
                  <c:v>43837</c:v>
                </c:pt>
                <c:pt idx="4">
                  <c:v>43838</c:v>
                </c:pt>
                <c:pt idx="5">
                  <c:v>43839</c:v>
                </c:pt>
                <c:pt idx="6">
                  <c:v>43840</c:v>
                </c:pt>
                <c:pt idx="7">
                  <c:v>43843</c:v>
                </c:pt>
                <c:pt idx="8">
                  <c:v>43844</c:v>
                </c:pt>
                <c:pt idx="9">
                  <c:v>43845</c:v>
                </c:pt>
                <c:pt idx="10">
                  <c:v>43846</c:v>
                </c:pt>
                <c:pt idx="11">
                  <c:v>43847</c:v>
                </c:pt>
                <c:pt idx="12">
                  <c:v>43850</c:v>
                </c:pt>
                <c:pt idx="13">
                  <c:v>43851</c:v>
                </c:pt>
                <c:pt idx="14">
                  <c:v>43852</c:v>
                </c:pt>
                <c:pt idx="15">
                  <c:v>43853</c:v>
                </c:pt>
                <c:pt idx="16">
                  <c:v>43854</c:v>
                </c:pt>
                <c:pt idx="17">
                  <c:v>43857</c:v>
                </c:pt>
                <c:pt idx="18">
                  <c:v>43858</c:v>
                </c:pt>
                <c:pt idx="19">
                  <c:v>43859</c:v>
                </c:pt>
                <c:pt idx="20">
                  <c:v>43860</c:v>
                </c:pt>
                <c:pt idx="21">
                  <c:v>43861</c:v>
                </c:pt>
                <c:pt idx="22">
                  <c:v>43864</c:v>
                </c:pt>
                <c:pt idx="23">
                  <c:v>43865</c:v>
                </c:pt>
                <c:pt idx="24">
                  <c:v>43866</c:v>
                </c:pt>
                <c:pt idx="25">
                  <c:v>43867</c:v>
                </c:pt>
                <c:pt idx="26">
                  <c:v>43868</c:v>
                </c:pt>
                <c:pt idx="27">
                  <c:v>43871</c:v>
                </c:pt>
                <c:pt idx="28">
                  <c:v>43872</c:v>
                </c:pt>
                <c:pt idx="29">
                  <c:v>43873</c:v>
                </c:pt>
                <c:pt idx="30">
                  <c:v>43874</c:v>
                </c:pt>
                <c:pt idx="31">
                  <c:v>43875</c:v>
                </c:pt>
                <c:pt idx="32">
                  <c:v>43878</c:v>
                </c:pt>
                <c:pt idx="33">
                  <c:v>43879</c:v>
                </c:pt>
                <c:pt idx="34">
                  <c:v>43880</c:v>
                </c:pt>
                <c:pt idx="35">
                  <c:v>43881</c:v>
                </c:pt>
                <c:pt idx="36">
                  <c:v>43882</c:v>
                </c:pt>
                <c:pt idx="37">
                  <c:v>43887</c:v>
                </c:pt>
                <c:pt idx="38">
                  <c:v>43888</c:v>
                </c:pt>
                <c:pt idx="39">
                  <c:v>43889</c:v>
                </c:pt>
                <c:pt idx="40">
                  <c:v>43892</c:v>
                </c:pt>
                <c:pt idx="41">
                  <c:v>43893</c:v>
                </c:pt>
                <c:pt idx="42">
                  <c:v>43894</c:v>
                </c:pt>
                <c:pt idx="43">
                  <c:v>43895</c:v>
                </c:pt>
                <c:pt idx="44">
                  <c:v>43896</c:v>
                </c:pt>
                <c:pt idx="45">
                  <c:v>43899</c:v>
                </c:pt>
                <c:pt idx="46">
                  <c:v>43900</c:v>
                </c:pt>
                <c:pt idx="47">
                  <c:v>43901</c:v>
                </c:pt>
                <c:pt idx="48">
                  <c:v>43902</c:v>
                </c:pt>
                <c:pt idx="49">
                  <c:v>43903</c:v>
                </c:pt>
                <c:pt idx="50">
                  <c:v>43906</c:v>
                </c:pt>
                <c:pt idx="51">
                  <c:v>43907</c:v>
                </c:pt>
                <c:pt idx="52">
                  <c:v>43908</c:v>
                </c:pt>
                <c:pt idx="53">
                  <c:v>43909</c:v>
                </c:pt>
                <c:pt idx="54">
                  <c:v>43910</c:v>
                </c:pt>
                <c:pt idx="55">
                  <c:v>43913</c:v>
                </c:pt>
                <c:pt idx="56">
                  <c:v>43914</c:v>
                </c:pt>
                <c:pt idx="57">
                  <c:v>43915</c:v>
                </c:pt>
                <c:pt idx="58">
                  <c:v>43916</c:v>
                </c:pt>
                <c:pt idx="59">
                  <c:v>43917</c:v>
                </c:pt>
                <c:pt idx="60">
                  <c:v>43920</c:v>
                </c:pt>
                <c:pt idx="61">
                  <c:v>43921</c:v>
                </c:pt>
                <c:pt idx="62">
                  <c:v>43922</c:v>
                </c:pt>
                <c:pt idx="63">
                  <c:v>43923</c:v>
                </c:pt>
                <c:pt idx="64">
                  <c:v>43924</c:v>
                </c:pt>
                <c:pt idx="65">
                  <c:v>43927</c:v>
                </c:pt>
                <c:pt idx="66">
                  <c:v>43928</c:v>
                </c:pt>
                <c:pt idx="67">
                  <c:v>43929</c:v>
                </c:pt>
                <c:pt idx="68">
                  <c:v>43930</c:v>
                </c:pt>
                <c:pt idx="69">
                  <c:v>43934</c:v>
                </c:pt>
                <c:pt idx="70">
                  <c:v>43935</c:v>
                </c:pt>
                <c:pt idx="71">
                  <c:v>43936</c:v>
                </c:pt>
                <c:pt idx="72">
                  <c:v>43937</c:v>
                </c:pt>
                <c:pt idx="73">
                  <c:v>43938</c:v>
                </c:pt>
                <c:pt idx="74">
                  <c:v>43941</c:v>
                </c:pt>
                <c:pt idx="75">
                  <c:v>43943</c:v>
                </c:pt>
                <c:pt idx="76">
                  <c:v>43944</c:v>
                </c:pt>
                <c:pt idx="77">
                  <c:v>43945</c:v>
                </c:pt>
                <c:pt idx="78">
                  <c:v>43948</c:v>
                </c:pt>
                <c:pt idx="79">
                  <c:v>43949</c:v>
                </c:pt>
                <c:pt idx="80">
                  <c:v>43950</c:v>
                </c:pt>
                <c:pt idx="81">
                  <c:v>43951</c:v>
                </c:pt>
                <c:pt idx="82">
                  <c:v>43955</c:v>
                </c:pt>
                <c:pt idx="83">
                  <c:v>43956</c:v>
                </c:pt>
                <c:pt idx="84">
                  <c:v>43957</c:v>
                </c:pt>
                <c:pt idx="85">
                  <c:v>43958</c:v>
                </c:pt>
                <c:pt idx="86">
                  <c:v>43959</c:v>
                </c:pt>
                <c:pt idx="87">
                  <c:v>43962</c:v>
                </c:pt>
                <c:pt idx="88">
                  <c:v>43963</c:v>
                </c:pt>
                <c:pt idx="89">
                  <c:v>43964</c:v>
                </c:pt>
                <c:pt idx="90">
                  <c:v>43965</c:v>
                </c:pt>
                <c:pt idx="91">
                  <c:v>43966</c:v>
                </c:pt>
                <c:pt idx="92">
                  <c:v>43969</c:v>
                </c:pt>
                <c:pt idx="93">
                  <c:v>43970</c:v>
                </c:pt>
                <c:pt idx="94">
                  <c:v>43971</c:v>
                </c:pt>
                <c:pt idx="95">
                  <c:v>43972</c:v>
                </c:pt>
                <c:pt idx="96">
                  <c:v>43973</c:v>
                </c:pt>
                <c:pt idx="97">
                  <c:v>43976</c:v>
                </c:pt>
                <c:pt idx="98">
                  <c:v>43977</c:v>
                </c:pt>
                <c:pt idx="99">
                  <c:v>43978</c:v>
                </c:pt>
                <c:pt idx="100">
                  <c:v>43979</c:v>
                </c:pt>
                <c:pt idx="101">
                  <c:v>43980</c:v>
                </c:pt>
                <c:pt idx="102">
                  <c:v>43983</c:v>
                </c:pt>
                <c:pt idx="103">
                  <c:v>43984</c:v>
                </c:pt>
                <c:pt idx="104">
                  <c:v>43985</c:v>
                </c:pt>
                <c:pt idx="105">
                  <c:v>43986</c:v>
                </c:pt>
                <c:pt idx="106">
                  <c:v>43987</c:v>
                </c:pt>
                <c:pt idx="107">
                  <c:v>43990</c:v>
                </c:pt>
                <c:pt idx="108">
                  <c:v>43991</c:v>
                </c:pt>
                <c:pt idx="109">
                  <c:v>43992</c:v>
                </c:pt>
                <c:pt idx="110">
                  <c:v>43994</c:v>
                </c:pt>
                <c:pt idx="111">
                  <c:v>43997</c:v>
                </c:pt>
                <c:pt idx="112">
                  <c:v>43998</c:v>
                </c:pt>
                <c:pt idx="113">
                  <c:v>43999</c:v>
                </c:pt>
                <c:pt idx="114">
                  <c:v>44000</c:v>
                </c:pt>
                <c:pt idx="115">
                  <c:v>44001</c:v>
                </c:pt>
                <c:pt idx="116">
                  <c:v>44004</c:v>
                </c:pt>
                <c:pt idx="117">
                  <c:v>44005</c:v>
                </c:pt>
                <c:pt idx="118">
                  <c:v>44006</c:v>
                </c:pt>
                <c:pt idx="119">
                  <c:v>44007</c:v>
                </c:pt>
                <c:pt idx="120">
                  <c:v>44008</c:v>
                </c:pt>
                <c:pt idx="121">
                  <c:v>44011</c:v>
                </c:pt>
                <c:pt idx="122">
                  <c:v>44012</c:v>
                </c:pt>
                <c:pt idx="123">
                  <c:v>44013</c:v>
                </c:pt>
                <c:pt idx="124">
                  <c:v>44014</c:v>
                </c:pt>
                <c:pt idx="125">
                  <c:v>44015</c:v>
                </c:pt>
                <c:pt idx="126">
                  <c:v>44018</c:v>
                </c:pt>
                <c:pt idx="127">
                  <c:v>44019</c:v>
                </c:pt>
                <c:pt idx="128">
                  <c:v>44020</c:v>
                </c:pt>
                <c:pt idx="129">
                  <c:v>44021</c:v>
                </c:pt>
                <c:pt idx="130">
                  <c:v>44022</c:v>
                </c:pt>
                <c:pt idx="131">
                  <c:v>44025</c:v>
                </c:pt>
                <c:pt idx="132">
                  <c:v>44026</c:v>
                </c:pt>
                <c:pt idx="133">
                  <c:v>44027</c:v>
                </c:pt>
                <c:pt idx="134">
                  <c:v>44028</c:v>
                </c:pt>
                <c:pt idx="135">
                  <c:v>44029</c:v>
                </c:pt>
                <c:pt idx="136">
                  <c:v>44032</c:v>
                </c:pt>
                <c:pt idx="137">
                  <c:v>44033</c:v>
                </c:pt>
                <c:pt idx="138">
                  <c:v>44034</c:v>
                </c:pt>
                <c:pt idx="139">
                  <c:v>44035</c:v>
                </c:pt>
                <c:pt idx="140">
                  <c:v>44036</c:v>
                </c:pt>
                <c:pt idx="141">
                  <c:v>44039</c:v>
                </c:pt>
                <c:pt idx="142">
                  <c:v>44040</c:v>
                </c:pt>
                <c:pt idx="143">
                  <c:v>44041</c:v>
                </c:pt>
                <c:pt idx="144">
                  <c:v>44042</c:v>
                </c:pt>
                <c:pt idx="145">
                  <c:v>44043</c:v>
                </c:pt>
                <c:pt idx="146">
                  <c:v>44046</c:v>
                </c:pt>
                <c:pt idx="147">
                  <c:v>44047</c:v>
                </c:pt>
                <c:pt idx="148">
                  <c:v>44048</c:v>
                </c:pt>
                <c:pt idx="149">
                  <c:v>44049</c:v>
                </c:pt>
                <c:pt idx="150">
                  <c:v>44050</c:v>
                </c:pt>
                <c:pt idx="151">
                  <c:v>44053</c:v>
                </c:pt>
                <c:pt idx="152">
                  <c:v>44054</c:v>
                </c:pt>
                <c:pt idx="153">
                  <c:v>44055</c:v>
                </c:pt>
                <c:pt idx="154">
                  <c:v>44056</c:v>
                </c:pt>
                <c:pt idx="155">
                  <c:v>44057</c:v>
                </c:pt>
                <c:pt idx="156">
                  <c:v>44060</c:v>
                </c:pt>
                <c:pt idx="157">
                  <c:v>44061</c:v>
                </c:pt>
                <c:pt idx="158">
                  <c:v>44062</c:v>
                </c:pt>
                <c:pt idx="159">
                  <c:v>44063</c:v>
                </c:pt>
                <c:pt idx="160">
                  <c:v>44064</c:v>
                </c:pt>
                <c:pt idx="161">
                  <c:v>44067</c:v>
                </c:pt>
                <c:pt idx="162">
                  <c:v>44068</c:v>
                </c:pt>
                <c:pt idx="163">
                  <c:v>44069</c:v>
                </c:pt>
                <c:pt idx="164">
                  <c:v>44070</c:v>
                </c:pt>
                <c:pt idx="165">
                  <c:v>44071</c:v>
                </c:pt>
                <c:pt idx="166">
                  <c:v>44074</c:v>
                </c:pt>
                <c:pt idx="167">
                  <c:v>44075</c:v>
                </c:pt>
                <c:pt idx="168">
                  <c:v>44076</c:v>
                </c:pt>
                <c:pt idx="169">
                  <c:v>44077</c:v>
                </c:pt>
                <c:pt idx="170">
                  <c:v>44078</c:v>
                </c:pt>
                <c:pt idx="171">
                  <c:v>44082</c:v>
                </c:pt>
                <c:pt idx="172">
                  <c:v>44083</c:v>
                </c:pt>
                <c:pt idx="173">
                  <c:v>44084</c:v>
                </c:pt>
                <c:pt idx="174">
                  <c:v>44085</c:v>
                </c:pt>
                <c:pt idx="175">
                  <c:v>44088</c:v>
                </c:pt>
                <c:pt idx="176">
                  <c:v>44089</c:v>
                </c:pt>
                <c:pt idx="177">
                  <c:v>44090</c:v>
                </c:pt>
                <c:pt idx="178">
                  <c:v>44091</c:v>
                </c:pt>
                <c:pt idx="179">
                  <c:v>44092</c:v>
                </c:pt>
                <c:pt idx="180">
                  <c:v>44095</c:v>
                </c:pt>
                <c:pt idx="181">
                  <c:v>44096</c:v>
                </c:pt>
                <c:pt idx="182">
                  <c:v>44097</c:v>
                </c:pt>
                <c:pt idx="183">
                  <c:v>44098</c:v>
                </c:pt>
                <c:pt idx="184">
                  <c:v>44099</c:v>
                </c:pt>
                <c:pt idx="185">
                  <c:v>44102</c:v>
                </c:pt>
                <c:pt idx="186">
                  <c:v>44103</c:v>
                </c:pt>
                <c:pt idx="187">
                  <c:v>44104</c:v>
                </c:pt>
                <c:pt idx="188">
                  <c:v>44105</c:v>
                </c:pt>
                <c:pt idx="189">
                  <c:v>44106</c:v>
                </c:pt>
                <c:pt idx="190">
                  <c:v>44109</c:v>
                </c:pt>
                <c:pt idx="191">
                  <c:v>44110</c:v>
                </c:pt>
                <c:pt idx="192">
                  <c:v>44111</c:v>
                </c:pt>
                <c:pt idx="193">
                  <c:v>44112</c:v>
                </c:pt>
                <c:pt idx="194">
                  <c:v>44113</c:v>
                </c:pt>
                <c:pt idx="195">
                  <c:v>44117</c:v>
                </c:pt>
                <c:pt idx="196">
                  <c:v>44118</c:v>
                </c:pt>
                <c:pt idx="197">
                  <c:v>44119</c:v>
                </c:pt>
                <c:pt idx="198">
                  <c:v>44120</c:v>
                </c:pt>
                <c:pt idx="199">
                  <c:v>44123</c:v>
                </c:pt>
                <c:pt idx="200">
                  <c:v>44124</c:v>
                </c:pt>
                <c:pt idx="201">
                  <c:v>44125</c:v>
                </c:pt>
                <c:pt idx="202">
                  <c:v>44126</c:v>
                </c:pt>
                <c:pt idx="203">
                  <c:v>44127</c:v>
                </c:pt>
                <c:pt idx="204">
                  <c:v>44130</c:v>
                </c:pt>
                <c:pt idx="205">
                  <c:v>44131</c:v>
                </c:pt>
                <c:pt idx="206">
                  <c:v>44132</c:v>
                </c:pt>
                <c:pt idx="207">
                  <c:v>44133</c:v>
                </c:pt>
                <c:pt idx="208">
                  <c:v>44134</c:v>
                </c:pt>
                <c:pt idx="209">
                  <c:v>44138</c:v>
                </c:pt>
                <c:pt idx="210">
                  <c:v>44139</c:v>
                </c:pt>
                <c:pt idx="211">
                  <c:v>44140</c:v>
                </c:pt>
                <c:pt idx="212">
                  <c:v>44141</c:v>
                </c:pt>
                <c:pt idx="213">
                  <c:v>44144</c:v>
                </c:pt>
                <c:pt idx="214">
                  <c:v>44145</c:v>
                </c:pt>
                <c:pt idx="215">
                  <c:v>44146</c:v>
                </c:pt>
                <c:pt idx="216">
                  <c:v>44147</c:v>
                </c:pt>
                <c:pt idx="217">
                  <c:v>44148</c:v>
                </c:pt>
                <c:pt idx="218">
                  <c:v>44151</c:v>
                </c:pt>
                <c:pt idx="219">
                  <c:v>44152</c:v>
                </c:pt>
                <c:pt idx="220">
                  <c:v>44153</c:v>
                </c:pt>
                <c:pt idx="221">
                  <c:v>44154</c:v>
                </c:pt>
                <c:pt idx="222">
                  <c:v>44155</c:v>
                </c:pt>
                <c:pt idx="223">
                  <c:v>44158</c:v>
                </c:pt>
                <c:pt idx="224">
                  <c:v>44159</c:v>
                </c:pt>
                <c:pt idx="225">
                  <c:v>44160</c:v>
                </c:pt>
                <c:pt idx="226">
                  <c:v>44161</c:v>
                </c:pt>
                <c:pt idx="227">
                  <c:v>44162</c:v>
                </c:pt>
                <c:pt idx="228">
                  <c:v>44165</c:v>
                </c:pt>
                <c:pt idx="229">
                  <c:v>44166</c:v>
                </c:pt>
                <c:pt idx="230">
                  <c:v>44167</c:v>
                </c:pt>
                <c:pt idx="231">
                  <c:v>44168</c:v>
                </c:pt>
                <c:pt idx="232">
                  <c:v>44169</c:v>
                </c:pt>
                <c:pt idx="233">
                  <c:v>44172</c:v>
                </c:pt>
                <c:pt idx="234">
                  <c:v>44173</c:v>
                </c:pt>
                <c:pt idx="235">
                  <c:v>44174</c:v>
                </c:pt>
                <c:pt idx="236">
                  <c:v>44175</c:v>
                </c:pt>
                <c:pt idx="237">
                  <c:v>44176</c:v>
                </c:pt>
                <c:pt idx="238">
                  <c:v>44179</c:v>
                </c:pt>
                <c:pt idx="239">
                  <c:v>44180</c:v>
                </c:pt>
                <c:pt idx="240">
                  <c:v>44181</c:v>
                </c:pt>
                <c:pt idx="241">
                  <c:v>44182</c:v>
                </c:pt>
                <c:pt idx="242">
                  <c:v>44183</c:v>
                </c:pt>
                <c:pt idx="243">
                  <c:v>44186</c:v>
                </c:pt>
                <c:pt idx="244">
                  <c:v>44187</c:v>
                </c:pt>
                <c:pt idx="245">
                  <c:v>44188</c:v>
                </c:pt>
                <c:pt idx="246">
                  <c:v>44189</c:v>
                </c:pt>
                <c:pt idx="247">
                  <c:v>44193</c:v>
                </c:pt>
                <c:pt idx="248">
                  <c:v>44194</c:v>
                </c:pt>
                <c:pt idx="249">
                  <c:v>44195</c:v>
                </c:pt>
                <c:pt idx="250">
                  <c:v>44196</c:v>
                </c:pt>
                <c:pt idx="251">
                  <c:v>44200</c:v>
                </c:pt>
                <c:pt idx="252">
                  <c:v>44201</c:v>
                </c:pt>
                <c:pt idx="253">
                  <c:v>44202</c:v>
                </c:pt>
                <c:pt idx="254">
                  <c:v>44203</c:v>
                </c:pt>
                <c:pt idx="255">
                  <c:v>44204</c:v>
                </c:pt>
                <c:pt idx="256">
                  <c:v>44207</c:v>
                </c:pt>
                <c:pt idx="257">
                  <c:v>44208</c:v>
                </c:pt>
                <c:pt idx="258">
                  <c:v>44209</c:v>
                </c:pt>
                <c:pt idx="259">
                  <c:v>44210</c:v>
                </c:pt>
                <c:pt idx="260">
                  <c:v>44211</c:v>
                </c:pt>
                <c:pt idx="261">
                  <c:v>44214</c:v>
                </c:pt>
                <c:pt idx="262">
                  <c:v>44215</c:v>
                </c:pt>
                <c:pt idx="263">
                  <c:v>44216</c:v>
                </c:pt>
                <c:pt idx="264">
                  <c:v>44217</c:v>
                </c:pt>
                <c:pt idx="265">
                  <c:v>44218</c:v>
                </c:pt>
                <c:pt idx="266">
                  <c:v>44221</c:v>
                </c:pt>
                <c:pt idx="267">
                  <c:v>44222</c:v>
                </c:pt>
                <c:pt idx="268">
                  <c:v>44223</c:v>
                </c:pt>
                <c:pt idx="269">
                  <c:v>44224</c:v>
                </c:pt>
                <c:pt idx="270">
                  <c:v>44225</c:v>
                </c:pt>
                <c:pt idx="271">
                  <c:v>44228</c:v>
                </c:pt>
                <c:pt idx="272">
                  <c:v>44229</c:v>
                </c:pt>
                <c:pt idx="273">
                  <c:v>44230</c:v>
                </c:pt>
                <c:pt idx="274">
                  <c:v>44231</c:v>
                </c:pt>
                <c:pt idx="275">
                  <c:v>44232</c:v>
                </c:pt>
                <c:pt idx="276">
                  <c:v>44235</c:v>
                </c:pt>
                <c:pt idx="277">
                  <c:v>44236</c:v>
                </c:pt>
                <c:pt idx="278">
                  <c:v>44237</c:v>
                </c:pt>
                <c:pt idx="279">
                  <c:v>44238</c:v>
                </c:pt>
                <c:pt idx="280">
                  <c:v>44239</c:v>
                </c:pt>
                <c:pt idx="281">
                  <c:v>44244</c:v>
                </c:pt>
                <c:pt idx="282">
                  <c:v>44245</c:v>
                </c:pt>
                <c:pt idx="283">
                  <c:v>44246</c:v>
                </c:pt>
                <c:pt idx="284">
                  <c:v>44249</c:v>
                </c:pt>
                <c:pt idx="285">
                  <c:v>44250</c:v>
                </c:pt>
                <c:pt idx="286">
                  <c:v>44251</c:v>
                </c:pt>
                <c:pt idx="287">
                  <c:v>44252</c:v>
                </c:pt>
                <c:pt idx="288">
                  <c:v>44253</c:v>
                </c:pt>
                <c:pt idx="289">
                  <c:v>44256</c:v>
                </c:pt>
                <c:pt idx="290">
                  <c:v>44257</c:v>
                </c:pt>
                <c:pt idx="291">
                  <c:v>44258</c:v>
                </c:pt>
                <c:pt idx="292">
                  <c:v>44259</c:v>
                </c:pt>
                <c:pt idx="293">
                  <c:v>44260</c:v>
                </c:pt>
                <c:pt idx="294">
                  <c:v>44263</c:v>
                </c:pt>
                <c:pt idx="295">
                  <c:v>44264</c:v>
                </c:pt>
                <c:pt idx="296">
                  <c:v>44265</c:v>
                </c:pt>
                <c:pt idx="297">
                  <c:v>44266</c:v>
                </c:pt>
                <c:pt idx="298">
                  <c:v>44267</c:v>
                </c:pt>
                <c:pt idx="299">
                  <c:v>44270</c:v>
                </c:pt>
                <c:pt idx="300">
                  <c:v>44271</c:v>
                </c:pt>
                <c:pt idx="301">
                  <c:v>44272</c:v>
                </c:pt>
                <c:pt idx="302">
                  <c:v>44273</c:v>
                </c:pt>
                <c:pt idx="303">
                  <c:v>44274</c:v>
                </c:pt>
                <c:pt idx="304">
                  <c:v>44277</c:v>
                </c:pt>
                <c:pt idx="305">
                  <c:v>44278</c:v>
                </c:pt>
                <c:pt idx="306">
                  <c:v>44279</c:v>
                </c:pt>
                <c:pt idx="307">
                  <c:v>44280</c:v>
                </c:pt>
                <c:pt idx="308">
                  <c:v>44281</c:v>
                </c:pt>
                <c:pt idx="309">
                  <c:v>44284</c:v>
                </c:pt>
                <c:pt idx="310">
                  <c:v>44285</c:v>
                </c:pt>
                <c:pt idx="311">
                  <c:v>44286</c:v>
                </c:pt>
                <c:pt idx="312">
                  <c:v>44287</c:v>
                </c:pt>
                <c:pt idx="313">
                  <c:v>44291</c:v>
                </c:pt>
                <c:pt idx="314">
                  <c:v>44292</c:v>
                </c:pt>
                <c:pt idx="315">
                  <c:v>44293</c:v>
                </c:pt>
                <c:pt idx="316">
                  <c:v>44294</c:v>
                </c:pt>
                <c:pt idx="317">
                  <c:v>44295</c:v>
                </c:pt>
                <c:pt idx="318">
                  <c:v>44298</c:v>
                </c:pt>
                <c:pt idx="319">
                  <c:v>44299</c:v>
                </c:pt>
                <c:pt idx="320">
                  <c:v>44300</c:v>
                </c:pt>
                <c:pt idx="321">
                  <c:v>44301</c:v>
                </c:pt>
                <c:pt idx="322">
                  <c:v>44302</c:v>
                </c:pt>
                <c:pt idx="323">
                  <c:v>44305</c:v>
                </c:pt>
                <c:pt idx="324">
                  <c:v>44306</c:v>
                </c:pt>
                <c:pt idx="325">
                  <c:v>44308</c:v>
                </c:pt>
                <c:pt idx="326">
                  <c:v>44309</c:v>
                </c:pt>
                <c:pt idx="327">
                  <c:v>44312</c:v>
                </c:pt>
                <c:pt idx="328">
                  <c:v>44313</c:v>
                </c:pt>
                <c:pt idx="329">
                  <c:v>44314</c:v>
                </c:pt>
                <c:pt idx="330">
                  <c:v>44315</c:v>
                </c:pt>
                <c:pt idx="331">
                  <c:v>44316</c:v>
                </c:pt>
                <c:pt idx="332">
                  <c:v>44319</c:v>
                </c:pt>
                <c:pt idx="333">
                  <c:v>44320</c:v>
                </c:pt>
                <c:pt idx="334">
                  <c:v>44321</c:v>
                </c:pt>
                <c:pt idx="335">
                  <c:v>44322</c:v>
                </c:pt>
                <c:pt idx="336">
                  <c:v>44323</c:v>
                </c:pt>
                <c:pt idx="337">
                  <c:v>44326</c:v>
                </c:pt>
                <c:pt idx="338">
                  <c:v>44327</c:v>
                </c:pt>
                <c:pt idx="339">
                  <c:v>44328</c:v>
                </c:pt>
                <c:pt idx="340">
                  <c:v>44329</c:v>
                </c:pt>
                <c:pt idx="341">
                  <c:v>44330</c:v>
                </c:pt>
                <c:pt idx="342">
                  <c:v>44333</c:v>
                </c:pt>
                <c:pt idx="343">
                  <c:v>44334</c:v>
                </c:pt>
                <c:pt idx="344">
                  <c:v>44335</c:v>
                </c:pt>
                <c:pt idx="345">
                  <c:v>44336</c:v>
                </c:pt>
                <c:pt idx="346">
                  <c:v>44337</c:v>
                </c:pt>
                <c:pt idx="347">
                  <c:v>44340</c:v>
                </c:pt>
                <c:pt idx="348">
                  <c:v>44341</c:v>
                </c:pt>
                <c:pt idx="349">
                  <c:v>44342</c:v>
                </c:pt>
                <c:pt idx="350">
                  <c:v>44343</c:v>
                </c:pt>
                <c:pt idx="351">
                  <c:v>44344</c:v>
                </c:pt>
                <c:pt idx="352">
                  <c:v>44347</c:v>
                </c:pt>
                <c:pt idx="353">
                  <c:v>44348</c:v>
                </c:pt>
                <c:pt idx="354">
                  <c:v>44349</c:v>
                </c:pt>
                <c:pt idx="355">
                  <c:v>44351</c:v>
                </c:pt>
                <c:pt idx="356">
                  <c:v>44354</c:v>
                </c:pt>
                <c:pt idx="357">
                  <c:v>44355</c:v>
                </c:pt>
                <c:pt idx="358">
                  <c:v>44356</c:v>
                </c:pt>
                <c:pt idx="359">
                  <c:v>44357</c:v>
                </c:pt>
                <c:pt idx="360">
                  <c:v>44358</c:v>
                </c:pt>
                <c:pt idx="361">
                  <c:v>44361</c:v>
                </c:pt>
                <c:pt idx="362">
                  <c:v>44362</c:v>
                </c:pt>
                <c:pt idx="363">
                  <c:v>44363</c:v>
                </c:pt>
                <c:pt idx="364">
                  <c:v>44364</c:v>
                </c:pt>
                <c:pt idx="365">
                  <c:v>44365</c:v>
                </c:pt>
                <c:pt idx="366">
                  <c:v>44368</c:v>
                </c:pt>
                <c:pt idx="367">
                  <c:v>44369</c:v>
                </c:pt>
                <c:pt idx="368">
                  <c:v>44370</c:v>
                </c:pt>
                <c:pt idx="369">
                  <c:v>44371</c:v>
                </c:pt>
                <c:pt idx="370">
                  <c:v>44372</c:v>
                </c:pt>
                <c:pt idx="371">
                  <c:v>44375</c:v>
                </c:pt>
                <c:pt idx="372">
                  <c:v>44376</c:v>
                </c:pt>
                <c:pt idx="373">
                  <c:v>44377</c:v>
                </c:pt>
                <c:pt idx="374">
                  <c:v>44378</c:v>
                </c:pt>
                <c:pt idx="375">
                  <c:v>44379</c:v>
                </c:pt>
                <c:pt idx="376">
                  <c:v>44382</c:v>
                </c:pt>
                <c:pt idx="377">
                  <c:v>44383</c:v>
                </c:pt>
                <c:pt idx="378">
                  <c:v>44384</c:v>
                </c:pt>
                <c:pt idx="379">
                  <c:v>44385</c:v>
                </c:pt>
                <c:pt idx="380">
                  <c:v>44386</c:v>
                </c:pt>
                <c:pt idx="381">
                  <c:v>44389</c:v>
                </c:pt>
                <c:pt idx="382">
                  <c:v>44390</c:v>
                </c:pt>
                <c:pt idx="383">
                  <c:v>44391</c:v>
                </c:pt>
                <c:pt idx="384">
                  <c:v>44392</c:v>
                </c:pt>
                <c:pt idx="385">
                  <c:v>44393</c:v>
                </c:pt>
                <c:pt idx="386">
                  <c:v>44396</c:v>
                </c:pt>
                <c:pt idx="387">
                  <c:v>44397</c:v>
                </c:pt>
                <c:pt idx="388">
                  <c:v>44398</c:v>
                </c:pt>
                <c:pt idx="389">
                  <c:v>44399</c:v>
                </c:pt>
                <c:pt idx="390">
                  <c:v>44400</c:v>
                </c:pt>
                <c:pt idx="391">
                  <c:v>44403</c:v>
                </c:pt>
                <c:pt idx="392">
                  <c:v>44404</c:v>
                </c:pt>
                <c:pt idx="393">
                  <c:v>44405</c:v>
                </c:pt>
                <c:pt idx="394">
                  <c:v>44406</c:v>
                </c:pt>
                <c:pt idx="395">
                  <c:v>44407</c:v>
                </c:pt>
                <c:pt idx="396">
                  <c:v>44410</c:v>
                </c:pt>
                <c:pt idx="397">
                  <c:v>44411</c:v>
                </c:pt>
                <c:pt idx="398">
                  <c:v>44412</c:v>
                </c:pt>
                <c:pt idx="399">
                  <c:v>44413</c:v>
                </c:pt>
                <c:pt idx="400">
                  <c:v>44414</c:v>
                </c:pt>
                <c:pt idx="401">
                  <c:v>44417</c:v>
                </c:pt>
                <c:pt idx="402">
                  <c:v>44418</c:v>
                </c:pt>
                <c:pt idx="403">
                  <c:v>44419</c:v>
                </c:pt>
                <c:pt idx="404">
                  <c:v>44420</c:v>
                </c:pt>
                <c:pt idx="405">
                  <c:v>44421</c:v>
                </c:pt>
                <c:pt idx="406">
                  <c:v>44424</c:v>
                </c:pt>
                <c:pt idx="407">
                  <c:v>44425</c:v>
                </c:pt>
                <c:pt idx="408">
                  <c:v>44426</c:v>
                </c:pt>
                <c:pt idx="409">
                  <c:v>44427</c:v>
                </c:pt>
                <c:pt idx="410">
                  <c:v>44428</c:v>
                </c:pt>
                <c:pt idx="411">
                  <c:v>44431</c:v>
                </c:pt>
                <c:pt idx="412">
                  <c:v>44432</c:v>
                </c:pt>
                <c:pt idx="413">
                  <c:v>44433</c:v>
                </c:pt>
                <c:pt idx="414">
                  <c:v>44434</c:v>
                </c:pt>
                <c:pt idx="415">
                  <c:v>44435</c:v>
                </c:pt>
                <c:pt idx="416">
                  <c:v>44438</c:v>
                </c:pt>
                <c:pt idx="417">
                  <c:v>44439</c:v>
                </c:pt>
                <c:pt idx="418">
                  <c:v>44440</c:v>
                </c:pt>
                <c:pt idx="419">
                  <c:v>44441</c:v>
                </c:pt>
                <c:pt idx="420">
                  <c:v>44442</c:v>
                </c:pt>
                <c:pt idx="421">
                  <c:v>44445</c:v>
                </c:pt>
                <c:pt idx="422">
                  <c:v>44447</c:v>
                </c:pt>
                <c:pt idx="423">
                  <c:v>44448</c:v>
                </c:pt>
                <c:pt idx="424">
                  <c:v>44449</c:v>
                </c:pt>
                <c:pt idx="425">
                  <c:v>44452</c:v>
                </c:pt>
                <c:pt idx="426">
                  <c:v>44453</c:v>
                </c:pt>
                <c:pt idx="427">
                  <c:v>44454</c:v>
                </c:pt>
                <c:pt idx="428">
                  <c:v>44455</c:v>
                </c:pt>
                <c:pt idx="429">
                  <c:v>44456</c:v>
                </c:pt>
                <c:pt idx="430">
                  <c:v>44459</c:v>
                </c:pt>
                <c:pt idx="431">
                  <c:v>44460</c:v>
                </c:pt>
                <c:pt idx="432">
                  <c:v>44461</c:v>
                </c:pt>
                <c:pt idx="433">
                  <c:v>44462</c:v>
                </c:pt>
                <c:pt idx="434">
                  <c:v>44463</c:v>
                </c:pt>
                <c:pt idx="435">
                  <c:v>44466</c:v>
                </c:pt>
                <c:pt idx="436">
                  <c:v>44467</c:v>
                </c:pt>
                <c:pt idx="437">
                  <c:v>44468</c:v>
                </c:pt>
                <c:pt idx="438">
                  <c:v>44469</c:v>
                </c:pt>
                <c:pt idx="439">
                  <c:v>44470</c:v>
                </c:pt>
                <c:pt idx="440">
                  <c:v>44473</c:v>
                </c:pt>
                <c:pt idx="441">
                  <c:v>44474</c:v>
                </c:pt>
                <c:pt idx="442">
                  <c:v>44475</c:v>
                </c:pt>
                <c:pt idx="443">
                  <c:v>44476</c:v>
                </c:pt>
                <c:pt idx="444">
                  <c:v>44477</c:v>
                </c:pt>
                <c:pt idx="445">
                  <c:v>44480</c:v>
                </c:pt>
                <c:pt idx="446">
                  <c:v>44482</c:v>
                </c:pt>
                <c:pt idx="447">
                  <c:v>44483</c:v>
                </c:pt>
                <c:pt idx="448">
                  <c:v>44484</c:v>
                </c:pt>
                <c:pt idx="449">
                  <c:v>44487</c:v>
                </c:pt>
                <c:pt idx="450">
                  <c:v>44488</c:v>
                </c:pt>
                <c:pt idx="451">
                  <c:v>44489</c:v>
                </c:pt>
                <c:pt idx="452">
                  <c:v>44490</c:v>
                </c:pt>
                <c:pt idx="453">
                  <c:v>44491</c:v>
                </c:pt>
                <c:pt idx="454">
                  <c:v>44494</c:v>
                </c:pt>
                <c:pt idx="455">
                  <c:v>44495</c:v>
                </c:pt>
                <c:pt idx="456">
                  <c:v>44496</c:v>
                </c:pt>
                <c:pt idx="457">
                  <c:v>44497</c:v>
                </c:pt>
                <c:pt idx="458">
                  <c:v>44498</c:v>
                </c:pt>
                <c:pt idx="459">
                  <c:v>44501</c:v>
                </c:pt>
                <c:pt idx="460">
                  <c:v>44503</c:v>
                </c:pt>
                <c:pt idx="461">
                  <c:v>44504</c:v>
                </c:pt>
                <c:pt idx="462">
                  <c:v>44505</c:v>
                </c:pt>
                <c:pt idx="463">
                  <c:v>44508</c:v>
                </c:pt>
                <c:pt idx="464">
                  <c:v>44509</c:v>
                </c:pt>
                <c:pt idx="465">
                  <c:v>44510</c:v>
                </c:pt>
                <c:pt idx="466">
                  <c:v>44511</c:v>
                </c:pt>
                <c:pt idx="467">
                  <c:v>44512</c:v>
                </c:pt>
                <c:pt idx="468">
                  <c:v>44516</c:v>
                </c:pt>
                <c:pt idx="469">
                  <c:v>44517</c:v>
                </c:pt>
                <c:pt idx="470">
                  <c:v>44518</c:v>
                </c:pt>
                <c:pt idx="471">
                  <c:v>44519</c:v>
                </c:pt>
                <c:pt idx="472">
                  <c:v>44522</c:v>
                </c:pt>
                <c:pt idx="473">
                  <c:v>44523</c:v>
                </c:pt>
                <c:pt idx="474">
                  <c:v>44524</c:v>
                </c:pt>
                <c:pt idx="475">
                  <c:v>44525</c:v>
                </c:pt>
                <c:pt idx="476">
                  <c:v>44526</c:v>
                </c:pt>
                <c:pt idx="477">
                  <c:v>44529</c:v>
                </c:pt>
                <c:pt idx="478">
                  <c:v>44530</c:v>
                </c:pt>
                <c:pt idx="479">
                  <c:v>44531</c:v>
                </c:pt>
                <c:pt idx="480">
                  <c:v>44532</c:v>
                </c:pt>
                <c:pt idx="481">
                  <c:v>44533</c:v>
                </c:pt>
                <c:pt idx="482">
                  <c:v>44536</c:v>
                </c:pt>
                <c:pt idx="483">
                  <c:v>44537</c:v>
                </c:pt>
                <c:pt idx="484">
                  <c:v>44538</c:v>
                </c:pt>
                <c:pt idx="485">
                  <c:v>44539</c:v>
                </c:pt>
                <c:pt idx="486">
                  <c:v>44540</c:v>
                </c:pt>
                <c:pt idx="487">
                  <c:v>44543</c:v>
                </c:pt>
                <c:pt idx="488">
                  <c:v>44544</c:v>
                </c:pt>
                <c:pt idx="489">
                  <c:v>44545</c:v>
                </c:pt>
                <c:pt idx="490">
                  <c:v>44546</c:v>
                </c:pt>
                <c:pt idx="491">
                  <c:v>44547</c:v>
                </c:pt>
                <c:pt idx="492">
                  <c:v>44550</c:v>
                </c:pt>
                <c:pt idx="493">
                  <c:v>44551</c:v>
                </c:pt>
                <c:pt idx="494">
                  <c:v>44552</c:v>
                </c:pt>
                <c:pt idx="495">
                  <c:v>44553</c:v>
                </c:pt>
                <c:pt idx="496">
                  <c:v>44554</c:v>
                </c:pt>
                <c:pt idx="497">
                  <c:v>44557</c:v>
                </c:pt>
                <c:pt idx="498">
                  <c:v>44558</c:v>
                </c:pt>
                <c:pt idx="499">
                  <c:v>44559</c:v>
                </c:pt>
                <c:pt idx="500">
                  <c:v>44560</c:v>
                </c:pt>
                <c:pt idx="501">
                  <c:v>44561</c:v>
                </c:pt>
              </c:numCache>
              <c:extLst xmlns:c15="http://schemas.microsoft.com/office/drawing/2012/chart"/>
            </c:numRef>
          </c:cat>
          <c:val>
            <c:numRef>
              <c:f>'NTN-B'!$J$3:$J$988</c:f>
              <c:numCache>
                <c:formatCode>0.00</c:formatCode>
                <c:ptCount val="986"/>
                <c:pt idx="0" formatCode="General">
                  <c:v>0</c:v>
                </c:pt>
                <c:pt idx="1">
                  <c:v>5.8690672834682545E-2</c:v>
                </c:pt>
                <c:pt idx="2">
                  <c:v>4.6243210221375008E-2</c:v>
                </c:pt>
                <c:pt idx="3">
                  <c:v>0.1523787246513697</c:v>
                </c:pt>
                <c:pt idx="4">
                  <c:v>0.23487844432508176</c:v>
                </c:pt>
                <c:pt idx="5">
                  <c:v>0.26793692035025352</c:v>
                </c:pt>
                <c:pt idx="6">
                  <c:v>0.25426450863283989</c:v>
                </c:pt>
                <c:pt idx="7">
                  <c:v>0.17115254354085341</c:v>
                </c:pt>
                <c:pt idx="8">
                  <c:v>0.30585179216116032</c:v>
                </c:pt>
                <c:pt idx="9">
                  <c:v>0.54655096193680919</c:v>
                </c:pt>
                <c:pt idx="10">
                  <c:v>0.47308582484903994</c:v>
                </c:pt>
                <c:pt idx="11">
                  <c:v>0.64127033134826483</c:v>
                </c:pt>
                <c:pt idx="12">
                  <c:v>0.58183357202001851</c:v>
                </c:pt>
                <c:pt idx="13">
                  <c:v>0.55028438662201307</c:v>
                </c:pt>
                <c:pt idx="14">
                  <c:v>0.78210443433157639</c:v>
                </c:pt>
                <c:pt idx="15">
                  <c:v>0.82000437201243948</c:v>
                </c:pt>
                <c:pt idx="16">
                  <c:v>0.81854187858700911</c:v>
                </c:pt>
                <c:pt idx="17">
                  <c:v>0.88554555134841006</c:v>
                </c:pt>
                <c:pt idx="18">
                  <c:v>0.82512138723740414</c:v>
                </c:pt>
                <c:pt idx="19">
                  <c:v>0.81004187855171494</c:v>
                </c:pt>
                <c:pt idx="20">
                  <c:v>0.74887486277674942</c:v>
                </c:pt>
                <c:pt idx="21">
                  <c:v>0.7124233200555663</c:v>
                </c:pt>
                <c:pt idx="22">
                  <c:v>0.77927104707264938</c:v>
                </c:pt>
                <c:pt idx="23">
                  <c:v>0.78294743092899299</c:v>
                </c:pt>
                <c:pt idx="24">
                  <c:v>0.81029942490280504</c:v>
                </c:pt>
                <c:pt idx="25">
                  <c:v>0.60032455897358616</c:v>
                </c:pt>
                <c:pt idx="26">
                  <c:v>0.55139210010952677</c:v>
                </c:pt>
                <c:pt idx="27">
                  <c:v>0.61323196044420492</c:v>
                </c:pt>
                <c:pt idx="28">
                  <c:v>0.72055023640875682</c:v>
                </c:pt>
                <c:pt idx="29">
                  <c:v>0.89622879180408788</c:v>
                </c:pt>
                <c:pt idx="30">
                  <c:v>0.98036317870942025</c:v>
                </c:pt>
                <c:pt idx="31">
                  <c:v>1.2241829077429767</c:v>
                </c:pt>
                <c:pt idx="32">
                  <c:v>1.2394673698416181</c:v>
                </c:pt>
                <c:pt idx="33">
                  <c:v>1.2534596658662966</c:v>
                </c:pt>
                <c:pt idx="34">
                  <c:v>1.4415711780909835</c:v>
                </c:pt>
                <c:pt idx="35">
                  <c:v>1.4447026936290852</c:v>
                </c:pt>
                <c:pt idx="36">
                  <c:v>1.4373783049560052</c:v>
                </c:pt>
                <c:pt idx="37">
                  <c:v>1.2887587108048715</c:v>
                </c:pt>
                <c:pt idx="38">
                  <c:v>1.4194377940965897</c:v>
                </c:pt>
                <c:pt idx="39">
                  <c:v>1.461350224118485</c:v>
                </c:pt>
                <c:pt idx="40">
                  <c:v>1.9315153935577367</c:v>
                </c:pt>
                <c:pt idx="41">
                  <c:v>2.1600435436668119</c:v>
                </c:pt>
                <c:pt idx="42">
                  <c:v>2.250592466230894</c:v>
                </c:pt>
                <c:pt idx="43">
                  <c:v>2.0701305666257053</c:v>
                </c:pt>
                <c:pt idx="44">
                  <c:v>2.0836616651486617</c:v>
                </c:pt>
                <c:pt idx="45">
                  <c:v>1.5889945204647704</c:v>
                </c:pt>
                <c:pt idx="46">
                  <c:v>1.704134812652458</c:v>
                </c:pt>
                <c:pt idx="47">
                  <c:v>1.121144444029798</c:v>
                </c:pt>
                <c:pt idx="48">
                  <c:v>-1.512669715975834</c:v>
                </c:pt>
                <c:pt idx="49">
                  <c:v>-0.15135830304287001</c:v>
                </c:pt>
                <c:pt idx="50">
                  <c:v>0.51625663168533009</c:v>
                </c:pt>
                <c:pt idx="51">
                  <c:v>0.81928207181740653</c:v>
                </c:pt>
                <c:pt idx="52">
                  <c:v>-1.403648759627385</c:v>
                </c:pt>
                <c:pt idx="53">
                  <c:v>-1.9648457750109483</c:v>
                </c:pt>
                <c:pt idx="54">
                  <c:v>-2.3029735094190928</c:v>
                </c:pt>
                <c:pt idx="55">
                  <c:v>-3.1017125066416518</c:v>
                </c:pt>
                <c:pt idx="56">
                  <c:v>-2.4830870200329147</c:v>
                </c:pt>
                <c:pt idx="57">
                  <c:v>-1.8451508530545113</c:v>
                </c:pt>
                <c:pt idx="58">
                  <c:v>-1.4607520345824354</c:v>
                </c:pt>
                <c:pt idx="59">
                  <c:v>-1.2371726521215098</c:v>
                </c:pt>
                <c:pt idx="60">
                  <c:v>-0.74683197396797629</c:v>
                </c:pt>
                <c:pt idx="61">
                  <c:v>-0.28009044318437759</c:v>
                </c:pt>
                <c:pt idx="62">
                  <c:v>-0.26625255311637508</c:v>
                </c:pt>
                <c:pt idx="63">
                  <c:v>0.16233318728162693</c:v>
                </c:pt>
                <c:pt idx="64">
                  <c:v>0.23166262423734985</c:v>
                </c:pt>
                <c:pt idx="65">
                  <c:v>8.1593014513026141E-2</c:v>
                </c:pt>
                <c:pt idx="66">
                  <c:v>0.26957356258874299</c:v>
                </c:pt>
                <c:pt idx="67">
                  <c:v>0.47343697326045486</c:v>
                </c:pt>
                <c:pt idx="68">
                  <c:v>0.74072218090144304</c:v>
                </c:pt>
                <c:pt idx="69">
                  <c:v>0.90441330754993388</c:v>
                </c:pt>
                <c:pt idx="70">
                  <c:v>1.1065273283459964</c:v>
                </c:pt>
                <c:pt idx="71">
                  <c:v>1.1533509416301158</c:v>
                </c:pt>
                <c:pt idx="72">
                  <c:v>1.1435349406496931</c:v>
                </c:pt>
                <c:pt idx="73">
                  <c:v>1.1844155990162308</c:v>
                </c:pt>
                <c:pt idx="74">
                  <c:v>1.5728277546059211</c:v>
                </c:pt>
                <c:pt idx="75">
                  <c:v>1.7953908364510829</c:v>
                </c:pt>
                <c:pt idx="76">
                  <c:v>1.5454800767492616</c:v>
                </c:pt>
                <c:pt idx="77">
                  <c:v>6.3015091287876857E-2</c:v>
                </c:pt>
                <c:pt idx="78">
                  <c:v>-0.47807358570887137</c:v>
                </c:pt>
                <c:pt idx="79">
                  <c:v>1.8679686128875161E-2</c:v>
                </c:pt>
                <c:pt idx="80">
                  <c:v>9.3607978833953887E-2</c:v>
                </c:pt>
                <c:pt idx="81">
                  <c:v>0.19628351182565673</c:v>
                </c:pt>
                <c:pt idx="82">
                  <c:v>0.31944867929041276</c:v>
                </c:pt>
                <c:pt idx="83">
                  <c:v>0.42464042880085984</c:v>
                </c:pt>
                <c:pt idx="84">
                  <c:v>0.46462285355488575</c:v>
                </c:pt>
                <c:pt idx="85">
                  <c:v>0.60373780485656336</c:v>
                </c:pt>
                <c:pt idx="86">
                  <c:v>0.82277562075210309</c:v>
                </c:pt>
                <c:pt idx="87">
                  <c:v>0.98755874263756205</c:v>
                </c:pt>
                <c:pt idx="88">
                  <c:v>0.71668192900784522</c:v>
                </c:pt>
                <c:pt idx="89">
                  <c:v>0.60167141088918186</c:v>
                </c:pt>
                <c:pt idx="90">
                  <c:v>0.79282194452985344</c:v>
                </c:pt>
                <c:pt idx="91">
                  <c:v>1.0817028967828213</c:v>
                </c:pt>
                <c:pt idx="92">
                  <c:v>1.3100547766753845</c:v>
                </c:pt>
                <c:pt idx="93">
                  <c:v>1.3710372695033168</c:v>
                </c:pt>
                <c:pt idx="94">
                  <c:v>1.5016888979269671</c:v>
                </c:pt>
                <c:pt idx="95">
                  <c:v>1.6824270621422555</c:v>
                </c:pt>
                <c:pt idx="96">
                  <c:v>1.6452293968354237</c:v>
                </c:pt>
                <c:pt idx="97">
                  <c:v>2.0214164697992754</c:v>
                </c:pt>
                <c:pt idx="98">
                  <c:v>2.0209469970903227</c:v>
                </c:pt>
                <c:pt idx="99">
                  <c:v>2.0792019926909155</c:v>
                </c:pt>
                <c:pt idx="100">
                  <c:v>2.2501869810775288</c:v>
                </c:pt>
                <c:pt idx="101">
                  <c:v>2.3156755318057831</c:v>
                </c:pt>
                <c:pt idx="102">
                  <c:v>2.3113857916967184</c:v>
                </c:pt>
                <c:pt idx="103">
                  <c:v>2.488020615537323</c:v>
                </c:pt>
                <c:pt idx="104">
                  <c:v>2.5903932316629241</c:v>
                </c:pt>
                <c:pt idx="105">
                  <c:v>2.6085321260852723</c:v>
                </c:pt>
                <c:pt idx="106">
                  <c:v>2.7682050999437546</c:v>
                </c:pt>
                <c:pt idx="107">
                  <c:v>2.7158007035200216</c:v>
                </c:pt>
                <c:pt idx="108">
                  <c:v>2.5174698639111259</c:v>
                </c:pt>
                <c:pt idx="109">
                  <c:v>2.6462201043386591</c:v>
                </c:pt>
                <c:pt idx="110">
                  <c:v>2.6612878175096277</c:v>
                </c:pt>
                <c:pt idx="111">
                  <c:v>2.6766192025840185</c:v>
                </c:pt>
                <c:pt idx="112">
                  <c:v>2.6461739126301786</c:v>
                </c:pt>
                <c:pt idx="113">
                  <c:v>2.7249089667115589</c:v>
                </c:pt>
                <c:pt idx="114">
                  <c:v>2.7593054328619138</c:v>
                </c:pt>
                <c:pt idx="115">
                  <c:v>2.9379842052082106</c:v>
                </c:pt>
                <c:pt idx="116">
                  <c:v>2.9666679554002151</c:v>
                </c:pt>
                <c:pt idx="117">
                  <c:v>3.0194072624677659</c:v>
                </c:pt>
                <c:pt idx="118">
                  <c:v>3.0045518263514648</c:v>
                </c:pt>
                <c:pt idx="119">
                  <c:v>3.3204580554950347</c:v>
                </c:pt>
                <c:pt idx="120">
                  <c:v>3.3662669457112271</c:v>
                </c:pt>
                <c:pt idx="121">
                  <c:v>3.6156761558975292</c:v>
                </c:pt>
                <c:pt idx="122">
                  <c:v>3.5487848053268767</c:v>
                </c:pt>
                <c:pt idx="123">
                  <c:v>3.7026252802945026</c:v>
                </c:pt>
                <c:pt idx="124">
                  <c:v>3.763576858719575</c:v>
                </c:pt>
                <c:pt idx="125">
                  <c:v>4.0237304706421728</c:v>
                </c:pt>
                <c:pt idx="126">
                  <c:v>4.0173254602582142</c:v>
                </c:pt>
                <c:pt idx="127">
                  <c:v>3.9822724020812661</c:v>
                </c:pt>
                <c:pt idx="128">
                  <c:v>3.8308818312695392</c:v>
                </c:pt>
                <c:pt idx="129">
                  <c:v>3.9711734672198462</c:v>
                </c:pt>
                <c:pt idx="130">
                  <c:v>4.1379314022677693</c:v>
                </c:pt>
                <c:pt idx="131">
                  <c:v>4.2004174365911418</c:v>
                </c:pt>
                <c:pt idx="132">
                  <c:v>4.2138117866229674</c:v>
                </c:pt>
                <c:pt idx="133">
                  <c:v>4.1814746293127536</c:v>
                </c:pt>
                <c:pt idx="134">
                  <c:v>4.1301066818354215</c:v>
                </c:pt>
                <c:pt idx="135">
                  <c:v>4.2150581601403392</c:v>
                </c:pt>
                <c:pt idx="136">
                  <c:v>4.1660396796049382</c:v>
                </c:pt>
                <c:pt idx="137">
                  <c:v>4.2111001202268072</c:v>
                </c:pt>
                <c:pt idx="138">
                  <c:v>4.4139058542466802</c:v>
                </c:pt>
                <c:pt idx="139">
                  <c:v>4.4526325232249642</c:v>
                </c:pt>
                <c:pt idx="140">
                  <c:v>4.3165658372162241</c:v>
                </c:pt>
                <c:pt idx="141">
                  <c:v>4.430098829541107</c:v>
                </c:pt>
                <c:pt idx="142">
                  <c:v>4.4281285276120075</c:v>
                </c:pt>
                <c:pt idx="143">
                  <c:v>4.3861996855570906</c:v>
                </c:pt>
                <c:pt idx="144">
                  <c:v>4.4635908625926257</c:v>
                </c:pt>
                <c:pt idx="145">
                  <c:v>4.3824125189858343</c:v>
                </c:pt>
                <c:pt idx="146">
                  <c:v>4.4443633494392731</c:v>
                </c:pt>
                <c:pt idx="147">
                  <c:v>4.4577505036387466</c:v>
                </c:pt>
                <c:pt idx="148">
                  <c:v>4.4955708298549668</c:v>
                </c:pt>
                <c:pt idx="149">
                  <c:v>4.8940761920285958</c:v>
                </c:pt>
                <c:pt idx="150">
                  <c:v>4.9097607817667699</c:v>
                </c:pt>
                <c:pt idx="151">
                  <c:v>4.9537056469625806</c:v>
                </c:pt>
                <c:pt idx="152">
                  <c:v>5.062940651647474</c:v>
                </c:pt>
                <c:pt idx="153">
                  <c:v>4.9773470560095179</c:v>
                </c:pt>
                <c:pt idx="154">
                  <c:v>5.0424713315626812</c:v>
                </c:pt>
                <c:pt idx="155">
                  <c:v>5.1105444868933869</c:v>
                </c:pt>
                <c:pt idx="156">
                  <c:v>5.0715422728882187</c:v>
                </c:pt>
                <c:pt idx="157">
                  <c:v>5.2028248782477249</c:v>
                </c:pt>
                <c:pt idx="158">
                  <c:v>5.1806370115144773</c:v>
                </c:pt>
                <c:pt idx="159">
                  <c:v>5.2472324576897877</c:v>
                </c:pt>
                <c:pt idx="160">
                  <c:v>5.1722767185093943</c:v>
                </c:pt>
                <c:pt idx="161">
                  <c:v>5.0886576239979275</c:v>
                </c:pt>
                <c:pt idx="162">
                  <c:v>5.1744487504042924</c:v>
                </c:pt>
                <c:pt idx="163">
                  <c:v>5.1447647501047467</c:v>
                </c:pt>
                <c:pt idx="164">
                  <c:v>5.0670431268676763</c:v>
                </c:pt>
                <c:pt idx="165">
                  <c:v>5.2163341910799632</c:v>
                </c:pt>
                <c:pt idx="166">
                  <c:v>5.2668135282014861</c:v>
                </c:pt>
                <c:pt idx="167">
                  <c:v>5.3272816779977195</c:v>
                </c:pt>
                <c:pt idx="168">
                  <c:v>5.3673297394030817</c:v>
                </c:pt>
                <c:pt idx="169">
                  <c:v>5.5825315187030711</c:v>
                </c:pt>
                <c:pt idx="170">
                  <c:v>5.7100064987711585</c:v>
                </c:pt>
                <c:pt idx="171">
                  <c:v>5.56672654000121</c:v>
                </c:pt>
                <c:pt idx="172">
                  <c:v>5.6596605965713254</c:v>
                </c:pt>
                <c:pt idx="173">
                  <c:v>5.734047681966703</c:v>
                </c:pt>
                <c:pt idx="174">
                  <c:v>5.8073202434427484</c:v>
                </c:pt>
                <c:pt idx="175">
                  <c:v>5.9006842917044278</c:v>
                </c:pt>
                <c:pt idx="176">
                  <c:v>5.951085647378207</c:v>
                </c:pt>
                <c:pt idx="177">
                  <c:v>5.7707062065931014</c:v>
                </c:pt>
                <c:pt idx="178">
                  <c:v>5.915941468491126</c:v>
                </c:pt>
                <c:pt idx="179">
                  <c:v>5.5976514538233824</c:v>
                </c:pt>
                <c:pt idx="180">
                  <c:v>5.3382261824334254</c:v>
                </c:pt>
                <c:pt idx="181">
                  <c:v>5.5861698859013043</c:v>
                </c:pt>
                <c:pt idx="182">
                  <c:v>5.532316778741575</c:v>
                </c:pt>
                <c:pt idx="183">
                  <c:v>5.6905825843136748</c:v>
                </c:pt>
                <c:pt idx="184">
                  <c:v>5.6095103724086881</c:v>
                </c:pt>
                <c:pt idx="185">
                  <c:v>5.3894441984637664</c:v>
                </c:pt>
                <c:pt idx="186">
                  <c:v>5.2960645255039962</c:v>
                </c:pt>
                <c:pt idx="187">
                  <c:v>5.4905888918397983</c:v>
                </c:pt>
                <c:pt idx="188">
                  <c:v>5.5155242338944976</c:v>
                </c:pt>
                <c:pt idx="189">
                  <c:v>5.203875056819407</c:v>
                </c:pt>
                <c:pt idx="190">
                  <c:v>5.3669104009147039</c:v>
                </c:pt>
                <c:pt idx="191">
                  <c:v>5.2998738553079239</c:v>
                </c:pt>
                <c:pt idx="192">
                  <c:v>5.3098161631993435</c:v>
                </c:pt>
                <c:pt idx="193">
                  <c:v>5.4534779327736427</c:v>
                </c:pt>
                <c:pt idx="194">
                  <c:v>5.6967880610002908</c:v>
                </c:pt>
                <c:pt idx="195">
                  <c:v>5.6893698520646518</c:v>
                </c:pt>
                <c:pt idx="196">
                  <c:v>5.7682387826785142</c:v>
                </c:pt>
                <c:pt idx="197">
                  <c:v>5.5472760351483963</c:v>
                </c:pt>
                <c:pt idx="198">
                  <c:v>5.6238506350940964</c:v>
                </c:pt>
                <c:pt idx="199">
                  <c:v>5.7248572629560401</c:v>
                </c:pt>
                <c:pt idx="200">
                  <c:v>5.7881246484372317</c:v>
                </c:pt>
                <c:pt idx="201">
                  <c:v>5.9842039563188676</c:v>
                </c:pt>
                <c:pt idx="202">
                  <c:v>6.0970691050465708</c:v>
                </c:pt>
                <c:pt idx="203">
                  <c:v>5.9982471224721445</c:v>
                </c:pt>
                <c:pt idx="204">
                  <c:v>6.1031531068076239</c:v>
                </c:pt>
                <c:pt idx="205">
                  <c:v>6.1005297768146782</c:v>
                </c:pt>
                <c:pt idx="206">
                  <c:v>6.0514340493222019</c:v>
                </c:pt>
                <c:pt idx="207">
                  <c:v>6.1225611977071992</c:v>
                </c:pt>
                <c:pt idx="208">
                  <c:v>6.0333926365607304</c:v>
                </c:pt>
                <c:pt idx="209">
                  <c:v>5.9334658173797905</c:v>
                </c:pt>
                <c:pt idx="210">
                  <c:v>6.028131800712333</c:v>
                </c:pt>
                <c:pt idx="211">
                  <c:v>6.1525171529791978</c:v>
                </c:pt>
                <c:pt idx="212">
                  <c:v>6.3166485270330197</c:v>
                </c:pt>
                <c:pt idx="213">
                  <c:v>6.4552113610397255</c:v>
                </c:pt>
                <c:pt idx="214">
                  <c:v>6.517258088288691</c:v>
                </c:pt>
                <c:pt idx="215">
                  <c:v>6.4547217682270785</c:v>
                </c:pt>
                <c:pt idx="216">
                  <c:v>6.4812190403289227</c:v>
                </c:pt>
                <c:pt idx="217">
                  <c:v>6.5074333349440128</c:v>
                </c:pt>
                <c:pt idx="218">
                  <c:v>6.6940132809209185</c:v>
                </c:pt>
                <c:pt idx="219">
                  <c:v>6.7403292609882426</c:v>
                </c:pt>
                <c:pt idx="220">
                  <c:v>6.7397558061596197</c:v>
                </c:pt>
                <c:pt idx="221">
                  <c:v>6.8638373858870061</c:v>
                </c:pt>
                <c:pt idx="222">
                  <c:v>6.8581092295229018</c:v>
                </c:pt>
                <c:pt idx="223">
                  <c:v>6.8481584558859332</c:v>
                </c:pt>
                <c:pt idx="224">
                  <c:v>7.0227272987180678</c:v>
                </c:pt>
                <c:pt idx="225">
                  <c:v>7.1295646093721965</c:v>
                </c:pt>
                <c:pt idx="226">
                  <c:v>7.1955713169232993</c:v>
                </c:pt>
                <c:pt idx="227">
                  <c:v>7.2943467663059369</c:v>
                </c:pt>
                <c:pt idx="228">
                  <c:v>7.3002215391552605</c:v>
                </c:pt>
                <c:pt idx="229">
                  <c:v>7.5532656554349265</c:v>
                </c:pt>
                <c:pt idx="230">
                  <c:v>7.5700701602781528</c:v>
                </c:pt>
                <c:pt idx="231">
                  <c:v>7.7404991967373604</c:v>
                </c:pt>
                <c:pt idx="232">
                  <c:v>7.7868804880427023</c:v>
                </c:pt>
                <c:pt idx="233">
                  <c:v>7.8705133891055823</c:v>
                </c:pt>
                <c:pt idx="234">
                  <c:v>8.0030088687568224</c:v>
                </c:pt>
                <c:pt idx="235">
                  <c:v>8.0580336294138419</c:v>
                </c:pt>
                <c:pt idx="236">
                  <c:v>7.7984970817648991</c:v>
                </c:pt>
                <c:pt idx="237">
                  <c:v>7.8070503824043014</c:v>
                </c:pt>
                <c:pt idx="238">
                  <c:v>7.8223461095824787</c:v>
                </c:pt>
                <c:pt idx="239">
                  <c:v>7.9139931455663115</c:v>
                </c:pt>
                <c:pt idx="240">
                  <c:v>7.9570096723412975</c:v>
                </c:pt>
                <c:pt idx="241">
                  <c:v>8.0521324934375684</c:v>
                </c:pt>
                <c:pt idx="242">
                  <c:v>8.1291496984674758</c:v>
                </c:pt>
                <c:pt idx="243">
                  <c:v>8.1747721976162637</c:v>
                </c:pt>
                <c:pt idx="244">
                  <c:v>8.2028860862085828</c:v>
                </c:pt>
                <c:pt idx="245">
                  <c:v>8.3023206137653673</c:v>
                </c:pt>
                <c:pt idx="246">
                  <c:v>8.3644635323375063</c:v>
                </c:pt>
                <c:pt idx="247">
                  <c:v>8.3539099294395402</c:v>
                </c:pt>
                <c:pt idx="248">
                  <c:v>8.4557685294757832</c:v>
                </c:pt>
                <c:pt idx="249">
                  <c:v>8.562465587158119</c:v>
                </c:pt>
                <c:pt idx="250">
                  <c:v>8.6246606638133549</c:v>
                </c:pt>
                <c:pt idx="251">
                  <c:v>8.6812537748479848</c:v>
                </c:pt>
                <c:pt idx="252">
                  <c:v>8.7548956757784513</c:v>
                </c:pt>
                <c:pt idx="253">
                  <c:v>8.8128219996886692</c:v>
                </c:pt>
                <c:pt idx="254">
                  <c:v>8.8133331545847007</c:v>
                </c:pt>
                <c:pt idx="255">
                  <c:v>8.7933506713746787</c:v>
                </c:pt>
                <c:pt idx="256">
                  <c:v>8.6973746565367946</c:v>
                </c:pt>
                <c:pt idx="257">
                  <c:v>8.9520905586954811</c:v>
                </c:pt>
                <c:pt idx="258">
                  <c:v>8.9144974214461428</c:v>
                </c:pt>
                <c:pt idx="259">
                  <c:v>8.9854383234298396</c:v>
                </c:pt>
                <c:pt idx="260">
                  <c:v>9.0565233419470417</c:v>
                </c:pt>
                <c:pt idx="261">
                  <c:v>9.0824644032052824</c:v>
                </c:pt>
                <c:pt idx="262">
                  <c:v>9.0531187486408307</c:v>
                </c:pt>
                <c:pt idx="263">
                  <c:v>9.0203381604472952</c:v>
                </c:pt>
                <c:pt idx="264">
                  <c:v>8.8647977567595468</c:v>
                </c:pt>
                <c:pt idx="265">
                  <c:v>8.8322746635905993</c:v>
                </c:pt>
                <c:pt idx="266">
                  <c:v>8.8480118595113169</c:v>
                </c:pt>
                <c:pt idx="267">
                  <c:v>8.7677855687611661</c:v>
                </c:pt>
                <c:pt idx="268">
                  <c:v>8.7807307731750939</c:v>
                </c:pt>
                <c:pt idx="269">
                  <c:v>8.9091007927670987</c:v>
                </c:pt>
                <c:pt idx="270">
                  <c:v>8.9579488261819726</c:v>
                </c:pt>
                <c:pt idx="271">
                  <c:v>9.0320899788293616</c:v>
                </c:pt>
                <c:pt idx="272">
                  <c:v>9.1171284493242624</c:v>
                </c:pt>
                <c:pt idx="273">
                  <c:v>9.1508276845401415</c:v>
                </c:pt>
                <c:pt idx="274">
                  <c:v>9.2402163266613879</c:v>
                </c:pt>
                <c:pt idx="275">
                  <c:v>9.329824367952444</c:v>
                </c:pt>
                <c:pt idx="276">
                  <c:v>9.4515212494395549</c:v>
                </c:pt>
                <c:pt idx="277">
                  <c:v>9.3658779042686149</c:v>
                </c:pt>
                <c:pt idx="278">
                  <c:v>9.4993790747148097</c:v>
                </c:pt>
                <c:pt idx="279">
                  <c:v>9.4661147458682713</c:v>
                </c:pt>
                <c:pt idx="280">
                  <c:v>9.4525528204162832</c:v>
                </c:pt>
                <c:pt idx="281">
                  <c:v>9.4064243083175736</c:v>
                </c:pt>
                <c:pt idx="282">
                  <c:v>9.5025542627713797</c:v>
                </c:pt>
                <c:pt idx="283">
                  <c:v>9.4867237600019916</c:v>
                </c:pt>
                <c:pt idx="284">
                  <c:v>9.2696485204290866</c:v>
                </c:pt>
                <c:pt idx="285">
                  <c:v>9.2585351909192823</c:v>
                </c:pt>
                <c:pt idx="286">
                  <c:v>9.2762666053426202</c:v>
                </c:pt>
                <c:pt idx="287">
                  <c:v>9.1397109952009892</c:v>
                </c:pt>
                <c:pt idx="288">
                  <c:v>8.96395052670238</c:v>
                </c:pt>
                <c:pt idx="289">
                  <c:v>8.9695254155796036</c:v>
                </c:pt>
                <c:pt idx="290">
                  <c:v>9.0275518089578242</c:v>
                </c:pt>
                <c:pt idx="291">
                  <c:v>8.9165337825277682</c:v>
                </c:pt>
                <c:pt idx="292">
                  <c:v>9.2519259481339553</c:v>
                </c:pt>
                <c:pt idx="293">
                  <c:v>9.5775305781858666</c:v>
                </c:pt>
                <c:pt idx="294">
                  <c:v>9.4787970109324604</c:v>
                </c:pt>
                <c:pt idx="295">
                  <c:v>9.4568387965905387</c:v>
                </c:pt>
                <c:pt idx="296">
                  <c:v>9.4923910389052679</c:v>
                </c:pt>
                <c:pt idx="297">
                  <c:v>9.6710079817245784</c:v>
                </c:pt>
                <c:pt idx="298">
                  <c:v>9.5597695149102222</c:v>
                </c:pt>
                <c:pt idx="299">
                  <c:v>9.4402709828931961</c:v>
                </c:pt>
                <c:pt idx="300">
                  <c:v>9.6010757356757246</c:v>
                </c:pt>
                <c:pt idx="301">
                  <c:v>9.664157491830828</c:v>
                </c:pt>
                <c:pt idx="302">
                  <c:v>9.2411638816512145</c:v>
                </c:pt>
                <c:pt idx="303">
                  <c:v>9.0373540230286089</c:v>
                </c:pt>
                <c:pt idx="304">
                  <c:v>9.1331222381384904</c:v>
                </c:pt>
                <c:pt idx="305">
                  <c:v>9.1322838993298294</c:v>
                </c:pt>
                <c:pt idx="306">
                  <c:v>9.1050352033102513</c:v>
                </c:pt>
                <c:pt idx="307">
                  <c:v>9.1396260173880695</c:v>
                </c:pt>
                <c:pt idx="308">
                  <c:v>9.1299195200846839</c:v>
                </c:pt>
                <c:pt idx="309">
                  <c:v>9.0126927438312077</c:v>
                </c:pt>
                <c:pt idx="310">
                  <c:v>9.2428267853921664</c:v>
                </c:pt>
                <c:pt idx="311">
                  <c:v>9.4167430135667409</c:v>
                </c:pt>
                <c:pt idx="312">
                  <c:v>9.6251514500396151</c:v>
                </c:pt>
                <c:pt idx="313">
                  <c:v>9.6635235141568021</c:v>
                </c:pt>
                <c:pt idx="314">
                  <c:v>9.5121751402591048</c:v>
                </c:pt>
                <c:pt idx="315">
                  <c:v>9.4152312430995533</c:v>
                </c:pt>
                <c:pt idx="316">
                  <c:v>9.5720009504995485</c:v>
                </c:pt>
                <c:pt idx="317">
                  <c:v>9.2552933982461774</c:v>
                </c:pt>
                <c:pt idx="318">
                  <c:v>9.2936960158558577</c:v>
                </c:pt>
                <c:pt idx="319">
                  <c:v>9.245519257202961</c:v>
                </c:pt>
                <c:pt idx="320">
                  <c:v>9.3238938680415764</c:v>
                </c:pt>
                <c:pt idx="321">
                  <c:v>9.5170824922299104</c:v>
                </c:pt>
                <c:pt idx="322">
                  <c:v>9.7376226495988547</c:v>
                </c:pt>
                <c:pt idx="323">
                  <c:v>9.8477401505034265</c:v>
                </c:pt>
                <c:pt idx="324">
                  <c:v>9.7211515740367673</c:v>
                </c:pt>
                <c:pt idx="325">
                  <c:v>9.8408446620562131</c:v>
                </c:pt>
                <c:pt idx="326">
                  <c:v>9.9672511140274302</c:v>
                </c:pt>
                <c:pt idx="327">
                  <c:v>9.9243870153275182</c:v>
                </c:pt>
                <c:pt idx="328">
                  <c:v>9.9024531387246206</c:v>
                </c:pt>
                <c:pt idx="329">
                  <c:v>9.9374691628686165</c:v>
                </c:pt>
                <c:pt idx="330">
                  <c:v>9.9149429220399821</c:v>
                </c:pt>
                <c:pt idx="331">
                  <c:v>9.8816244697832225</c:v>
                </c:pt>
                <c:pt idx="332">
                  <c:v>9.6536438803959115</c:v>
                </c:pt>
                <c:pt idx="333">
                  <c:v>9.5339809081398599</c:v>
                </c:pt>
                <c:pt idx="334">
                  <c:v>9.5830952825656013</c:v>
                </c:pt>
                <c:pt idx="335">
                  <c:v>9.792527654993588</c:v>
                </c:pt>
                <c:pt idx="336">
                  <c:v>9.9707721486965273</c:v>
                </c:pt>
                <c:pt idx="337">
                  <c:v>10.002897847467995</c:v>
                </c:pt>
                <c:pt idx="338">
                  <c:v>10.170599489430888</c:v>
                </c:pt>
                <c:pt idx="339">
                  <c:v>10.16884121910584</c:v>
                </c:pt>
                <c:pt idx="340">
                  <c:v>10.155869350120783</c:v>
                </c:pt>
                <c:pt idx="341">
                  <c:v>10.1017451951104</c:v>
                </c:pt>
                <c:pt idx="342">
                  <c:v>10.261902488162079</c:v>
                </c:pt>
                <c:pt idx="343">
                  <c:v>10.339062896788565</c:v>
                </c:pt>
                <c:pt idx="344">
                  <c:v>10.285617513732003</c:v>
                </c:pt>
                <c:pt idx="345">
                  <c:v>10.349630728270309</c:v>
                </c:pt>
                <c:pt idx="346">
                  <c:v>10.452927358951491</c:v>
                </c:pt>
                <c:pt idx="347">
                  <c:v>10.629661278646818</c:v>
                </c:pt>
                <c:pt idx="348">
                  <c:v>10.572477426276784</c:v>
                </c:pt>
                <c:pt idx="349">
                  <c:v>10.598082945547649</c:v>
                </c:pt>
                <c:pt idx="350">
                  <c:v>10.543327059872777</c:v>
                </c:pt>
                <c:pt idx="351">
                  <c:v>10.696999541936659</c:v>
                </c:pt>
                <c:pt idx="352">
                  <c:v>10.728111926979667</c:v>
                </c:pt>
                <c:pt idx="353">
                  <c:v>10.684560009924171</c:v>
                </c:pt>
                <c:pt idx="354">
                  <c:v>10.729713577825972</c:v>
                </c:pt>
                <c:pt idx="355">
                  <c:v>10.832246984015326</c:v>
                </c:pt>
                <c:pt idx="356">
                  <c:v>10.819971571240483</c:v>
                </c:pt>
                <c:pt idx="357">
                  <c:v>10.791021772318787</c:v>
                </c:pt>
                <c:pt idx="358">
                  <c:v>10.908469864414805</c:v>
                </c:pt>
                <c:pt idx="359">
                  <c:v>10.859417209794842</c:v>
                </c:pt>
                <c:pt idx="360">
                  <c:v>10.812688925978531</c:v>
                </c:pt>
                <c:pt idx="361">
                  <c:v>10.836828052700852</c:v>
                </c:pt>
                <c:pt idx="362">
                  <c:v>10.756611477729638</c:v>
                </c:pt>
                <c:pt idx="363">
                  <c:v>10.802264523738113</c:v>
                </c:pt>
                <c:pt idx="364">
                  <c:v>10.486754890173632</c:v>
                </c:pt>
                <c:pt idx="365">
                  <c:v>10.458537061884666</c:v>
                </c:pt>
                <c:pt idx="366">
                  <c:v>10.783456587501504</c:v>
                </c:pt>
                <c:pt idx="367">
                  <c:v>10.687253269647368</c:v>
                </c:pt>
                <c:pt idx="368">
                  <c:v>10.794726974219193</c:v>
                </c:pt>
                <c:pt idx="369">
                  <c:v>10.832726443310303</c:v>
                </c:pt>
                <c:pt idx="370">
                  <c:v>10.833213869275248</c:v>
                </c:pt>
                <c:pt idx="371">
                  <c:v>11.01958159405827</c:v>
                </c:pt>
                <c:pt idx="372">
                  <c:v>11.094740938608361</c:v>
                </c:pt>
                <c:pt idx="373">
                  <c:v>11.138929780713891</c:v>
                </c:pt>
                <c:pt idx="374">
                  <c:v>11.181261075530191</c:v>
                </c:pt>
                <c:pt idx="375">
                  <c:v>11.344142473616969</c:v>
                </c:pt>
                <c:pt idx="376">
                  <c:v>11.4222466554059</c:v>
                </c:pt>
                <c:pt idx="377">
                  <c:v>11.388220949620642</c:v>
                </c:pt>
                <c:pt idx="378">
                  <c:v>11.404797050989334</c:v>
                </c:pt>
                <c:pt idx="379">
                  <c:v>11.419510206409633</c:v>
                </c:pt>
                <c:pt idx="380">
                  <c:v>11.453577671552818</c:v>
                </c:pt>
                <c:pt idx="381">
                  <c:v>11.40032798259436</c:v>
                </c:pt>
                <c:pt idx="382">
                  <c:v>11.502876096482106</c:v>
                </c:pt>
                <c:pt idx="383">
                  <c:v>11.59087076771408</c:v>
                </c:pt>
                <c:pt idx="384">
                  <c:v>11.589217027102627</c:v>
                </c:pt>
                <c:pt idx="385">
                  <c:v>11.647307387296092</c:v>
                </c:pt>
                <c:pt idx="386">
                  <c:v>11.735792986325965</c:v>
                </c:pt>
                <c:pt idx="387">
                  <c:v>11.824222760302195</c:v>
                </c:pt>
                <c:pt idx="388">
                  <c:v>11.923248672243192</c:v>
                </c:pt>
                <c:pt idx="389">
                  <c:v>12.014704350891069</c:v>
                </c:pt>
                <c:pt idx="390">
                  <c:v>11.965337523491449</c:v>
                </c:pt>
                <c:pt idx="391">
                  <c:v>11.965549063383696</c:v>
                </c:pt>
                <c:pt idx="392">
                  <c:v>11.968724087775207</c:v>
                </c:pt>
                <c:pt idx="393">
                  <c:v>11.95021328206456</c:v>
                </c:pt>
                <c:pt idx="394">
                  <c:v>11.974499106405601</c:v>
                </c:pt>
                <c:pt idx="395">
                  <c:v>11.893074720067375</c:v>
                </c:pt>
                <c:pt idx="396">
                  <c:v>11.91102855924704</c:v>
                </c:pt>
                <c:pt idx="397">
                  <c:v>11.969976430784545</c:v>
                </c:pt>
                <c:pt idx="398">
                  <c:v>11.979231366728804</c:v>
                </c:pt>
                <c:pt idx="399">
                  <c:v>11.809649007015288</c:v>
                </c:pt>
                <c:pt idx="400">
                  <c:v>11.885052370958249</c:v>
                </c:pt>
                <c:pt idx="401">
                  <c:v>11.979090213678933</c:v>
                </c:pt>
                <c:pt idx="402">
                  <c:v>12.04166131504385</c:v>
                </c:pt>
                <c:pt idx="403">
                  <c:v>12.107992888905915</c:v>
                </c:pt>
                <c:pt idx="404">
                  <c:v>12.116083611303452</c:v>
                </c:pt>
                <c:pt idx="405">
                  <c:v>12.079959578031584</c:v>
                </c:pt>
                <c:pt idx="406">
                  <c:v>12.112745926771318</c:v>
                </c:pt>
                <c:pt idx="407">
                  <c:v>12.229554661774378</c:v>
                </c:pt>
                <c:pt idx="408">
                  <c:v>12.217699060533072</c:v>
                </c:pt>
                <c:pt idx="409">
                  <c:v>12.180903012498634</c:v>
                </c:pt>
                <c:pt idx="410">
                  <c:v>12.159039938646487</c:v>
                </c:pt>
                <c:pt idx="411">
                  <c:v>12.07589305987964</c:v>
                </c:pt>
                <c:pt idx="412">
                  <c:v>12.052132002076444</c:v>
                </c:pt>
                <c:pt idx="413">
                  <c:v>12.151703792753255</c:v>
                </c:pt>
                <c:pt idx="414">
                  <c:v>12.252597454784153</c:v>
                </c:pt>
                <c:pt idx="415">
                  <c:v>12.350970136455608</c:v>
                </c:pt>
                <c:pt idx="416">
                  <c:v>12.386821754831633</c:v>
                </c:pt>
                <c:pt idx="417">
                  <c:v>12.425184088353603</c:v>
                </c:pt>
                <c:pt idx="418">
                  <c:v>12.407796557547247</c:v>
                </c:pt>
                <c:pt idx="419">
                  <c:v>12.469653893747923</c:v>
                </c:pt>
                <c:pt idx="420">
                  <c:v>12.607676292779857</c:v>
                </c:pt>
                <c:pt idx="421">
                  <c:v>12.781025883841313</c:v>
                </c:pt>
                <c:pt idx="422">
                  <c:v>12.875567119591992</c:v>
                </c:pt>
                <c:pt idx="423">
                  <c:v>12.785752684496199</c:v>
                </c:pt>
                <c:pt idx="424">
                  <c:v>12.899162553277765</c:v>
                </c:pt>
                <c:pt idx="425">
                  <c:v>12.927405607404285</c:v>
                </c:pt>
                <c:pt idx="426">
                  <c:v>13.254174757431336</c:v>
                </c:pt>
                <c:pt idx="427">
                  <c:v>13.371465447210351</c:v>
                </c:pt>
                <c:pt idx="428">
                  <c:v>13.436792275502075</c:v>
                </c:pt>
                <c:pt idx="429">
                  <c:v>13.498219373192534</c:v>
                </c:pt>
                <c:pt idx="430">
                  <c:v>13.54184890182577</c:v>
                </c:pt>
                <c:pt idx="431">
                  <c:v>13.589981407438012</c:v>
                </c:pt>
                <c:pt idx="432">
                  <c:v>13.571454527977501</c:v>
                </c:pt>
                <c:pt idx="433">
                  <c:v>13.664508178210921</c:v>
                </c:pt>
                <c:pt idx="434">
                  <c:v>13.83872307874714</c:v>
                </c:pt>
                <c:pt idx="435">
                  <c:v>13.822106099289622</c:v>
                </c:pt>
                <c:pt idx="436">
                  <c:v>13.904966902764105</c:v>
                </c:pt>
                <c:pt idx="437">
                  <c:v>13.922841641014116</c:v>
                </c:pt>
                <c:pt idx="438">
                  <c:v>13.910466325819693</c:v>
                </c:pt>
                <c:pt idx="439">
                  <c:v>13.97591765734434</c:v>
                </c:pt>
                <c:pt idx="440">
                  <c:v>13.990447106583726</c:v>
                </c:pt>
                <c:pt idx="441">
                  <c:v>14.104290035308464</c:v>
                </c:pt>
                <c:pt idx="442">
                  <c:v>14.206656725463196</c:v>
                </c:pt>
                <c:pt idx="443">
                  <c:v>14.269742555593279</c:v>
                </c:pt>
                <c:pt idx="444">
                  <c:v>14.308406362227878</c:v>
                </c:pt>
                <c:pt idx="445">
                  <c:v>14.339207495555639</c:v>
                </c:pt>
                <c:pt idx="446">
                  <c:v>14.31680498773491</c:v>
                </c:pt>
                <c:pt idx="447">
                  <c:v>14.243872236535161</c:v>
                </c:pt>
                <c:pt idx="448">
                  <c:v>14.095352726213939</c:v>
                </c:pt>
                <c:pt idx="449">
                  <c:v>14.156156407282584</c:v>
                </c:pt>
                <c:pt idx="450">
                  <c:v>14.10829049706923</c:v>
                </c:pt>
                <c:pt idx="451">
                  <c:v>14.130397534826145</c:v>
                </c:pt>
                <c:pt idx="452">
                  <c:v>13.869782253129204</c:v>
                </c:pt>
                <c:pt idx="453">
                  <c:v>13.630003073704478</c:v>
                </c:pt>
                <c:pt idx="454">
                  <c:v>13.352947392231606</c:v>
                </c:pt>
                <c:pt idx="455">
                  <c:v>13.503814454831353</c:v>
                </c:pt>
                <c:pt idx="456">
                  <c:v>13.519231184704239</c:v>
                </c:pt>
                <c:pt idx="457">
                  <c:v>13.260249332596086</c:v>
                </c:pt>
                <c:pt idx="458">
                  <c:v>13.363944047229959</c:v>
                </c:pt>
                <c:pt idx="459">
                  <c:v>13.385815855518146</c:v>
                </c:pt>
                <c:pt idx="460">
                  <c:v>13.463938572605905</c:v>
                </c:pt>
                <c:pt idx="461">
                  <c:v>13.470695934545462</c:v>
                </c:pt>
                <c:pt idx="462">
                  <c:v>13.652165699693652</c:v>
                </c:pt>
                <c:pt idx="463">
                  <c:v>13.75261504606482</c:v>
                </c:pt>
                <c:pt idx="464">
                  <c:v>13.910068233636007</c:v>
                </c:pt>
                <c:pt idx="465">
                  <c:v>14.329519565234406</c:v>
                </c:pt>
                <c:pt idx="466">
                  <c:v>14.602919059797381</c:v>
                </c:pt>
                <c:pt idx="467">
                  <c:v>14.84094597928156</c:v>
                </c:pt>
                <c:pt idx="468">
                  <c:v>14.974390873483179</c:v>
                </c:pt>
                <c:pt idx="469">
                  <c:v>14.978416337942345</c:v>
                </c:pt>
                <c:pt idx="470">
                  <c:v>14.965622250060973</c:v>
                </c:pt>
                <c:pt idx="471">
                  <c:v>15.036596506577382</c:v>
                </c:pt>
                <c:pt idx="472">
                  <c:v>14.981172007496092</c:v>
                </c:pt>
                <c:pt idx="473">
                  <c:v>14.83875789799538</c:v>
                </c:pt>
                <c:pt idx="474">
                  <c:v>15.091680872911507</c:v>
                </c:pt>
                <c:pt idx="475">
                  <c:v>15.088436675243312</c:v>
                </c:pt>
                <c:pt idx="476">
                  <c:v>15.302396921707984</c:v>
                </c:pt>
                <c:pt idx="477">
                  <c:v>15.445129222812337</c:v>
                </c:pt>
                <c:pt idx="478">
                  <c:v>15.358567479698838</c:v>
                </c:pt>
                <c:pt idx="479">
                  <c:v>15.407803075550298</c:v>
                </c:pt>
                <c:pt idx="480">
                  <c:v>15.484976470494827</c:v>
                </c:pt>
                <c:pt idx="481">
                  <c:v>15.580894955725167</c:v>
                </c:pt>
                <c:pt idx="482">
                  <c:v>15.600930911617784</c:v>
                </c:pt>
                <c:pt idx="483">
                  <c:v>15.601452366455092</c:v>
                </c:pt>
                <c:pt idx="484">
                  <c:v>15.649095173358397</c:v>
                </c:pt>
                <c:pt idx="485">
                  <c:v>15.53683491844453</c:v>
                </c:pt>
                <c:pt idx="486">
                  <c:v>15.449062570487149</c:v>
                </c:pt>
                <c:pt idx="487">
                  <c:v>15.513358405156218</c:v>
                </c:pt>
                <c:pt idx="488">
                  <c:v>15.428781300003758</c:v>
                </c:pt>
                <c:pt idx="489">
                  <c:v>15.511489145793833</c:v>
                </c:pt>
                <c:pt idx="490">
                  <c:v>15.486714893407783</c:v>
                </c:pt>
                <c:pt idx="491">
                  <c:v>15.471634544376522</c:v>
                </c:pt>
                <c:pt idx="492">
                  <c:v>15.389272234077534</c:v>
                </c:pt>
                <c:pt idx="493">
                  <c:v>15.446956760985309</c:v>
                </c:pt>
                <c:pt idx="494">
                  <c:v>15.474011541609611</c:v>
                </c:pt>
                <c:pt idx="495">
                  <c:v>15.607204848034439</c:v>
                </c:pt>
                <c:pt idx="496">
                  <c:v>15.643551838000569</c:v>
                </c:pt>
                <c:pt idx="497">
                  <c:v>15.707910554606229</c:v>
                </c:pt>
                <c:pt idx="498">
                  <c:v>15.806261055012193</c:v>
                </c:pt>
                <c:pt idx="499">
                  <c:v>15.903410375360982</c:v>
                </c:pt>
                <c:pt idx="500">
                  <c:v>16.000376962903129</c:v>
                </c:pt>
                <c:pt idx="501">
                  <c:v>16.057048985578646</c:v>
                </c:pt>
              </c:numCache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5C00-408D-8404-07586C0218A4}"/>
            </c:ext>
          </c:extLst>
        </c:ser>
        <c:ser>
          <c:idx val="5"/>
          <c:order val="6"/>
          <c:tx>
            <c:strRef>
              <c:f>'NTN-B'!$AH$2</c:f>
              <c:strCache>
                <c:ptCount val="1"/>
                <c:pt idx="0">
                  <c:v>05/55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'NTN-B'!$B$3:$B$988</c:f>
              <c:numCache>
                <c:formatCode>m/d/yyyy</c:formatCode>
                <c:ptCount val="986"/>
                <c:pt idx="0">
                  <c:v>43832</c:v>
                </c:pt>
                <c:pt idx="1">
                  <c:v>43833</c:v>
                </c:pt>
                <c:pt idx="2">
                  <c:v>43836</c:v>
                </c:pt>
                <c:pt idx="3">
                  <c:v>43837</c:v>
                </c:pt>
                <c:pt idx="4">
                  <c:v>43838</c:v>
                </c:pt>
                <c:pt idx="5">
                  <c:v>43839</c:v>
                </c:pt>
                <c:pt idx="6">
                  <c:v>43840</c:v>
                </c:pt>
                <c:pt idx="7">
                  <c:v>43843</c:v>
                </c:pt>
                <c:pt idx="8">
                  <c:v>43844</c:v>
                </c:pt>
                <c:pt idx="9">
                  <c:v>43845</c:v>
                </c:pt>
                <c:pt idx="10">
                  <c:v>43846</c:v>
                </c:pt>
                <c:pt idx="11">
                  <c:v>43847</c:v>
                </c:pt>
                <c:pt idx="12">
                  <c:v>43850</c:v>
                </c:pt>
                <c:pt idx="13">
                  <c:v>43851</c:v>
                </c:pt>
                <c:pt idx="14">
                  <c:v>43852</c:v>
                </c:pt>
                <c:pt idx="15">
                  <c:v>43853</c:v>
                </c:pt>
                <c:pt idx="16">
                  <c:v>43854</c:v>
                </c:pt>
                <c:pt idx="17">
                  <c:v>43857</c:v>
                </c:pt>
                <c:pt idx="18">
                  <c:v>43858</c:v>
                </c:pt>
                <c:pt idx="19">
                  <c:v>43859</c:v>
                </c:pt>
                <c:pt idx="20">
                  <c:v>43860</c:v>
                </c:pt>
                <c:pt idx="21">
                  <c:v>43861</c:v>
                </c:pt>
                <c:pt idx="22">
                  <c:v>43864</c:v>
                </c:pt>
                <c:pt idx="23">
                  <c:v>43865</c:v>
                </c:pt>
                <c:pt idx="24">
                  <c:v>43866</c:v>
                </c:pt>
                <c:pt idx="25">
                  <c:v>43867</c:v>
                </c:pt>
                <c:pt idx="26">
                  <c:v>43868</c:v>
                </c:pt>
                <c:pt idx="27">
                  <c:v>43871</c:v>
                </c:pt>
                <c:pt idx="28">
                  <c:v>43872</c:v>
                </c:pt>
                <c:pt idx="29">
                  <c:v>43873</c:v>
                </c:pt>
                <c:pt idx="30">
                  <c:v>43874</c:v>
                </c:pt>
                <c:pt idx="31">
                  <c:v>43875</c:v>
                </c:pt>
                <c:pt idx="32">
                  <c:v>43878</c:v>
                </c:pt>
                <c:pt idx="33">
                  <c:v>43879</c:v>
                </c:pt>
                <c:pt idx="34">
                  <c:v>43880</c:v>
                </c:pt>
                <c:pt idx="35">
                  <c:v>43881</c:v>
                </c:pt>
                <c:pt idx="36">
                  <c:v>43882</c:v>
                </c:pt>
                <c:pt idx="37">
                  <c:v>43887</c:v>
                </c:pt>
                <c:pt idx="38">
                  <c:v>43888</c:v>
                </c:pt>
                <c:pt idx="39">
                  <c:v>43889</c:v>
                </c:pt>
                <c:pt idx="40">
                  <c:v>43892</c:v>
                </c:pt>
                <c:pt idx="41">
                  <c:v>43893</c:v>
                </c:pt>
                <c:pt idx="42">
                  <c:v>43894</c:v>
                </c:pt>
                <c:pt idx="43">
                  <c:v>43895</c:v>
                </c:pt>
                <c:pt idx="44">
                  <c:v>43896</c:v>
                </c:pt>
                <c:pt idx="45">
                  <c:v>43899</c:v>
                </c:pt>
                <c:pt idx="46">
                  <c:v>43900</c:v>
                </c:pt>
                <c:pt idx="47">
                  <c:v>43901</c:v>
                </c:pt>
                <c:pt idx="48">
                  <c:v>43902</c:v>
                </c:pt>
                <c:pt idx="49">
                  <c:v>43903</c:v>
                </c:pt>
                <c:pt idx="50">
                  <c:v>43906</c:v>
                </c:pt>
                <c:pt idx="51">
                  <c:v>43907</c:v>
                </c:pt>
                <c:pt idx="52">
                  <c:v>43908</c:v>
                </c:pt>
                <c:pt idx="53">
                  <c:v>43909</c:v>
                </c:pt>
                <c:pt idx="54">
                  <c:v>43910</c:v>
                </c:pt>
                <c:pt idx="55">
                  <c:v>43913</c:v>
                </c:pt>
                <c:pt idx="56">
                  <c:v>43914</c:v>
                </c:pt>
                <c:pt idx="57">
                  <c:v>43915</c:v>
                </c:pt>
                <c:pt idx="58">
                  <c:v>43916</c:v>
                </c:pt>
                <c:pt idx="59">
                  <c:v>43917</c:v>
                </c:pt>
                <c:pt idx="60">
                  <c:v>43920</c:v>
                </c:pt>
                <c:pt idx="61">
                  <c:v>43921</c:v>
                </c:pt>
                <c:pt idx="62">
                  <c:v>43922</c:v>
                </c:pt>
                <c:pt idx="63">
                  <c:v>43923</c:v>
                </c:pt>
                <c:pt idx="64">
                  <c:v>43924</c:v>
                </c:pt>
                <c:pt idx="65">
                  <c:v>43927</c:v>
                </c:pt>
                <c:pt idx="66">
                  <c:v>43928</c:v>
                </c:pt>
                <c:pt idx="67">
                  <c:v>43929</c:v>
                </c:pt>
                <c:pt idx="68">
                  <c:v>43930</c:v>
                </c:pt>
                <c:pt idx="69">
                  <c:v>43934</c:v>
                </c:pt>
                <c:pt idx="70">
                  <c:v>43935</c:v>
                </c:pt>
                <c:pt idx="71">
                  <c:v>43936</c:v>
                </c:pt>
                <c:pt idx="72">
                  <c:v>43937</c:v>
                </c:pt>
                <c:pt idx="73">
                  <c:v>43938</c:v>
                </c:pt>
                <c:pt idx="74">
                  <c:v>43941</c:v>
                </c:pt>
                <c:pt idx="75">
                  <c:v>43943</c:v>
                </c:pt>
                <c:pt idx="76">
                  <c:v>43944</c:v>
                </c:pt>
                <c:pt idx="77">
                  <c:v>43945</c:v>
                </c:pt>
                <c:pt idx="78">
                  <c:v>43948</c:v>
                </c:pt>
                <c:pt idx="79">
                  <c:v>43949</c:v>
                </c:pt>
                <c:pt idx="80">
                  <c:v>43950</c:v>
                </c:pt>
                <c:pt idx="81">
                  <c:v>43951</c:v>
                </c:pt>
                <c:pt idx="82">
                  <c:v>43955</c:v>
                </c:pt>
                <c:pt idx="83">
                  <c:v>43956</c:v>
                </c:pt>
                <c:pt idx="84">
                  <c:v>43957</c:v>
                </c:pt>
                <c:pt idx="85">
                  <c:v>43958</c:v>
                </c:pt>
                <c:pt idx="86">
                  <c:v>43959</c:v>
                </c:pt>
                <c:pt idx="87">
                  <c:v>43962</c:v>
                </c:pt>
                <c:pt idx="88">
                  <c:v>43963</c:v>
                </c:pt>
                <c:pt idx="89">
                  <c:v>43964</c:v>
                </c:pt>
                <c:pt idx="90">
                  <c:v>43965</c:v>
                </c:pt>
                <c:pt idx="91">
                  <c:v>43966</c:v>
                </c:pt>
                <c:pt idx="92">
                  <c:v>43969</c:v>
                </c:pt>
                <c:pt idx="93">
                  <c:v>43970</c:v>
                </c:pt>
                <c:pt idx="94">
                  <c:v>43971</c:v>
                </c:pt>
                <c:pt idx="95">
                  <c:v>43972</c:v>
                </c:pt>
                <c:pt idx="96">
                  <c:v>43973</c:v>
                </c:pt>
                <c:pt idx="97">
                  <c:v>43976</c:v>
                </c:pt>
                <c:pt idx="98">
                  <c:v>43977</c:v>
                </c:pt>
                <c:pt idx="99">
                  <c:v>43978</c:v>
                </c:pt>
                <c:pt idx="100">
                  <c:v>43979</c:v>
                </c:pt>
                <c:pt idx="101">
                  <c:v>43980</c:v>
                </c:pt>
                <c:pt idx="102">
                  <c:v>43983</c:v>
                </c:pt>
                <c:pt idx="103">
                  <c:v>43984</c:v>
                </c:pt>
                <c:pt idx="104">
                  <c:v>43985</c:v>
                </c:pt>
                <c:pt idx="105">
                  <c:v>43986</c:v>
                </c:pt>
                <c:pt idx="106">
                  <c:v>43987</c:v>
                </c:pt>
                <c:pt idx="107">
                  <c:v>43990</c:v>
                </c:pt>
                <c:pt idx="108">
                  <c:v>43991</c:v>
                </c:pt>
                <c:pt idx="109">
                  <c:v>43992</c:v>
                </c:pt>
                <c:pt idx="110">
                  <c:v>43994</c:v>
                </c:pt>
                <c:pt idx="111">
                  <c:v>43997</c:v>
                </c:pt>
                <c:pt idx="112">
                  <c:v>43998</c:v>
                </c:pt>
                <c:pt idx="113">
                  <c:v>43999</c:v>
                </c:pt>
                <c:pt idx="114">
                  <c:v>44000</c:v>
                </c:pt>
                <c:pt idx="115">
                  <c:v>44001</c:v>
                </c:pt>
                <c:pt idx="116">
                  <c:v>44004</c:v>
                </c:pt>
                <c:pt idx="117">
                  <c:v>44005</c:v>
                </c:pt>
                <c:pt idx="118">
                  <c:v>44006</c:v>
                </c:pt>
                <c:pt idx="119">
                  <c:v>44007</c:v>
                </c:pt>
                <c:pt idx="120">
                  <c:v>44008</c:v>
                </c:pt>
                <c:pt idx="121">
                  <c:v>44011</c:v>
                </c:pt>
                <c:pt idx="122">
                  <c:v>44012</c:v>
                </c:pt>
                <c:pt idx="123">
                  <c:v>44013</c:v>
                </c:pt>
                <c:pt idx="124">
                  <c:v>44014</c:v>
                </c:pt>
                <c:pt idx="125">
                  <c:v>44015</c:v>
                </c:pt>
                <c:pt idx="126">
                  <c:v>44018</c:v>
                </c:pt>
                <c:pt idx="127">
                  <c:v>44019</c:v>
                </c:pt>
                <c:pt idx="128">
                  <c:v>44020</c:v>
                </c:pt>
                <c:pt idx="129">
                  <c:v>44021</c:v>
                </c:pt>
                <c:pt idx="130">
                  <c:v>44022</c:v>
                </c:pt>
                <c:pt idx="131">
                  <c:v>44025</c:v>
                </c:pt>
                <c:pt idx="132">
                  <c:v>44026</c:v>
                </c:pt>
                <c:pt idx="133">
                  <c:v>44027</c:v>
                </c:pt>
                <c:pt idx="134">
                  <c:v>44028</c:v>
                </c:pt>
                <c:pt idx="135">
                  <c:v>44029</c:v>
                </c:pt>
                <c:pt idx="136">
                  <c:v>44032</c:v>
                </c:pt>
                <c:pt idx="137">
                  <c:v>44033</c:v>
                </c:pt>
                <c:pt idx="138">
                  <c:v>44034</c:v>
                </c:pt>
                <c:pt idx="139">
                  <c:v>44035</c:v>
                </c:pt>
                <c:pt idx="140">
                  <c:v>44036</c:v>
                </c:pt>
                <c:pt idx="141">
                  <c:v>44039</c:v>
                </c:pt>
                <c:pt idx="142">
                  <c:v>44040</c:v>
                </c:pt>
                <c:pt idx="143">
                  <c:v>44041</c:v>
                </c:pt>
                <c:pt idx="144">
                  <c:v>44042</c:v>
                </c:pt>
                <c:pt idx="145">
                  <c:v>44043</c:v>
                </c:pt>
                <c:pt idx="146">
                  <c:v>44046</c:v>
                </c:pt>
                <c:pt idx="147">
                  <c:v>44047</c:v>
                </c:pt>
                <c:pt idx="148">
                  <c:v>44048</c:v>
                </c:pt>
                <c:pt idx="149">
                  <c:v>44049</c:v>
                </c:pt>
                <c:pt idx="150">
                  <c:v>44050</c:v>
                </c:pt>
                <c:pt idx="151">
                  <c:v>44053</c:v>
                </c:pt>
                <c:pt idx="152">
                  <c:v>44054</c:v>
                </c:pt>
                <c:pt idx="153">
                  <c:v>44055</c:v>
                </c:pt>
                <c:pt idx="154">
                  <c:v>44056</c:v>
                </c:pt>
                <c:pt idx="155">
                  <c:v>44057</c:v>
                </c:pt>
                <c:pt idx="156">
                  <c:v>44060</c:v>
                </c:pt>
                <c:pt idx="157">
                  <c:v>44061</c:v>
                </c:pt>
                <c:pt idx="158">
                  <c:v>44062</c:v>
                </c:pt>
                <c:pt idx="159">
                  <c:v>44063</c:v>
                </c:pt>
                <c:pt idx="160">
                  <c:v>44064</c:v>
                </c:pt>
                <c:pt idx="161">
                  <c:v>44067</c:v>
                </c:pt>
                <c:pt idx="162">
                  <c:v>44068</c:v>
                </c:pt>
                <c:pt idx="163">
                  <c:v>44069</c:v>
                </c:pt>
                <c:pt idx="164">
                  <c:v>44070</c:v>
                </c:pt>
                <c:pt idx="165">
                  <c:v>44071</c:v>
                </c:pt>
                <c:pt idx="166">
                  <c:v>44074</c:v>
                </c:pt>
                <c:pt idx="167">
                  <c:v>44075</c:v>
                </c:pt>
                <c:pt idx="168">
                  <c:v>44076</c:v>
                </c:pt>
                <c:pt idx="169">
                  <c:v>44077</c:v>
                </c:pt>
                <c:pt idx="170">
                  <c:v>44078</c:v>
                </c:pt>
                <c:pt idx="171">
                  <c:v>44082</c:v>
                </c:pt>
                <c:pt idx="172">
                  <c:v>44083</c:v>
                </c:pt>
                <c:pt idx="173">
                  <c:v>44084</c:v>
                </c:pt>
                <c:pt idx="174">
                  <c:v>44085</c:v>
                </c:pt>
                <c:pt idx="175">
                  <c:v>44088</c:v>
                </c:pt>
                <c:pt idx="176">
                  <c:v>44089</c:v>
                </c:pt>
                <c:pt idx="177">
                  <c:v>44090</c:v>
                </c:pt>
                <c:pt idx="178">
                  <c:v>44091</c:v>
                </c:pt>
                <c:pt idx="179">
                  <c:v>44092</c:v>
                </c:pt>
                <c:pt idx="180">
                  <c:v>44095</c:v>
                </c:pt>
                <c:pt idx="181">
                  <c:v>44096</c:v>
                </c:pt>
                <c:pt idx="182">
                  <c:v>44097</c:v>
                </c:pt>
                <c:pt idx="183">
                  <c:v>44098</c:v>
                </c:pt>
                <c:pt idx="184">
                  <c:v>44099</c:v>
                </c:pt>
                <c:pt idx="185">
                  <c:v>44102</c:v>
                </c:pt>
                <c:pt idx="186">
                  <c:v>44103</c:v>
                </c:pt>
                <c:pt idx="187">
                  <c:v>44104</c:v>
                </c:pt>
                <c:pt idx="188">
                  <c:v>44105</c:v>
                </c:pt>
                <c:pt idx="189">
                  <c:v>44106</c:v>
                </c:pt>
                <c:pt idx="190">
                  <c:v>44109</c:v>
                </c:pt>
                <c:pt idx="191">
                  <c:v>44110</c:v>
                </c:pt>
                <c:pt idx="192">
                  <c:v>44111</c:v>
                </c:pt>
                <c:pt idx="193">
                  <c:v>44112</c:v>
                </c:pt>
                <c:pt idx="194">
                  <c:v>44113</c:v>
                </c:pt>
                <c:pt idx="195">
                  <c:v>44117</c:v>
                </c:pt>
                <c:pt idx="196">
                  <c:v>44118</c:v>
                </c:pt>
                <c:pt idx="197">
                  <c:v>44119</c:v>
                </c:pt>
                <c:pt idx="198">
                  <c:v>44120</c:v>
                </c:pt>
                <c:pt idx="199">
                  <c:v>44123</c:v>
                </c:pt>
                <c:pt idx="200">
                  <c:v>44124</c:v>
                </c:pt>
                <c:pt idx="201">
                  <c:v>44125</c:v>
                </c:pt>
                <c:pt idx="202">
                  <c:v>44126</c:v>
                </c:pt>
                <c:pt idx="203">
                  <c:v>44127</c:v>
                </c:pt>
                <c:pt idx="204">
                  <c:v>44130</c:v>
                </c:pt>
                <c:pt idx="205">
                  <c:v>44131</c:v>
                </c:pt>
                <c:pt idx="206">
                  <c:v>44132</c:v>
                </c:pt>
                <c:pt idx="207">
                  <c:v>44133</c:v>
                </c:pt>
                <c:pt idx="208">
                  <c:v>44134</c:v>
                </c:pt>
                <c:pt idx="209">
                  <c:v>44138</c:v>
                </c:pt>
                <c:pt idx="210">
                  <c:v>44139</c:v>
                </c:pt>
                <c:pt idx="211">
                  <c:v>44140</c:v>
                </c:pt>
                <c:pt idx="212">
                  <c:v>44141</c:v>
                </c:pt>
                <c:pt idx="213">
                  <c:v>44144</c:v>
                </c:pt>
                <c:pt idx="214">
                  <c:v>44145</c:v>
                </c:pt>
                <c:pt idx="215">
                  <c:v>44146</c:v>
                </c:pt>
                <c:pt idx="216">
                  <c:v>44147</c:v>
                </c:pt>
                <c:pt idx="217">
                  <c:v>44148</c:v>
                </c:pt>
                <c:pt idx="218">
                  <c:v>44151</c:v>
                </c:pt>
                <c:pt idx="219">
                  <c:v>44152</c:v>
                </c:pt>
                <c:pt idx="220">
                  <c:v>44153</c:v>
                </c:pt>
                <c:pt idx="221">
                  <c:v>44154</c:v>
                </c:pt>
                <c:pt idx="222">
                  <c:v>44155</c:v>
                </c:pt>
                <c:pt idx="223">
                  <c:v>44158</c:v>
                </c:pt>
                <c:pt idx="224">
                  <c:v>44159</c:v>
                </c:pt>
                <c:pt idx="225">
                  <c:v>44160</c:v>
                </c:pt>
                <c:pt idx="226">
                  <c:v>44161</c:v>
                </c:pt>
                <c:pt idx="227">
                  <c:v>44162</c:v>
                </c:pt>
                <c:pt idx="228">
                  <c:v>44165</c:v>
                </c:pt>
                <c:pt idx="229">
                  <c:v>44166</c:v>
                </c:pt>
                <c:pt idx="230">
                  <c:v>44167</c:v>
                </c:pt>
                <c:pt idx="231">
                  <c:v>44168</c:v>
                </c:pt>
                <c:pt idx="232">
                  <c:v>44169</c:v>
                </c:pt>
                <c:pt idx="233">
                  <c:v>44172</c:v>
                </c:pt>
                <c:pt idx="234">
                  <c:v>44173</c:v>
                </c:pt>
                <c:pt idx="235">
                  <c:v>44174</c:v>
                </c:pt>
                <c:pt idx="236">
                  <c:v>44175</c:v>
                </c:pt>
                <c:pt idx="237">
                  <c:v>44176</c:v>
                </c:pt>
                <c:pt idx="238">
                  <c:v>44179</c:v>
                </c:pt>
                <c:pt idx="239">
                  <c:v>44180</c:v>
                </c:pt>
                <c:pt idx="240">
                  <c:v>44181</c:v>
                </c:pt>
                <c:pt idx="241">
                  <c:v>44182</c:v>
                </c:pt>
                <c:pt idx="242">
                  <c:v>44183</c:v>
                </c:pt>
                <c:pt idx="243">
                  <c:v>44186</c:v>
                </c:pt>
                <c:pt idx="244">
                  <c:v>44187</c:v>
                </c:pt>
                <c:pt idx="245">
                  <c:v>44188</c:v>
                </c:pt>
                <c:pt idx="246">
                  <c:v>44189</c:v>
                </c:pt>
                <c:pt idx="247">
                  <c:v>44193</c:v>
                </c:pt>
                <c:pt idx="248">
                  <c:v>44194</c:v>
                </c:pt>
                <c:pt idx="249">
                  <c:v>44195</c:v>
                </c:pt>
                <c:pt idx="250">
                  <c:v>44196</c:v>
                </c:pt>
                <c:pt idx="251">
                  <c:v>44200</c:v>
                </c:pt>
                <c:pt idx="252">
                  <c:v>44201</c:v>
                </c:pt>
                <c:pt idx="253">
                  <c:v>44202</c:v>
                </c:pt>
                <c:pt idx="254">
                  <c:v>44203</c:v>
                </c:pt>
                <c:pt idx="255">
                  <c:v>44204</c:v>
                </c:pt>
                <c:pt idx="256">
                  <c:v>44207</c:v>
                </c:pt>
                <c:pt idx="257">
                  <c:v>44208</c:v>
                </c:pt>
                <c:pt idx="258">
                  <c:v>44209</c:v>
                </c:pt>
                <c:pt idx="259">
                  <c:v>44210</c:v>
                </c:pt>
                <c:pt idx="260">
                  <c:v>44211</c:v>
                </c:pt>
                <c:pt idx="261">
                  <c:v>44214</c:v>
                </c:pt>
                <c:pt idx="262">
                  <c:v>44215</c:v>
                </c:pt>
                <c:pt idx="263">
                  <c:v>44216</c:v>
                </c:pt>
                <c:pt idx="264">
                  <c:v>44217</c:v>
                </c:pt>
                <c:pt idx="265">
                  <c:v>44218</c:v>
                </c:pt>
                <c:pt idx="266">
                  <c:v>44221</c:v>
                </c:pt>
                <c:pt idx="267">
                  <c:v>44222</c:v>
                </c:pt>
                <c:pt idx="268">
                  <c:v>44223</c:v>
                </c:pt>
                <c:pt idx="269">
                  <c:v>44224</c:v>
                </c:pt>
                <c:pt idx="270">
                  <c:v>44225</c:v>
                </c:pt>
                <c:pt idx="271">
                  <c:v>44228</c:v>
                </c:pt>
                <c:pt idx="272">
                  <c:v>44229</c:v>
                </c:pt>
                <c:pt idx="273">
                  <c:v>44230</c:v>
                </c:pt>
                <c:pt idx="274">
                  <c:v>44231</c:v>
                </c:pt>
                <c:pt idx="275">
                  <c:v>44232</c:v>
                </c:pt>
                <c:pt idx="276">
                  <c:v>44235</c:v>
                </c:pt>
                <c:pt idx="277">
                  <c:v>44236</c:v>
                </c:pt>
                <c:pt idx="278">
                  <c:v>44237</c:v>
                </c:pt>
                <c:pt idx="279">
                  <c:v>44238</c:v>
                </c:pt>
                <c:pt idx="280">
                  <c:v>44239</c:v>
                </c:pt>
                <c:pt idx="281">
                  <c:v>44244</c:v>
                </c:pt>
                <c:pt idx="282">
                  <c:v>44245</c:v>
                </c:pt>
                <c:pt idx="283">
                  <c:v>44246</c:v>
                </c:pt>
                <c:pt idx="284">
                  <c:v>44249</c:v>
                </c:pt>
                <c:pt idx="285">
                  <c:v>44250</c:v>
                </c:pt>
                <c:pt idx="286">
                  <c:v>44251</c:v>
                </c:pt>
                <c:pt idx="287">
                  <c:v>44252</c:v>
                </c:pt>
                <c:pt idx="288">
                  <c:v>44253</c:v>
                </c:pt>
                <c:pt idx="289">
                  <c:v>44256</c:v>
                </c:pt>
                <c:pt idx="290">
                  <c:v>44257</c:v>
                </c:pt>
                <c:pt idx="291">
                  <c:v>44258</c:v>
                </c:pt>
                <c:pt idx="292">
                  <c:v>44259</c:v>
                </c:pt>
                <c:pt idx="293">
                  <c:v>44260</c:v>
                </c:pt>
                <c:pt idx="294">
                  <c:v>44263</c:v>
                </c:pt>
                <c:pt idx="295">
                  <c:v>44264</c:v>
                </c:pt>
                <c:pt idx="296">
                  <c:v>44265</c:v>
                </c:pt>
                <c:pt idx="297">
                  <c:v>44266</c:v>
                </c:pt>
                <c:pt idx="298">
                  <c:v>44267</c:v>
                </c:pt>
                <c:pt idx="299">
                  <c:v>44270</c:v>
                </c:pt>
                <c:pt idx="300">
                  <c:v>44271</c:v>
                </c:pt>
                <c:pt idx="301">
                  <c:v>44272</c:v>
                </c:pt>
                <c:pt idx="302">
                  <c:v>44273</c:v>
                </c:pt>
                <c:pt idx="303">
                  <c:v>44274</c:v>
                </c:pt>
                <c:pt idx="304">
                  <c:v>44277</c:v>
                </c:pt>
                <c:pt idx="305">
                  <c:v>44278</c:v>
                </c:pt>
                <c:pt idx="306">
                  <c:v>44279</c:v>
                </c:pt>
                <c:pt idx="307">
                  <c:v>44280</c:v>
                </c:pt>
                <c:pt idx="308">
                  <c:v>44281</c:v>
                </c:pt>
                <c:pt idx="309">
                  <c:v>44284</c:v>
                </c:pt>
                <c:pt idx="310">
                  <c:v>44285</c:v>
                </c:pt>
                <c:pt idx="311">
                  <c:v>44286</c:v>
                </c:pt>
                <c:pt idx="312">
                  <c:v>44287</c:v>
                </c:pt>
                <c:pt idx="313">
                  <c:v>44291</c:v>
                </c:pt>
                <c:pt idx="314">
                  <c:v>44292</c:v>
                </c:pt>
                <c:pt idx="315">
                  <c:v>44293</c:v>
                </c:pt>
                <c:pt idx="316">
                  <c:v>44294</c:v>
                </c:pt>
                <c:pt idx="317">
                  <c:v>44295</c:v>
                </c:pt>
                <c:pt idx="318">
                  <c:v>44298</c:v>
                </c:pt>
                <c:pt idx="319">
                  <c:v>44299</c:v>
                </c:pt>
                <c:pt idx="320">
                  <c:v>44300</c:v>
                </c:pt>
                <c:pt idx="321">
                  <c:v>44301</c:v>
                </c:pt>
                <c:pt idx="322">
                  <c:v>44302</c:v>
                </c:pt>
                <c:pt idx="323">
                  <c:v>44305</c:v>
                </c:pt>
                <c:pt idx="324">
                  <c:v>44306</c:v>
                </c:pt>
                <c:pt idx="325">
                  <c:v>44308</c:v>
                </c:pt>
                <c:pt idx="326">
                  <c:v>44309</c:v>
                </c:pt>
                <c:pt idx="327">
                  <c:v>44312</c:v>
                </c:pt>
                <c:pt idx="328">
                  <c:v>44313</c:v>
                </c:pt>
                <c:pt idx="329">
                  <c:v>44314</c:v>
                </c:pt>
                <c:pt idx="330">
                  <c:v>44315</c:v>
                </c:pt>
                <c:pt idx="331">
                  <c:v>44316</c:v>
                </c:pt>
                <c:pt idx="332">
                  <c:v>44319</c:v>
                </c:pt>
                <c:pt idx="333">
                  <c:v>44320</c:v>
                </c:pt>
                <c:pt idx="334">
                  <c:v>44321</c:v>
                </c:pt>
                <c:pt idx="335">
                  <c:v>44322</c:v>
                </c:pt>
                <c:pt idx="336">
                  <c:v>44323</c:v>
                </c:pt>
                <c:pt idx="337">
                  <c:v>44326</c:v>
                </c:pt>
                <c:pt idx="338">
                  <c:v>44327</c:v>
                </c:pt>
                <c:pt idx="339">
                  <c:v>44328</c:v>
                </c:pt>
                <c:pt idx="340">
                  <c:v>44329</c:v>
                </c:pt>
                <c:pt idx="341">
                  <c:v>44330</c:v>
                </c:pt>
                <c:pt idx="342">
                  <c:v>44333</c:v>
                </c:pt>
                <c:pt idx="343">
                  <c:v>44334</c:v>
                </c:pt>
                <c:pt idx="344">
                  <c:v>44335</c:v>
                </c:pt>
                <c:pt idx="345">
                  <c:v>44336</c:v>
                </c:pt>
                <c:pt idx="346">
                  <c:v>44337</c:v>
                </c:pt>
                <c:pt idx="347">
                  <c:v>44340</c:v>
                </c:pt>
                <c:pt idx="348">
                  <c:v>44341</c:v>
                </c:pt>
                <c:pt idx="349">
                  <c:v>44342</c:v>
                </c:pt>
                <c:pt idx="350">
                  <c:v>44343</c:v>
                </c:pt>
                <c:pt idx="351">
                  <c:v>44344</c:v>
                </c:pt>
                <c:pt idx="352">
                  <c:v>44347</c:v>
                </c:pt>
                <c:pt idx="353">
                  <c:v>44348</c:v>
                </c:pt>
                <c:pt idx="354">
                  <c:v>44349</c:v>
                </c:pt>
                <c:pt idx="355">
                  <c:v>44351</c:v>
                </c:pt>
                <c:pt idx="356">
                  <c:v>44354</c:v>
                </c:pt>
                <c:pt idx="357">
                  <c:v>44355</c:v>
                </c:pt>
                <c:pt idx="358">
                  <c:v>44356</c:v>
                </c:pt>
                <c:pt idx="359">
                  <c:v>44357</c:v>
                </c:pt>
                <c:pt idx="360">
                  <c:v>44358</c:v>
                </c:pt>
                <c:pt idx="361">
                  <c:v>44361</c:v>
                </c:pt>
                <c:pt idx="362">
                  <c:v>44362</c:v>
                </c:pt>
                <c:pt idx="363">
                  <c:v>44363</c:v>
                </c:pt>
                <c:pt idx="364">
                  <c:v>44364</c:v>
                </c:pt>
                <c:pt idx="365">
                  <c:v>44365</c:v>
                </c:pt>
                <c:pt idx="366">
                  <c:v>44368</c:v>
                </c:pt>
                <c:pt idx="367">
                  <c:v>44369</c:v>
                </c:pt>
                <c:pt idx="368">
                  <c:v>44370</c:v>
                </c:pt>
                <c:pt idx="369">
                  <c:v>44371</c:v>
                </c:pt>
                <c:pt idx="370">
                  <c:v>44372</c:v>
                </c:pt>
                <c:pt idx="371">
                  <c:v>44375</c:v>
                </c:pt>
                <c:pt idx="372">
                  <c:v>44376</c:v>
                </c:pt>
                <c:pt idx="373">
                  <c:v>44377</c:v>
                </c:pt>
                <c:pt idx="374">
                  <c:v>44378</c:v>
                </c:pt>
                <c:pt idx="375">
                  <c:v>44379</c:v>
                </c:pt>
                <c:pt idx="376">
                  <c:v>44382</c:v>
                </c:pt>
                <c:pt idx="377">
                  <c:v>44383</c:v>
                </c:pt>
                <c:pt idx="378">
                  <c:v>44384</c:v>
                </c:pt>
                <c:pt idx="379">
                  <c:v>44385</c:v>
                </c:pt>
                <c:pt idx="380">
                  <c:v>44386</c:v>
                </c:pt>
                <c:pt idx="381">
                  <c:v>44389</c:v>
                </c:pt>
                <c:pt idx="382">
                  <c:v>44390</c:v>
                </c:pt>
                <c:pt idx="383">
                  <c:v>44391</c:v>
                </c:pt>
                <c:pt idx="384">
                  <c:v>44392</c:v>
                </c:pt>
                <c:pt idx="385">
                  <c:v>44393</c:v>
                </c:pt>
                <c:pt idx="386">
                  <c:v>44396</c:v>
                </c:pt>
                <c:pt idx="387">
                  <c:v>44397</c:v>
                </c:pt>
                <c:pt idx="388">
                  <c:v>44398</c:v>
                </c:pt>
                <c:pt idx="389">
                  <c:v>44399</c:v>
                </c:pt>
                <c:pt idx="390">
                  <c:v>44400</c:v>
                </c:pt>
                <c:pt idx="391">
                  <c:v>44403</c:v>
                </c:pt>
                <c:pt idx="392">
                  <c:v>44404</c:v>
                </c:pt>
                <c:pt idx="393">
                  <c:v>44405</c:v>
                </c:pt>
                <c:pt idx="394">
                  <c:v>44406</c:v>
                </c:pt>
                <c:pt idx="395">
                  <c:v>44407</c:v>
                </c:pt>
                <c:pt idx="396">
                  <c:v>44410</c:v>
                </c:pt>
                <c:pt idx="397">
                  <c:v>44411</c:v>
                </c:pt>
                <c:pt idx="398">
                  <c:v>44412</c:v>
                </c:pt>
                <c:pt idx="399">
                  <c:v>44413</c:v>
                </c:pt>
                <c:pt idx="400">
                  <c:v>44414</c:v>
                </c:pt>
                <c:pt idx="401">
                  <c:v>44417</c:v>
                </c:pt>
                <c:pt idx="402">
                  <c:v>44418</c:v>
                </c:pt>
                <c:pt idx="403">
                  <c:v>44419</c:v>
                </c:pt>
                <c:pt idx="404">
                  <c:v>44420</c:v>
                </c:pt>
                <c:pt idx="405">
                  <c:v>44421</c:v>
                </c:pt>
                <c:pt idx="406">
                  <c:v>44424</c:v>
                </c:pt>
                <c:pt idx="407">
                  <c:v>44425</c:v>
                </c:pt>
                <c:pt idx="408">
                  <c:v>44426</c:v>
                </c:pt>
                <c:pt idx="409">
                  <c:v>44427</c:v>
                </c:pt>
                <c:pt idx="410">
                  <c:v>44428</c:v>
                </c:pt>
                <c:pt idx="411">
                  <c:v>44431</c:v>
                </c:pt>
                <c:pt idx="412">
                  <c:v>44432</c:v>
                </c:pt>
                <c:pt idx="413">
                  <c:v>44433</c:v>
                </c:pt>
                <c:pt idx="414">
                  <c:v>44434</c:v>
                </c:pt>
                <c:pt idx="415">
                  <c:v>44435</c:v>
                </c:pt>
                <c:pt idx="416">
                  <c:v>44438</c:v>
                </c:pt>
                <c:pt idx="417">
                  <c:v>44439</c:v>
                </c:pt>
                <c:pt idx="418">
                  <c:v>44440</c:v>
                </c:pt>
                <c:pt idx="419">
                  <c:v>44441</c:v>
                </c:pt>
                <c:pt idx="420">
                  <c:v>44442</c:v>
                </c:pt>
                <c:pt idx="421">
                  <c:v>44445</c:v>
                </c:pt>
                <c:pt idx="422">
                  <c:v>44447</c:v>
                </c:pt>
                <c:pt idx="423">
                  <c:v>44448</c:v>
                </c:pt>
                <c:pt idx="424">
                  <c:v>44449</c:v>
                </c:pt>
                <c:pt idx="425">
                  <c:v>44452</c:v>
                </c:pt>
                <c:pt idx="426">
                  <c:v>44453</c:v>
                </c:pt>
                <c:pt idx="427">
                  <c:v>44454</c:v>
                </c:pt>
                <c:pt idx="428">
                  <c:v>44455</c:v>
                </c:pt>
                <c:pt idx="429">
                  <c:v>44456</c:v>
                </c:pt>
                <c:pt idx="430">
                  <c:v>44459</c:v>
                </c:pt>
                <c:pt idx="431">
                  <c:v>44460</c:v>
                </c:pt>
                <c:pt idx="432">
                  <c:v>44461</c:v>
                </c:pt>
                <c:pt idx="433">
                  <c:v>44462</c:v>
                </c:pt>
                <c:pt idx="434">
                  <c:v>44463</c:v>
                </c:pt>
                <c:pt idx="435">
                  <c:v>44466</c:v>
                </c:pt>
                <c:pt idx="436">
                  <c:v>44467</c:v>
                </c:pt>
                <c:pt idx="437">
                  <c:v>44468</c:v>
                </c:pt>
                <c:pt idx="438">
                  <c:v>44469</c:v>
                </c:pt>
                <c:pt idx="439">
                  <c:v>44470</c:v>
                </c:pt>
                <c:pt idx="440">
                  <c:v>44473</c:v>
                </c:pt>
                <c:pt idx="441">
                  <c:v>44474</c:v>
                </c:pt>
                <c:pt idx="442">
                  <c:v>44475</c:v>
                </c:pt>
                <c:pt idx="443">
                  <c:v>44476</c:v>
                </c:pt>
                <c:pt idx="444">
                  <c:v>44477</c:v>
                </c:pt>
                <c:pt idx="445">
                  <c:v>44480</c:v>
                </c:pt>
                <c:pt idx="446">
                  <c:v>44482</c:v>
                </c:pt>
                <c:pt idx="447">
                  <c:v>44483</c:v>
                </c:pt>
                <c:pt idx="448">
                  <c:v>44484</c:v>
                </c:pt>
                <c:pt idx="449">
                  <c:v>44487</c:v>
                </c:pt>
                <c:pt idx="450">
                  <c:v>44488</c:v>
                </c:pt>
                <c:pt idx="451">
                  <c:v>44489</c:v>
                </c:pt>
                <c:pt idx="452">
                  <c:v>44490</c:v>
                </c:pt>
                <c:pt idx="453">
                  <c:v>44491</c:v>
                </c:pt>
                <c:pt idx="454">
                  <c:v>44494</c:v>
                </c:pt>
                <c:pt idx="455">
                  <c:v>44495</c:v>
                </c:pt>
                <c:pt idx="456">
                  <c:v>44496</c:v>
                </c:pt>
                <c:pt idx="457">
                  <c:v>44497</c:v>
                </c:pt>
                <c:pt idx="458">
                  <c:v>44498</c:v>
                </c:pt>
                <c:pt idx="459">
                  <c:v>44501</c:v>
                </c:pt>
                <c:pt idx="460">
                  <c:v>44503</c:v>
                </c:pt>
                <c:pt idx="461">
                  <c:v>44504</c:v>
                </c:pt>
                <c:pt idx="462">
                  <c:v>44505</c:v>
                </c:pt>
                <c:pt idx="463">
                  <c:v>44508</c:v>
                </c:pt>
                <c:pt idx="464">
                  <c:v>44509</c:v>
                </c:pt>
                <c:pt idx="465">
                  <c:v>44510</c:v>
                </c:pt>
                <c:pt idx="466">
                  <c:v>44511</c:v>
                </c:pt>
                <c:pt idx="467">
                  <c:v>44512</c:v>
                </c:pt>
                <c:pt idx="468">
                  <c:v>44516</c:v>
                </c:pt>
                <c:pt idx="469">
                  <c:v>44517</c:v>
                </c:pt>
                <c:pt idx="470">
                  <c:v>44518</c:v>
                </c:pt>
                <c:pt idx="471">
                  <c:v>44519</c:v>
                </c:pt>
                <c:pt idx="472">
                  <c:v>44522</c:v>
                </c:pt>
                <c:pt idx="473">
                  <c:v>44523</c:v>
                </c:pt>
                <c:pt idx="474">
                  <c:v>44524</c:v>
                </c:pt>
                <c:pt idx="475">
                  <c:v>44525</c:v>
                </c:pt>
                <c:pt idx="476">
                  <c:v>44526</c:v>
                </c:pt>
                <c:pt idx="477">
                  <c:v>44529</c:v>
                </c:pt>
                <c:pt idx="478">
                  <c:v>44530</c:v>
                </c:pt>
                <c:pt idx="479">
                  <c:v>44531</c:v>
                </c:pt>
                <c:pt idx="480">
                  <c:v>44532</c:v>
                </c:pt>
                <c:pt idx="481">
                  <c:v>44533</c:v>
                </c:pt>
                <c:pt idx="482">
                  <c:v>44536</c:v>
                </c:pt>
                <c:pt idx="483">
                  <c:v>44537</c:v>
                </c:pt>
                <c:pt idx="484">
                  <c:v>44538</c:v>
                </c:pt>
                <c:pt idx="485">
                  <c:v>44539</c:v>
                </c:pt>
                <c:pt idx="486">
                  <c:v>44540</c:v>
                </c:pt>
                <c:pt idx="487">
                  <c:v>44543</c:v>
                </c:pt>
                <c:pt idx="488">
                  <c:v>44544</c:v>
                </c:pt>
                <c:pt idx="489">
                  <c:v>44545</c:v>
                </c:pt>
                <c:pt idx="490">
                  <c:v>44546</c:v>
                </c:pt>
                <c:pt idx="491">
                  <c:v>44547</c:v>
                </c:pt>
                <c:pt idx="492">
                  <c:v>44550</c:v>
                </c:pt>
                <c:pt idx="493">
                  <c:v>44551</c:v>
                </c:pt>
                <c:pt idx="494">
                  <c:v>44552</c:v>
                </c:pt>
                <c:pt idx="495">
                  <c:v>44553</c:v>
                </c:pt>
                <c:pt idx="496">
                  <c:v>44554</c:v>
                </c:pt>
                <c:pt idx="497">
                  <c:v>44557</c:v>
                </c:pt>
                <c:pt idx="498">
                  <c:v>44558</c:v>
                </c:pt>
                <c:pt idx="499">
                  <c:v>44559</c:v>
                </c:pt>
                <c:pt idx="500">
                  <c:v>44560</c:v>
                </c:pt>
                <c:pt idx="501">
                  <c:v>44561</c:v>
                </c:pt>
              </c:numCache>
              <c:extLst xmlns:c15="http://schemas.microsoft.com/office/drawing/2012/chart"/>
            </c:numRef>
          </c:cat>
          <c:val>
            <c:numRef>
              <c:f>'NTN-B'!$AH$3:$AH$988</c:f>
              <c:numCache>
                <c:formatCode>0.00</c:formatCode>
                <c:ptCount val="986"/>
                <c:pt idx="0" formatCode="General">
                  <c:v>0</c:v>
                </c:pt>
                <c:pt idx="1">
                  <c:v>-0.65484678162452958</c:v>
                </c:pt>
                <c:pt idx="2">
                  <c:v>-1.8438139457963687</c:v>
                </c:pt>
                <c:pt idx="3">
                  <c:v>-1.8185982486287333</c:v>
                </c:pt>
                <c:pt idx="4">
                  <c:v>-1.231351584199436</c:v>
                </c:pt>
                <c:pt idx="5">
                  <c:v>-0.81544846715191355</c:v>
                </c:pt>
                <c:pt idx="6">
                  <c:v>-0.66636259814275567</c:v>
                </c:pt>
                <c:pt idx="7">
                  <c:v>-0.94702946974961622</c:v>
                </c:pt>
                <c:pt idx="8">
                  <c:v>-0.18788906890807588</c:v>
                </c:pt>
                <c:pt idx="9">
                  <c:v>-0.45448531983935947</c:v>
                </c:pt>
                <c:pt idx="10">
                  <c:v>-0.83191622744304139</c:v>
                </c:pt>
                <c:pt idx="11">
                  <c:v>-0.46100107681001923</c:v>
                </c:pt>
                <c:pt idx="12">
                  <c:v>-0.72070404078212746</c:v>
                </c:pt>
                <c:pt idx="13">
                  <c:v>-0.73250244906566397</c:v>
                </c:pt>
                <c:pt idx="14">
                  <c:v>-0.18676136933208909</c:v>
                </c:pt>
                <c:pt idx="15">
                  <c:v>-0.29765808545180183</c:v>
                </c:pt>
                <c:pt idx="16">
                  <c:v>-0.28572705061251646</c:v>
                </c:pt>
                <c:pt idx="17">
                  <c:v>-0.65697606126801089</c:v>
                </c:pt>
                <c:pt idx="18">
                  <c:v>-0.26215448391088136</c:v>
                </c:pt>
                <c:pt idx="19">
                  <c:v>0.11883885017576201</c:v>
                </c:pt>
                <c:pt idx="20">
                  <c:v>-0.15034714492732082</c:v>
                </c:pt>
                <c:pt idx="21">
                  <c:v>-0.47450239147788231</c:v>
                </c:pt>
                <c:pt idx="22">
                  <c:v>8.1654672334963152E-2</c:v>
                </c:pt>
                <c:pt idx="23">
                  <c:v>0.27048894037335902</c:v>
                </c:pt>
                <c:pt idx="24">
                  <c:v>1.0272781955108501</c:v>
                </c:pt>
                <c:pt idx="25">
                  <c:v>1.0066771264877872</c:v>
                </c:pt>
                <c:pt idx="26">
                  <c:v>0.94899312281213621</c:v>
                </c:pt>
                <c:pt idx="27">
                  <c:v>1.6210947547354193</c:v>
                </c:pt>
                <c:pt idx="28">
                  <c:v>2.261100881415401</c:v>
                </c:pt>
                <c:pt idx="29">
                  <c:v>2.7542637666424508</c:v>
                </c:pt>
                <c:pt idx="30">
                  <c:v>2.3782234069479546</c:v>
                </c:pt>
                <c:pt idx="31">
                  <c:v>3.4772431318826902</c:v>
                </c:pt>
                <c:pt idx="32">
                  <c:v>2.9114272456226109</c:v>
                </c:pt>
                <c:pt idx="33">
                  <c:v>2.9441169938185796</c:v>
                </c:pt>
                <c:pt idx="34">
                  <c:v>3.1756214463406263</c:v>
                </c:pt>
                <c:pt idx="35">
                  <c:v>2.3888055026055399</c:v>
                </c:pt>
                <c:pt idx="36">
                  <c:v>1.5308974408431375</c:v>
                </c:pt>
                <c:pt idx="37">
                  <c:v>-8.9127147122014527E-2</c:v>
                </c:pt>
                <c:pt idx="38">
                  <c:v>-0.54098519612276741</c:v>
                </c:pt>
                <c:pt idx="39">
                  <c:v>-0.50833331813334715</c:v>
                </c:pt>
                <c:pt idx="40">
                  <c:v>0.7954489766658801</c:v>
                </c:pt>
                <c:pt idx="41">
                  <c:v>0.83188892613619281</c:v>
                </c:pt>
                <c:pt idx="42">
                  <c:v>0.99468663906172594</c:v>
                </c:pt>
                <c:pt idx="43">
                  <c:v>-0.42463023945618072</c:v>
                </c:pt>
                <c:pt idx="44">
                  <c:v>-0.58345566275627148</c:v>
                </c:pt>
                <c:pt idx="45">
                  <c:v>-5.1712907776537254</c:v>
                </c:pt>
                <c:pt idx="46">
                  <c:v>-4.8652446435368368</c:v>
                </c:pt>
                <c:pt idx="47">
                  <c:v>-14.835433928282505</c:v>
                </c:pt>
                <c:pt idx="48">
                  <c:v>-21.156559458077552</c:v>
                </c:pt>
                <c:pt idx="49">
                  <c:v>-11.708698533393559</c:v>
                </c:pt>
                <c:pt idx="50">
                  <c:v>-13.917386361886086</c:v>
                </c:pt>
                <c:pt idx="51">
                  <c:v>-13.31220977132056</c:v>
                </c:pt>
                <c:pt idx="52">
                  <c:v>-18.318934778359306</c:v>
                </c:pt>
                <c:pt idx="53">
                  <c:v>-17.09726972207838</c:v>
                </c:pt>
                <c:pt idx="54">
                  <c:v>-17.856145597304373</c:v>
                </c:pt>
                <c:pt idx="55">
                  <c:v>-20.910690719009416</c:v>
                </c:pt>
                <c:pt idx="56">
                  <c:v>-18.783011930392611</c:v>
                </c:pt>
                <c:pt idx="57">
                  <c:v>-15.673554261508805</c:v>
                </c:pt>
                <c:pt idx="58">
                  <c:v>-13.779671861030018</c:v>
                </c:pt>
                <c:pt idx="59">
                  <c:v>-14.288608172275874</c:v>
                </c:pt>
                <c:pt idx="60">
                  <c:v>-14.127106089244567</c:v>
                </c:pt>
                <c:pt idx="61">
                  <c:v>-14.824662461384076</c:v>
                </c:pt>
                <c:pt idx="62">
                  <c:v>-16.051887547022091</c:v>
                </c:pt>
                <c:pt idx="63">
                  <c:v>-16.985846723253893</c:v>
                </c:pt>
                <c:pt idx="64">
                  <c:v>-18.830057356432462</c:v>
                </c:pt>
                <c:pt idx="65">
                  <c:v>-17.960192938929609</c:v>
                </c:pt>
                <c:pt idx="66">
                  <c:v>-17.705505817125832</c:v>
                </c:pt>
                <c:pt idx="67">
                  <c:v>-17.328133897319841</c:v>
                </c:pt>
                <c:pt idx="68">
                  <c:v>-16.469215161790419</c:v>
                </c:pt>
                <c:pt idx="69">
                  <c:v>-16.436713107552979</c:v>
                </c:pt>
                <c:pt idx="70">
                  <c:v>-15.32154941865549</c:v>
                </c:pt>
                <c:pt idx="71">
                  <c:v>-13.249798741374018</c:v>
                </c:pt>
                <c:pt idx="72">
                  <c:v>-11.721438766034476</c:v>
                </c:pt>
                <c:pt idx="73">
                  <c:v>-10.225270103114903</c:v>
                </c:pt>
                <c:pt idx="74">
                  <c:v>-9.4965211896801183</c:v>
                </c:pt>
                <c:pt idx="75">
                  <c:v>-9.2789851244426185</c:v>
                </c:pt>
                <c:pt idx="76">
                  <c:v>-11.528102369018944</c:v>
                </c:pt>
                <c:pt idx="77">
                  <c:v>-17.94340790956559</c:v>
                </c:pt>
                <c:pt idx="78">
                  <c:v>-17.302912117477621</c:v>
                </c:pt>
                <c:pt idx="79">
                  <c:v>-13.030430134013161</c:v>
                </c:pt>
                <c:pt idx="80">
                  <c:v>-12.0326016621764</c:v>
                </c:pt>
                <c:pt idx="81">
                  <c:v>-12.630304969626016</c:v>
                </c:pt>
                <c:pt idx="82">
                  <c:v>-12.874712492635421</c:v>
                </c:pt>
                <c:pt idx="83">
                  <c:v>-12.722880265740134</c:v>
                </c:pt>
                <c:pt idx="84">
                  <c:v>-12.815347488287243</c:v>
                </c:pt>
                <c:pt idx="85">
                  <c:v>-14.372305915982686</c:v>
                </c:pt>
                <c:pt idx="86">
                  <c:v>-13.636093762917945</c:v>
                </c:pt>
                <c:pt idx="87">
                  <c:v>-14.018695509746571</c:v>
                </c:pt>
                <c:pt idx="88">
                  <c:v>-15.052397373364057</c:v>
                </c:pt>
                <c:pt idx="89">
                  <c:v>-15.928642152755511</c:v>
                </c:pt>
                <c:pt idx="90">
                  <c:v>-14.965103516069522</c:v>
                </c:pt>
                <c:pt idx="91">
                  <c:v>-14.693085641888182</c:v>
                </c:pt>
                <c:pt idx="92">
                  <c:v>-13.85616792956017</c:v>
                </c:pt>
                <c:pt idx="93">
                  <c:v>-13.632989820533247</c:v>
                </c:pt>
                <c:pt idx="94">
                  <c:v>-13.090712577061947</c:v>
                </c:pt>
                <c:pt idx="95">
                  <c:v>-12.817592238710219</c:v>
                </c:pt>
                <c:pt idx="96">
                  <c:v>-13.321870034520867</c:v>
                </c:pt>
                <c:pt idx="97">
                  <c:v>-11.420477390562823</c:v>
                </c:pt>
                <c:pt idx="98">
                  <c:v>-12.005474252356407</c:v>
                </c:pt>
                <c:pt idx="99">
                  <c:v>-12.035112766100086</c:v>
                </c:pt>
                <c:pt idx="100">
                  <c:v>-12.502170710400263</c:v>
                </c:pt>
                <c:pt idx="101">
                  <c:v>-12.49981644835435</c:v>
                </c:pt>
                <c:pt idx="102">
                  <c:v>-12.534742194524483</c:v>
                </c:pt>
                <c:pt idx="103">
                  <c:v>-11.124317013306728</c:v>
                </c:pt>
                <c:pt idx="104">
                  <c:v>-9.5433647418122103</c:v>
                </c:pt>
                <c:pt idx="105">
                  <c:v>-9.5928387500665462</c:v>
                </c:pt>
                <c:pt idx="106">
                  <c:v>-9.0994081929461572</c:v>
                </c:pt>
                <c:pt idx="107">
                  <c:v>-8.4113976894841578</c:v>
                </c:pt>
                <c:pt idx="108">
                  <c:v>-8.4989438588860331</c:v>
                </c:pt>
                <c:pt idx="109">
                  <c:v>-8.2928968611955973</c:v>
                </c:pt>
                <c:pt idx="110">
                  <c:v>-8.7565255009213523</c:v>
                </c:pt>
                <c:pt idx="111">
                  <c:v>-9.3679287154205486</c:v>
                </c:pt>
                <c:pt idx="112">
                  <c:v>-10.332201545273945</c:v>
                </c:pt>
                <c:pt idx="113">
                  <c:v>-9.3202794122984827</c:v>
                </c:pt>
                <c:pt idx="114">
                  <c:v>-10.309929166337106</c:v>
                </c:pt>
                <c:pt idx="115">
                  <c:v>-10.47191954844423</c:v>
                </c:pt>
                <c:pt idx="116">
                  <c:v>-11.723611187736571</c:v>
                </c:pt>
                <c:pt idx="117">
                  <c:v>-10.642039443194307</c:v>
                </c:pt>
                <c:pt idx="118">
                  <c:v>-11.382085972731515</c:v>
                </c:pt>
                <c:pt idx="119">
                  <c:v>-10.311367279821171</c:v>
                </c:pt>
                <c:pt idx="120">
                  <c:v>-11.063355536004703</c:v>
                </c:pt>
                <c:pt idx="121">
                  <c:v>-10.067675030863521</c:v>
                </c:pt>
                <c:pt idx="122">
                  <c:v>-9.3761556620673208</c:v>
                </c:pt>
                <c:pt idx="123">
                  <c:v>-7.8292111884447069</c:v>
                </c:pt>
                <c:pt idx="124">
                  <c:v>-7.7954204760156358</c:v>
                </c:pt>
                <c:pt idx="125">
                  <c:v>-6.8450758473484026</c:v>
                </c:pt>
                <c:pt idx="126">
                  <c:v>-6.0715591032633913</c:v>
                </c:pt>
                <c:pt idx="127">
                  <c:v>-6.4778951627523789</c:v>
                </c:pt>
                <c:pt idx="128">
                  <c:v>-6.1002923082367877</c:v>
                </c:pt>
                <c:pt idx="129">
                  <c:v>-5.5510664481112197</c:v>
                </c:pt>
                <c:pt idx="130">
                  <c:v>-4.8082089785943971</c:v>
                </c:pt>
                <c:pt idx="131">
                  <c:v>-5.1909776557342635</c:v>
                </c:pt>
                <c:pt idx="132">
                  <c:v>-5.5614897971684174</c:v>
                </c:pt>
                <c:pt idx="133">
                  <c:v>-5.5693109136057188</c:v>
                </c:pt>
                <c:pt idx="134">
                  <c:v>-5.0780082654803715</c:v>
                </c:pt>
                <c:pt idx="135">
                  <c:v>-3.5410855100904026</c:v>
                </c:pt>
                <c:pt idx="136">
                  <c:v>-3.6518618284804516</c:v>
                </c:pt>
                <c:pt idx="137">
                  <c:v>-3.6094478136694197</c:v>
                </c:pt>
                <c:pt idx="138">
                  <c:v>-3.5719377908698946</c:v>
                </c:pt>
                <c:pt idx="139">
                  <c:v>-3.8810071392978984</c:v>
                </c:pt>
                <c:pt idx="140">
                  <c:v>-3.0041803142080936</c:v>
                </c:pt>
                <c:pt idx="141">
                  <c:v>-2.3782021518784058</c:v>
                </c:pt>
                <c:pt idx="142">
                  <c:v>-2.6173237324133347</c:v>
                </c:pt>
                <c:pt idx="143">
                  <c:v>-2.2877323624504786</c:v>
                </c:pt>
                <c:pt idx="144">
                  <c:v>-0.67550346543758799</c:v>
                </c:pt>
                <c:pt idx="145">
                  <c:v>-0.59016617248102143</c:v>
                </c:pt>
                <c:pt idx="146">
                  <c:v>-0.15097509798542852</c:v>
                </c:pt>
                <c:pt idx="147">
                  <c:v>-1.1867508334536425</c:v>
                </c:pt>
                <c:pt idx="148">
                  <c:v>-2.0360758869836904</c:v>
                </c:pt>
                <c:pt idx="149">
                  <c:v>-1.6013594329108871</c:v>
                </c:pt>
                <c:pt idx="150">
                  <c:v>-3.3101648110546611</c:v>
                </c:pt>
                <c:pt idx="151">
                  <c:v>-4.5921397661922487</c:v>
                </c:pt>
                <c:pt idx="152">
                  <c:v>-4.6012532795270511</c:v>
                </c:pt>
                <c:pt idx="153">
                  <c:v>-5.2115128960224517</c:v>
                </c:pt>
                <c:pt idx="154">
                  <c:v>-6.1854582952515669</c:v>
                </c:pt>
                <c:pt idx="155">
                  <c:v>-6.0003227448117924</c:v>
                </c:pt>
                <c:pt idx="156">
                  <c:v>-5.514180540788205</c:v>
                </c:pt>
                <c:pt idx="157">
                  <c:v>-3.5300623730276204</c:v>
                </c:pt>
                <c:pt idx="158">
                  <c:v>-4.3564264105608652</c:v>
                </c:pt>
                <c:pt idx="159">
                  <c:v>-3.827031100842615</c:v>
                </c:pt>
                <c:pt idx="160">
                  <c:v>-3.6990738990963057</c:v>
                </c:pt>
                <c:pt idx="161">
                  <c:v>-3.5071946743962412</c:v>
                </c:pt>
                <c:pt idx="162">
                  <c:v>-3.86322760570047</c:v>
                </c:pt>
                <c:pt idx="163">
                  <c:v>-5.5233802139161847</c:v>
                </c:pt>
                <c:pt idx="164">
                  <c:v>-5.2180231837793638</c:v>
                </c:pt>
                <c:pt idx="165">
                  <c:v>-4.9257628766230743</c:v>
                </c:pt>
                <c:pt idx="166">
                  <c:v>-5.9501053420011001</c:v>
                </c:pt>
                <c:pt idx="167">
                  <c:v>-5.5049853152846158</c:v>
                </c:pt>
                <c:pt idx="168">
                  <c:v>-5.6474866004168849</c:v>
                </c:pt>
                <c:pt idx="169">
                  <c:v>-5.2418079618707143</c:v>
                </c:pt>
                <c:pt idx="170">
                  <c:v>-5.1868821384013497</c:v>
                </c:pt>
                <c:pt idx="171">
                  <c:v>-5.615665958033988</c:v>
                </c:pt>
                <c:pt idx="172">
                  <c:v>-5.1431400008914219</c:v>
                </c:pt>
                <c:pt idx="173">
                  <c:v>-5.7527376246998667</c:v>
                </c:pt>
                <c:pt idx="174">
                  <c:v>-6.0693909174094447</c:v>
                </c:pt>
                <c:pt idx="175">
                  <c:v>-5.8508611343955348</c:v>
                </c:pt>
                <c:pt idx="176">
                  <c:v>-6.4339972963293306</c:v>
                </c:pt>
                <c:pt idx="177">
                  <c:v>-6.8220616874119173</c:v>
                </c:pt>
                <c:pt idx="178">
                  <c:v>-7.1721839948450157</c:v>
                </c:pt>
                <c:pt idx="179">
                  <c:v>-9.4404690139063501</c:v>
                </c:pt>
                <c:pt idx="180">
                  <c:v>-9.5174647563135863</c:v>
                </c:pt>
                <c:pt idx="181">
                  <c:v>-8.0733339467554348</c:v>
                </c:pt>
                <c:pt idx="182">
                  <c:v>-9.1544919381108656</c:v>
                </c:pt>
                <c:pt idx="183">
                  <c:v>-7.4301316039633747</c:v>
                </c:pt>
                <c:pt idx="184">
                  <c:v>-7.8102565924868301</c:v>
                </c:pt>
                <c:pt idx="185">
                  <c:v>-10.188741641938703</c:v>
                </c:pt>
                <c:pt idx="186">
                  <c:v>-9.863256339487469</c:v>
                </c:pt>
                <c:pt idx="187">
                  <c:v>-8.9784933389520543</c:v>
                </c:pt>
                <c:pt idx="188">
                  <c:v>-8.8265921134750851</c:v>
                </c:pt>
                <c:pt idx="189">
                  <c:v>-10.148182514045834</c:v>
                </c:pt>
                <c:pt idx="190">
                  <c:v>-9.1967039687152923</c:v>
                </c:pt>
                <c:pt idx="191">
                  <c:v>-9.3541722339085975</c:v>
                </c:pt>
                <c:pt idx="192">
                  <c:v>-9.2223544321430317</c:v>
                </c:pt>
                <c:pt idx="193">
                  <c:v>-8.5773592002479795</c:v>
                </c:pt>
                <c:pt idx="194">
                  <c:v>-8.1525023226409754</c:v>
                </c:pt>
                <c:pt idx="195">
                  <c:v>-8.0749558609027101</c:v>
                </c:pt>
                <c:pt idx="196">
                  <c:v>-7.9569715362673765</c:v>
                </c:pt>
                <c:pt idx="197">
                  <c:v>-8.3166776467682784</c:v>
                </c:pt>
                <c:pt idx="198">
                  <c:v>-8.1842027550458987</c:v>
                </c:pt>
                <c:pt idx="199">
                  <c:v>-7.5161718491243761</c:v>
                </c:pt>
                <c:pt idx="200">
                  <c:v>-7.120787061362865</c:v>
                </c:pt>
                <c:pt idx="201">
                  <c:v>-7.2921035532500289</c:v>
                </c:pt>
                <c:pt idx="202">
                  <c:v>-7.9246473400585327</c:v>
                </c:pt>
                <c:pt idx="203">
                  <c:v>-8.1213817156484467</c:v>
                </c:pt>
                <c:pt idx="204">
                  <c:v>-8.0665426105111298</c:v>
                </c:pt>
                <c:pt idx="205">
                  <c:v>-8.2950829409801479</c:v>
                </c:pt>
                <c:pt idx="206">
                  <c:v>-8.367290805402039</c:v>
                </c:pt>
                <c:pt idx="207">
                  <c:v>-8.3684193435428433</c:v>
                </c:pt>
                <c:pt idx="208">
                  <c:v>-8.5582541504664036</c:v>
                </c:pt>
                <c:pt idx="209">
                  <c:v>-8.582732551094308</c:v>
                </c:pt>
                <c:pt idx="210">
                  <c:v>-8.2785143196643105</c:v>
                </c:pt>
                <c:pt idx="211">
                  <c:v>-7.377552491921735</c:v>
                </c:pt>
                <c:pt idx="212">
                  <c:v>-6.3604080204624713</c:v>
                </c:pt>
                <c:pt idx="213">
                  <c:v>-5.6938581113986757</c:v>
                </c:pt>
                <c:pt idx="214">
                  <c:v>-6.5833942817290598</c:v>
                </c:pt>
                <c:pt idx="215">
                  <c:v>-7.180426228907633</c:v>
                </c:pt>
                <c:pt idx="216">
                  <c:v>-7.8761900380501455</c:v>
                </c:pt>
                <c:pt idx="217">
                  <c:v>-7.3016517339495106</c:v>
                </c:pt>
                <c:pt idx="218">
                  <c:v>-7.5276268401707984</c:v>
                </c:pt>
                <c:pt idx="219">
                  <c:v>-7.3158837917731478</c:v>
                </c:pt>
                <c:pt idx="220">
                  <c:v>-7.4750579561134405</c:v>
                </c:pt>
                <c:pt idx="221">
                  <c:v>-7.4830622659592949</c:v>
                </c:pt>
                <c:pt idx="222">
                  <c:v>-8.160098920151249</c:v>
                </c:pt>
                <c:pt idx="223">
                  <c:v>-8.2262688237755945</c:v>
                </c:pt>
                <c:pt idx="224">
                  <c:v>-7.9702987120388595</c:v>
                </c:pt>
                <c:pt idx="225">
                  <c:v>-7.4105552106322641</c:v>
                </c:pt>
                <c:pt idx="226">
                  <c:v>-6.8460693133212907</c:v>
                </c:pt>
                <c:pt idx="227">
                  <c:v>-6.0240139783681705</c:v>
                </c:pt>
                <c:pt idx="228">
                  <c:v>-5.7201883498352419</c:v>
                </c:pt>
                <c:pt idx="229">
                  <c:v>-4.1348044236170223</c:v>
                </c:pt>
                <c:pt idx="230">
                  <c:v>-3.4146767797000654</c:v>
                </c:pt>
                <c:pt idx="231">
                  <c:v>-1.8589644219233148</c:v>
                </c:pt>
                <c:pt idx="232">
                  <c:v>-1.8608576522625153</c:v>
                </c:pt>
                <c:pt idx="233">
                  <c:v>-2.2916048240788633</c:v>
                </c:pt>
                <c:pt idx="234">
                  <c:v>-1.9639072622755216</c:v>
                </c:pt>
                <c:pt idx="235">
                  <c:v>-1.8774591164028132</c:v>
                </c:pt>
                <c:pt idx="236">
                  <c:v>-0.36657658947039096</c:v>
                </c:pt>
                <c:pt idx="237">
                  <c:v>0.42858408836692341</c:v>
                </c:pt>
                <c:pt idx="238">
                  <c:v>0.23359864943546249</c:v>
                </c:pt>
                <c:pt idx="239">
                  <c:v>0.62595745057310026</c:v>
                </c:pt>
                <c:pt idx="240">
                  <c:v>0.30995390420254232</c:v>
                </c:pt>
                <c:pt idx="241">
                  <c:v>0.45839015759923107</c:v>
                </c:pt>
                <c:pt idx="242">
                  <c:v>0.8021523229062355</c:v>
                </c:pt>
                <c:pt idx="243">
                  <c:v>0.78163095519183656</c:v>
                </c:pt>
                <c:pt idx="244">
                  <c:v>0.61416170794155178</c:v>
                </c:pt>
                <c:pt idx="245">
                  <c:v>1.1861733444851641</c:v>
                </c:pt>
                <c:pt idx="246">
                  <c:v>1.2594455119089076</c:v>
                </c:pt>
                <c:pt idx="247">
                  <c:v>1.3448300711439654</c:v>
                </c:pt>
                <c:pt idx="248">
                  <c:v>2.5691292219410578</c:v>
                </c:pt>
                <c:pt idx="249">
                  <c:v>2.9067105289765749</c:v>
                </c:pt>
                <c:pt idx="250">
                  <c:v>2.9809311840443664</c:v>
                </c:pt>
                <c:pt idx="251">
                  <c:v>3.0216860450418048</c:v>
                </c:pt>
                <c:pt idx="252">
                  <c:v>2.7443308153490609</c:v>
                </c:pt>
                <c:pt idx="253">
                  <c:v>1.7737735951833811</c:v>
                </c:pt>
                <c:pt idx="254">
                  <c:v>0.81809647446677847</c:v>
                </c:pt>
                <c:pt idx="255">
                  <c:v>0.89130944207727048</c:v>
                </c:pt>
                <c:pt idx="256">
                  <c:v>-0.43004431148331301</c:v>
                </c:pt>
                <c:pt idx="257">
                  <c:v>0.75101758500375482</c:v>
                </c:pt>
                <c:pt idx="258">
                  <c:v>4.7841356946554114E-2</c:v>
                </c:pt>
                <c:pt idx="259">
                  <c:v>0.87860854318755344</c:v>
                </c:pt>
                <c:pt idx="260">
                  <c:v>0.14152476519837531</c:v>
                </c:pt>
                <c:pt idx="261">
                  <c:v>-0.21982987927846587</c:v>
                </c:pt>
                <c:pt idx="262">
                  <c:v>-0.89657694524886145</c:v>
                </c:pt>
                <c:pt idx="263">
                  <c:v>-1.0790609831601738</c:v>
                </c:pt>
                <c:pt idx="264">
                  <c:v>-1.542343466778473</c:v>
                </c:pt>
                <c:pt idx="265">
                  <c:v>-2.0586081540937884</c:v>
                </c:pt>
                <c:pt idx="266">
                  <c:v>-2.0302077947943808</c:v>
                </c:pt>
                <c:pt idx="267">
                  <c:v>-1.4684557313180635</c:v>
                </c:pt>
                <c:pt idx="268">
                  <c:v>-1.1045579915041959</c:v>
                </c:pt>
                <c:pt idx="269">
                  <c:v>-0.8378650544088817</c:v>
                </c:pt>
                <c:pt idx="270">
                  <c:v>-0.32343886193711979</c:v>
                </c:pt>
                <c:pt idx="271">
                  <c:v>-0.57508624478010972</c:v>
                </c:pt>
                <c:pt idx="272">
                  <c:v>1.4313737661076686</c:v>
                </c:pt>
                <c:pt idx="273">
                  <c:v>1.8543566221745245</c:v>
                </c:pt>
                <c:pt idx="274">
                  <c:v>1.4779836536668256</c:v>
                </c:pt>
                <c:pt idx="275">
                  <c:v>1.6785923766458932</c:v>
                </c:pt>
                <c:pt idx="276">
                  <c:v>1.5586448802682895</c:v>
                </c:pt>
                <c:pt idx="277">
                  <c:v>0.96444190386599793</c:v>
                </c:pt>
                <c:pt idx="278">
                  <c:v>1.1967526981019105</c:v>
                </c:pt>
                <c:pt idx="279">
                  <c:v>1.2769948289561572</c:v>
                </c:pt>
                <c:pt idx="280">
                  <c:v>0.95648866919855191</c:v>
                </c:pt>
                <c:pt idx="281">
                  <c:v>0.45679157222047184</c:v>
                </c:pt>
                <c:pt idx="282">
                  <c:v>0.50922244327502586</c:v>
                </c:pt>
                <c:pt idx="283">
                  <c:v>6.1446269567744238E-2</c:v>
                </c:pt>
                <c:pt idx="284">
                  <c:v>-1.5271015671841415</c:v>
                </c:pt>
                <c:pt idx="285">
                  <c:v>-2.0704922098134237</c:v>
                </c:pt>
                <c:pt idx="286">
                  <c:v>-2.6087314531109129</c:v>
                </c:pt>
                <c:pt idx="287">
                  <c:v>-2.9158929636150077</c:v>
                </c:pt>
                <c:pt idx="288">
                  <c:v>-2.7945745620553075</c:v>
                </c:pt>
                <c:pt idx="289">
                  <c:v>-3.5872670646909466</c:v>
                </c:pt>
                <c:pt idx="290">
                  <c:v>-4.0673169750425231</c:v>
                </c:pt>
                <c:pt idx="291">
                  <c:v>-3.4782070867906856</c:v>
                </c:pt>
                <c:pt idx="292">
                  <c:v>-2.2379148885186551</c:v>
                </c:pt>
                <c:pt idx="293">
                  <c:v>-1.1772163893130516</c:v>
                </c:pt>
                <c:pt idx="294">
                  <c:v>-2.3367101942969426</c:v>
                </c:pt>
                <c:pt idx="295">
                  <c:v>-3.3475031451462911</c:v>
                </c:pt>
                <c:pt idx="296">
                  <c:v>-3.1046793484781565</c:v>
                </c:pt>
                <c:pt idx="297">
                  <c:v>-2.8109486845253717</c:v>
                </c:pt>
                <c:pt idx="298">
                  <c:v>-3.2572131260466208</c:v>
                </c:pt>
                <c:pt idx="299">
                  <c:v>-2.8388200539281483</c:v>
                </c:pt>
                <c:pt idx="300">
                  <c:v>-2.5204795959876014</c:v>
                </c:pt>
                <c:pt idx="301">
                  <c:v>-2.5996262340861276</c:v>
                </c:pt>
                <c:pt idx="302">
                  <c:v>-2.6265526280567997</c:v>
                </c:pt>
                <c:pt idx="303">
                  <c:v>-4.1286482354606635</c:v>
                </c:pt>
                <c:pt idx="304">
                  <c:v>-5.1718916337621268</c:v>
                </c:pt>
                <c:pt idx="305">
                  <c:v>-5.7432526859392148</c:v>
                </c:pt>
                <c:pt idx="306">
                  <c:v>-6.0383229625352257</c:v>
                </c:pt>
                <c:pt idx="307">
                  <c:v>-5.4311141383838635</c:v>
                </c:pt>
                <c:pt idx="308">
                  <c:v>-5.08807491747244</c:v>
                </c:pt>
                <c:pt idx="309">
                  <c:v>-5.254469258606842</c:v>
                </c:pt>
                <c:pt idx="310">
                  <c:v>-5.010981040303486</c:v>
                </c:pt>
                <c:pt idx="311">
                  <c:v>-4.4051921018801954</c:v>
                </c:pt>
                <c:pt idx="312">
                  <c:v>-4.5719338346277949</c:v>
                </c:pt>
                <c:pt idx="313">
                  <c:v>-5.1270955074576241</c:v>
                </c:pt>
                <c:pt idx="314">
                  <c:v>-5.3390429835162845</c:v>
                </c:pt>
                <c:pt idx="315">
                  <c:v>-5.3377923610140821</c:v>
                </c:pt>
                <c:pt idx="316">
                  <c:v>-4.1918773809567096</c:v>
                </c:pt>
                <c:pt idx="317">
                  <c:v>-4.8506403984421409</c:v>
                </c:pt>
                <c:pt idx="318">
                  <c:v>-4.6263370242638384</c:v>
                </c:pt>
                <c:pt idx="319">
                  <c:v>-5.1073278900458874</c:v>
                </c:pt>
                <c:pt idx="320">
                  <c:v>-4.7182622107569738</c:v>
                </c:pt>
                <c:pt idx="321">
                  <c:v>-4.5043783633944017</c:v>
                </c:pt>
                <c:pt idx="322">
                  <c:v>-3.8663884715139485</c:v>
                </c:pt>
                <c:pt idx="323">
                  <c:v>-3.7585576620020267</c:v>
                </c:pt>
                <c:pt idx="324">
                  <c:v>-4.5840710658174855</c:v>
                </c:pt>
                <c:pt idx="325">
                  <c:v>-3.4718672057184707</c:v>
                </c:pt>
                <c:pt idx="326">
                  <c:v>-3.5033954013265478</c:v>
                </c:pt>
                <c:pt idx="327">
                  <c:v>-3.5501252118812165</c:v>
                </c:pt>
                <c:pt idx="328">
                  <c:v>-3.9037162599772746</c:v>
                </c:pt>
                <c:pt idx="329">
                  <c:v>-3.7044166822607694</c:v>
                </c:pt>
                <c:pt idx="330">
                  <c:v>-3.7034963557859291</c:v>
                </c:pt>
                <c:pt idx="331">
                  <c:v>-4.3176491614625778</c:v>
                </c:pt>
                <c:pt idx="332">
                  <c:v>-4.4793193871209835</c:v>
                </c:pt>
                <c:pt idx="333">
                  <c:v>-5.523229365163818</c:v>
                </c:pt>
                <c:pt idx="334">
                  <c:v>-5.6352771140533271</c:v>
                </c:pt>
                <c:pt idx="335">
                  <c:v>-5.549323407221296</c:v>
                </c:pt>
                <c:pt idx="336">
                  <c:v>-4.4003135125526889</c:v>
                </c:pt>
                <c:pt idx="337">
                  <c:v>-3.9426597505631045</c:v>
                </c:pt>
                <c:pt idx="338">
                  <c:v>-3.287426548389849</c:v>
                </c:pt>
                <c:pt idx="339">
                  <c:v>-3.7645892301083284</c:v>
                </c:pt>
                <c:pt idx="340">
                  <c:v>-3.4671147386521217</c:v>
                </c:pt>
                <c:pt idx="341">
                  <c:v>-3.2450303630491173</c:v>
                </c:pt>
                <c:pt idx="342">
                  <c:v>-2.4653830618625361</c:v>
                </c:pt>
                <c:pt idx="343">
                  <c:v>-4.2315465561905796</c:v>
                </c:pt>
                <c:pt idx="344">
                  <c:v>-3.9821628558528888</c:v>
                </c:pt>
                <c:pt idx="345">
                  <c:v>-3.4129713321637167</c:v>
                </c:pt>
                <c:pt idx="346">
                  <c:v>-3.3766029353946347</c:v>
                </c:pt>
                <c:pt idx="347">
                  <c:v>-3.7227023464804332</c:v>
                </c:pt>
                <c:pt idx="348">
                  <c:v>-3.5527581881050763</c:v>
                </c:pt>
                <c:pt idx="349">
                  <c:v>-3.3635888871591302</c:v>
                </c:pt>
                <c:pt idx="350">
                  <c:v>-2.7710862879429032</c:v>
                </c:pt>
                <c:pt idx="351">
                  <c:v>-2.4978169054323263</c:v>
                </c:pt>
                <c:pt idx="352">
                  <c:v>-2.5679385719943992</c:v>
                </c:pt>
                <c:pt idx="353">
                  <c:v>-1.8100697911002106</c:v>
                </c:pt>
                <c:pt idx="354">
                  <c:v>-0.59282208982061046</c:v>
                </c:pt>
                <c:pt idx="355">
                  <c:v>0.43843236302438804</c:v>
                </c:pt>
                <c:pt idx="356">
                  <c:v>0.10291254178846909</c:v>
                </c:pt>
                <c:pt idx="357">
                  <c:v>0.31410273757692675</c:v>
                </c:pt>
                <c:pt idx="358">
                  <c:v>0.45712415875425183</c:v>
                </c:pt>
                <c:pt idx="359">
                  <c:v>-1.712242717633039E-2</c:v>
                </c:pt>
                <c:pt idx="360">
                  <c:v>-0.40804825695881508</c:v>
                </c:pt>
                <c:pt idx="361">
                  <c:v>6.6407788507083509E-2</c:v>
                </c:pt>
                <c:pt idx="362">
                  <c:v>-0.18817653059227668</c:v>
                </c:pt>
                <c:pt idx="363">
                  <c:v>-0.23865322632543595</c:v>
                </c:pt>
                <c:pt idx="364">
                  <c:v>-0.97583374346973395</c:v>
                </c:pt>
                <c:pt idx="365">
                  <c:v>-1.8212080335159198</c:v>
                </c:pt>
                <c:pt idx="366">
                  <c:v>-1.4477280009730142</c:v>
                </c:pt>
                <c:pt idx="367">
                  <c:v>-1.7231976177919273</c:v>
                </c:pt>
                <c:pt idx="368">
                  <c:v>-1.4671985159942613</c:v>
                </c:pt>
                <c:pt idx="369">
                  <c:v>-1.0443353890269624</c:v>
                </c:pt>
                <c:pt idx="370">
                  <c:v>-1.5420000099269471</c:v>
                </c:pt>
                <c:pt idx="371">
                  <c:v>-1.2536822283387261</c:v>
                </c:pt>
                <c:pt idx="372">
                  <c:v>-1.2649087702010009</c:v>
                </c:pt>
                <c:pt idx="373">
                  <c:v>-1.3364205631560044</c:v>
                </c:pt>
                <c:pt idx="374">
                  <c:v>-1.2601506011542751</c:v>
                </c:pt>
                <c:pt idx="375">
                  <c:v>-0.58134565121633619</c:v>
                </c:pt>
                <c:pt idx="376">
                  <c:v>-0.80745516307202392</c:v>
                </c:pt>
                <c:pt idx="377">
                  <c:v>-1.0691503476499609</c:v>
                </c:pt>
                <c:pt idx="378">
                  <c:v>-0.37965709498632982</c:v>
                </c:pt>
                <c:pt idx="379">
                  <c:v>-0.53375575641214645</c:v>
                </c:pt>
                <c:pt idx="380">
                  <c:v>-0.49292833500708122</c:v>
                </c:pt>
                <c:pt idx="381">
                  <c:v>-0.78008281089382292</c:v>
                </c:pt>
                <c:pt idx="382">
                  <c:v>-1.0911186827827324</c:v>
                </c:pt>
                <c:pt idx="383">
                  <c:v>-0.43107467013684397</c:v>
                </c:pt>
                <c:pt idx="384">
                  <c:v>-0.11372684901674868</c:v>
                </c:pt>
                <c:pt idx="385">
                  <c:v>0.34261270007953648</c:v>
                </c:pt>
                <c:pt idx="386">
                  <c:v>0.43720063012255839</c:v>
                </c:pt>
                <c:pt idx="387">
                  <c:v>0.89016025218255912</c:v>
                </c:pt>
                <c:pt idx="388">
                  <c:v>0.66573817110775479</c:v>
                </c:pt>
                <c:pt idx="389">
                  <c:v>0.77359963589407332</c:v>
                </c:pt>
                <c:pt idx="390">
                  <c:v>-8.6112826080775307E-2</c:v>
                </c:pt>
                <c:pt idx="391">
                  <c:v>-0.75354106664957676</c:v>
                </c:pt>
                <c:pt idx="392">
                  <c:v>-1.4466723041337115</c:v>
                </c:pt>
                <c:pt idx="393">
                  <c:v>-1.3078192489337948</c:v>
                </c:pt>
                <c:pt idx="394">
                  <c:v>-1.1703427905474961</c:v>
                </c:pt>
                <c:pt idx="395">
                  <c:v>-2.1868718440798407</c:v>
                </c:pt>
                <c:pt idx="396">
                  <c:v>-2.0260485487823887</c:v>
                </c:pt>
                <c:pt idx="397">
                  <c:v>-1.3084930869262212</c:v>
                </c:pt>
                <c:pt idx="398">
                  <c:v>-1.3548113528050298</c:v>
                </c:pt>
                <c:pt idx="399">
                  <c:v>-2.3535826927641668</c:v>
                </c:pt>
                <c:pt idx="400">
                  <c:v>-2.7532161598009641</c:v>
                </c:pt>
                <c:pt idx="401">
                  <c:v>-4.018359026489005</c:v>
                </c:pt>
                <c:pt idx="402">
                  <c:v>-4.0315891583418528</c:v>
                </c:pt>
                <c:pt idx="403">
                  <c:v>-4.4323950878993763</c:v>
                </c:pt>
                <c:pt idx="404">
                  <c:v>-5.4561954136027824</c:v>
                </c:pt>
                <c:pt idx="405">
                  <c:v>-6.7040193796816583</c:v>
                </c:pt>
                <c:pt idx="406">
                  <c:v>-6.867339109661696</c:v>
                </c:pt>
                <c:pt idx="407">
                  <c:v>-6.8666035984348834</c:v>
                </c:pt>
                <c:pt idx="408">
                  <c:v>-8.2292950567743777</c:v>
                </c:pt>
                <c:pt idx="409">
                  <c:v>-7.1832713471324361</c:v>
                </c:pt>
                <c:pt idx="410">
                  <c:v>-6.4958791840198487</c:v>
                </c:pt>
                <c:pt idx="411">
                  <c:v>-7.4566580365075907</c:v>
                </c:pt>
                <c:pt idx="412">
                  <c:v>-5.8442308490000094</c:v>
                </c:pt>
                <c:pt idx="413">
                  <c:v>-4.3476294809158711</c:v>
                </c:pt>
                <c:pt idx="414">
                  <c:v>-4.5507152422147312</c:v>
                </c:pt>
                <c:pt idx="415">
                  <c:v>-3.949845907848526</c:v>
                </c:pt>
                <c:pt idx="416">
                  <c:v>-4.5071145817576763</c:v>
                </c:pt>
                <c:pt idx="417">
                  <c:v>-5.2426434727998235</c:v>
                </c:pt>
                <c:pt idx="418">
                  <c:v>-5.0741177338736732</c:v>
                </c:pt>
                <c:pt idx="419">
                  <c:v>-5.7728192615213221</c:v>
                </c:pt>
                <c:pt idx="420">
                  <c:v>-6.07221517089841</c:v>
                </c:pt>
                <c:pt idx="421">
                  <c:v>-5.9933519240734086</c:v>
                </c:pt>
                <c:pt idx="422">
                  <c:v>-7.130549585476853</c:v>
                </c:pt>
                <c:pt idx="423">
                  <c:v>-5.3703283256835039</c:v>
                </c:pt>
                <c:pt idx="424">
                  <c:v>-5.2220743775846294</c:v>
                </c:pt>
                <c:pt idx="425">
                  <c:v>-4.7500353860535309</c:v>
                </c:pt>
                <c:pt idx="426">
                  <c:v>-4.726487445475291</c:v>
                </c:pt>
                <c:pt idx="427">
                  <c:v>-4.6692969178866122</c:v>
                </c:pt>
                <c:pt idx="428">
                  <c:v>-5.1335698442952049</c:v>
                </c:pt>
                <c:pt idx="429">
                  <c:v>-5.7802957719989561</c:v>
                </c:pt>
                <c:pt idx="430">
                  <c:v>-5.7810541860976556</c:v>
                </c:pt>
                <c:pt idx="431">
                  <c:v>-5.5136346689778071</c:v>
                </c:pt>
                <c:pt idx="432">
                  <c:v>-5.4096017071362468</c:v>
                </c:pt>
                <c:pt idx="433">
                  <c:v>-6.1593529352606868</c:v>
                </c:pt>
                <c:pt idx="434">
                  <c:v>-6.193728414171396</c:v>
                </c:pt>
                <c:pt idx="435">
                  <c:v>-6.1885982574588443</c:v>
                </c:pt>
                <c:pt idx="436">
                  <c:v>-6.6477845382819867</c:v>
                </c:pt>
                <c:pt idx="437">
                  <c:v>-6.5836779278623752</c:v>
                </c:pt>
                <c:pt idx="438">
                  <c:v>-7.200284111244315</c:v>
                </c:pt>
                <c:pt idx="439">
                  <c:v>-6.377906772364228</c:v>
                </c:pt>
                <c:pt idx="440">
                  <c:v>-6.729175521824315</c:v>
                </c:pt>
                <c:pt idx="441">
                  <c:v>-7.1139259970084634</c:v>
                </c:pt>
                <c:pt idx="442">
                  <c:v>-6.9288683027487474</c:v>
                </c:pt>
                <c:pt idx="443">
                  <c:v>-7.1703192968412655</c:v>
                </c:pt>
                <c:pt idx="444">
                  <c:v>-6.7258422014829016</c:v>
                </c:pt>
                <c:pt idx="445">
                  <c:v>-7.2936851616468346</c:v>
                </c:pt>
                <c:pt idx="446">
                  <c:v>-7.2450669322245638</c:v>
                </c:pt>
                <c:pt idx="447">
                  <c:v>-7.4363311532333558</c:v>
                </c:pt>
                <c:pt idx="448">
                  <c:v>-8.062008887082472</c:v>
                </c:pt>
                <c:pt idx="449">
                  <c:v>-8.5785856518530537</c:v>
                </c:pt>
                <c:pt idx="450">
                  <c:v>-9.4461950370416723</c:v>
                </c:pt>
                <c:pt idx="451">
                  <c:v>-9.9973835612963029</c:v>
                </c:pt>
                <c:pt idx="452">
                  <c:v>-11.055414718471912</c:v>
                </c:pt>
                <c:pt idx="453">
                  <c:v>-11.328872324490069</c:v>
                </c:pt>
                <c:pt idx="454">
                  <c:v>-12.103182683127933</c:v>
                </c:pt>
                <c:pt idx="455">
                  <c:v>-12.551776299115735</c:v>
                </c:pt>
                <c:pt idx="456">
                  <c:v>-11.848722121796584</c:v>
                </c:pt>
                <c:pt idx="457">
                  <c:v>-13.7939860093101</c:v>
                </c:pt>
                <c:pt idx="458">
                  <c:v>-11.723258934074854</c:v>
                </c:pt>
                <c:pt idx="459">
                  <c:v>-12.149028820806574</c:v>
                </c:pt>
                <c:pt idx="460">
                  <c:v>-8.5469565260142826</c:v>
                </c:pt>
                <c:pt idx="461">
                  <c:v>-9.5599666550241995</c:v>
                </c:pt>
                <c:pt idx="462">
                  <c:v>-9.9368704287930658</c:v>
                </c:pt>
                <c:pt idx="463">
                  <c:v>-9.7009424471020687</c:v>
                </c:pt>
                <c:pt idx="464">
                  <c:v>-9.0375729071524802</c:v>
                </c:pt>
                <c:pt idx="465">
                  <c:v>-9.1458534641880149</c:v>
                </c:pt>
                <c:pt idx="466">
                  <c:v>-8.840865184373925</c:v>
                </c:pt>
                <c:pt idx="467">
                  <c:v>-8.2039392396882747</c:v>
                </c:pt>
                <c:pt idx="468">
                  <c:v>-8.7228753033254165</c:v>
                </c:pt>
                <c:pt idx="469">
                  <c:v>-8.8715333594674313</c:v>
                </c:pt>
                <c:pt idx="470">
                  <c:v>-8.8613669827021013</c:v>
                </c:pt>
                <c:pt idx="471">
                  <c:v>-8.3549516379572744</c:v>
                </c:pt>
                <c:pt idx="472">
                  <c:v>-8.8854770263426026</c:v>
                </c:pt>
                <c:pt idx="473">
                  <c:v>-8.7520330701838951</c:v>
                </c:pt>
                <c:pt idx="474">
                  <c:v>-8.4200661249371755</c:v>
                </c:pt>
                <c:pt idx="475">
                  <c:v>-8.4791767852018687</c:v>
                </c:pt>
                <c:pt idx="476">
                  <c:v>-8.3752890816476633</c:v>
                </c:pt>
                <c:pt idx="477">
                  <c:v>-8.0516411015056235</c:v>
                </c:pt>
                <c:pt idx="478">
                  <c:v>-7.4263756214118848</c:v>
                </c:pt>
                <c:pt idx="479">
                  <c:v>-8.1611672216573616</c:v>
                </c:pt>
                <c:pt idx="480">
                  <c:v>-7.5582916302454395</c:v>
                </c:pt>
                <c:pt idx="481">
                  <c:v>-6.5178445026258807</c:v>
                </c:pt>
                <c:pt idx="482">
                  <c:v>-6.3711234824278762</c:v>
                </c:pt>
                <c:pt idx="483">
                  <c:v>-5.8367803929835755</c:v>
                </c:pt>
                <c:pt idx="484">
                  <c:v>-5.1684230373015172</c:v>
                </c:pt>
                <c:pt idx="485">
                  <c:v>-4.7957797598381369</c:v>
                </c:pt>
                <c:pt idx="486">
                  <c:v>-3.8914285735897947</c:v>
                </c:pt>
                <c:pt idx="487">
                  <c:v>-4.4213352610069867</c:v>
                </c:pt>
                <c:pt idx="488">
                  <c:v>-4.7696459678703178</c:v>
                </c:pt>
                <c:pt idx="489">
                  <c:v>-5.540353188212455</c:v>
                </c:pt>
                <c:pt idx="490">
                  <c:v>-6.6210463759123872</c:v>
                </c:pt>
                <c:pt idx="491">
                  <c:v>-7.1686828226995019</c:v>
                </c:pt>
                <c:pt idx="492">
                  <c:v>-7.0598019662685303</c:v>
                </c:pt>
                <c:pt idx="493">
                  <c:v>-6.9203817464182693</c:v>
                </c:pt>
                <c:pt idx="494">
                  <c:v>-6.9851135519342193</c:v>
                </c:pt>
                <c:pt idx="495">
                  <c:v>-7.3926071608581223</c:v>
                </c:pt>
                <c:pt idx="496">
                  <c:v>-7.3653306592772587</c:v>
                </c:pt>
                <c:pt idx="497">
                  <c:v>-7.6254321106053453</c:v>
                </c:pt>
                <c:pt idx="498">
                  <c:v>-7.6712028008977136</c:v>
                </c:pt>
                <c:pt idx="499">
                  <c:v>-8.6056726143461386</c:v>
                </c:pt>
                <c:pt idx="500">
                  <c:v>-8.0947098597192291</c:v>
                </c:pt>
                <c:pt idx="501">
                  <c:v>-8.0507085154914559</c:v>
                </c:pt>
              </c:numCache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5-5C00-408D-8404-07586C0218A4}"/>
            </c:ext>
          </c:extLst>
        </c:ser>
        <c:ser>
          <c:idx val="7"/>
          <c:order val="7"/>
          <c:tx>
            <c:strRef>
              <c:f>'NTN-B'!$AQ$2</c:f>
              <c:strCache>
                <c:ptCount val="1"/>
                <c:pt idx="0">
                  <c:v>CDI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'NTN-B'!$B$3:$B$988</c:f>
              <c:numCache>
                <c:formatCode>m/d/yyyy</c:formatCode>
                <c:ptCount val="986"/>
                <c:pt idx="0">
                  <c:v>43832</c:v>
                </c:pt>
                <c:pt idx="1">
                  <c:v>43833</c:v>
                </c:pt>
                <c:pt idx="2">
                  <c:v>43836</c:v>
                </c:pt>
                <c:pt idx="3">
                  <c:v>43837</c:v>
                </c:pt>
                <c:pt idx="4">
                  <c:v>43838</c:v>
                </c:pt>
                <c:pt idx="5">
                  <c:v>43839</c:v>
                </c:pt>
                <c:pt idx="6">
                  <c:v>43840</c:v>
                </c:pt>
                <c:pt idx="7">
                  <c:v>43843</c:v>
                </c:pt>
                <c:pt idx="8">
                  <c:v>43844</c:v>
                </c:pt>
                <c:pt idx="9">
                  <c:v>43845</c:v>
                </c:pt>
                <c:pt idx="10">
                  <c:v>43846</c:v>
                </c:pt>
                <c:pt idx="11">
                  <c:v>43847</c:v>
                </c:pt>
                <c:pt idx="12">
                  <c:v>43850</c:v>
                </c:pt>
                <c:pt idx="13">
                  <c:v>43851</c:v>
                </c:pt>
                <c:pt idx="14">
                  <c:v>43852</c:v>
                </c:pt>
                <c:pt idx="15">
                  <c:v>43853</c:v>
                </c:pt>
                <c:pt idx="16">
                  <c:v>43854</c:v>
                </c:pt>
                <c:pt idx="17">
                  <c:v>43857</c:v>
                </c:pt>
                <c:pt idx="18">
                  <c:v>43858</c:v>
                </c:pt>
                <c:pt idx="19">
                  <c:v>43859</c:v>
                </c:pt>
                <c:pt idx="20">
                  <c:v>43860</c:v>
                </c:pt>
                <c:pt idx="21">
                  <c:v>43861</c:v>
                </c:pt>
                <c:pt idx="22">
                  <c:v>43864</c:v>
                </c:pt>
                <c:pt idx="23">
                  <c:v>43865</c:v>
                </c:pt>
                <c:pt idx="24">
                  <c:v>43866</c:v>
                </c:pt>
                <c:pt idx="25">
                  <c:v>43867</c:v>
                </c:pt>
                <c:pt idx="26">
                  <c:v>43868</c:v>
                </c:pt>
                <c:pt idx="27">
                  <c:v>43871</c:v>
                </c:pt>
                <c:pt idx="28">
                  <c:v>43872</c:v>
                </c:pt>
                <c:pt idx="29">
                  <c:v>43873</c:v>
                </c:pt>
                <c:pt idx="30">
                  <c:v>43874</c:v>
                </c:pt>
                <c:pt idx="31">
                  <c:v>43875</c:v>
                </c:pt>
                <c:pt idx="32">
                  <c:v>43878</c:v>
                </c:pt>
                <c:pt idx="33">
                  <c:v>43879</c:v>
                </c:pt>
                <c:pt idx="34">
                  <c:v>43880</c:v>
                </c:pt>
                <c:pt idx="35">
                  <c:v>43881</c:v>
                </c:pt>
                <c:pt idx="36">
                  <c:v>43882</c:v>
                </c:pt>
                <c:pt idx="37">
                  <c:v>43887</c:v>
                </c:pt>
                <c:pt idx="38">
                  <c:v>43888</c:v>
                </c:pt>
                <c:pt idx="39">
                  <c:v>43889</c:v>
                </c:pt>
                <c:pt idx="40">
                  <c:v>43892</c:v>
                </c:pt>
                <c:pt idx="41">
                  <c:v>43893</c:v>
                </c:pt>
                <c:pt idx="42">
                  <c:v>43894</c:v>
                </c:pt>
                <c:pt idx="43">
                  <c:v>43895</c:v>
                </c:pt>
                <c:pt idx="44">
                  <c:v>43896</c:v>
                </c:pt>
                <c:pt idx="45">
                  <c:v>43899</c:v>
                </c:pt>
                <c:pt idx="46">
                  <c:v>43900</c:v>
                </c:pt>
                <c:pt idx="47">
                  <c:v>43901</c:v>
                </c:pt>
                <c:pt idx="48">
                  <c:v>43902</c:v>
                </c:pt>
                <c:pt idx="49">
                  <c:v>43903</c:v>
                </c:pt>
                <c:pt idx="50">
                  <c:v>43906</c:v>
                </c:pt>
                <c:pt idx="51">
                  <c:v>43907</c:v>
                </c:pt>
                <c:pt idx="52">
                  <c:v>43908</c:v>
                </c:pt>
                <c:pt idx="53">
                  <c:v>43909</c:v>
                </c:pt>
                <c:pt idx="54">
                  <c:v>43910</c:v>
                </c:pt>
                <c:pt idx="55">
                  <c:v>43913</c:v>
                </c:pt>
                <c:pt idx="56">
                  <c:v>43914</c:v>
                </c:pt>
                <c:pt idx="57">
                  <c:v>43915</c:v>
                </c:pt>
                <c:pt idx="58">
                  <c:v>43916</c:v>
                </c:pt>
                <c:pt idx="59">
                  <c:v>43917</c:v>
                </c:pt>
                <c:pt idx="60">
                  <c:v>43920</c:v>
                </c:pt>
                <c:pt idx="61">
                  <c:v>43921</c:v>
                </c:pt>
                <c:pt idx="62">
                  <c:v>43922</c:v>
                </c:pt>
                <c:pt idx="63">
                  <c:v>43923</c:v>
                </c:pt>
                <c:pt idx="64">
                  <c:v>43924</c:v>
                </c:pt>
                <c:pt idx="65">
                  <c:v>43927</c:v>
                </c:pt>
                <c:pt idx="66">
                  <c:v>43928</c:v>
                </c:pt>
                <c:pt idx="67">
                  <c:v>43929</c:v>
                </c:pt>
                <c:pt idx="68">
                  <c:v>43930</c:v>
                </c:pt>
                <c:pt idx="69">
                  <c:v>43934</c:v>
                </c:pt>
                <c:pt idx="70">
                  <c:v>43935</c:v>
                </c:pt>
                <c:pt idx="71">
                  <c:v>43936</c:v>
                </c:pt>
                <c:pt idx="72">
                  <c:v>43937</c:v>
                </c:pt>
                <c:pt idx="73">
                  <c:v>43938</c:v>
                </c:pt>
                <c:pt idx="74">
                  <c:v>43941</c:v>
                </c:pt>
                <c:pt idx="75">
                  <c:v>43943</c:v>
                </c:pt>
                <c:pt idx="76">
                  <c:v>43944</c:v>
                </c:pt>
                <c:pt idx="77">
                  <c:v>43945</c:v>
                </c:pt>
                <c:pt idx="78">
                  <c:v>43948</c:v>
                </c:pt>
                <c:pt idx="79">
                  <c:v>43949</c:v>
                </c:pt>
                <c:pt idx="80">
                  <c:v>43950</c:v>
                </c:pt>
                <c:pt idx="81">
                  <c:v>43951</c:v>
                </c:pt>
                <c:pt idx="82">
                  <c:v>43955</c:v>
                </c:pt>
                <c:pt idx="83">
                  <c:v>43956</c:v>
                </c:pt>
                <c:pt idx="84">
                  <c:v>43957</c:v>
                </c:pt>
                <c:pt idx="85">
                  <c:v>43958</c:v>
                </c:pt>
                <c:pt idx="86">
                  <c:v>43959</c:v>
                </c:pt>
                <c:pt idx="87">
                  <c:v>43962</c:v>
                </c:pt>
                <c:pt idx="88">
                  <c:v>43963</c:v>
                </c:pt>
                <c:pt idx="89">
                  <c:v>43964</c:v>
                </c:pt>
                <c:pt idx="90">
                  <c:v>43965</c:v>
                </c:pt>
                <c:pt idx="91">
                  <c:v>43966</c:v>
                </c:pt>
                <c:pt idx="92">
                  <c:v>43969</c:v>
                </c:pt>
                <c:pt idx="93">
                  <c:v>43970</c:v>
                </c:pt>
                <c:pt idx="94">
                  <c:v>43971</c:v>
                </c:pt>
                <c:pt idx="95">
                  <c:v>43972</c:v>
                </c:pt>
                <c:pt idx="96">
                  <c:v>43973</c:v>
                </c:pt>
                <c:pt idx="97">
                  <c:v>43976</c:v>
                </c:pt>
                <c:pt idx="98">
                  <c:v>43977</c:v>
                </c:pt>
                <c:pt idx="99">
                  <c:v>43978</c:v>
                </c:pt>
                <c:pt idx="100">
                  <c:v>43979</c:v>
                </c:pt>
                <c:pt idx="101">
                  <c:v>43980</c:v>
                </c:pt>
                <c:pt idx="102">
                  <c:v>43983</c:v>
                </c:pt>
                <c:pt idx="103">
                  <c:v>43984</c:v>
                </c:pt>
                <c:pt idx="104">
                  <c:v>43985</c:v>
                </c:pt>
                <c:pt idx="105">
                  <c:v>43986</c:v>
                </c:pt>
                <c:pt idx="106">
                  <c:v>43987</c:v>
                </c:pt>
                <c:pt idx="107">
                  <c:v>43990</c:v>
                </c:pt>
                <c:pt idx="108">
                  <c:v>43991</c:v>
                </c:pt>
                <c:pt idx="109">
                  <c:v>43992</c:v>
                </c:pt>
                <c:pt idx="110">
                  <c:v>43994</c:v>
                </c:pt>
                <c:pt idx="111">
                  <c:v>43997</c:v>
                </c:pt>
                <c:pt idx="112">
                  <c:v>43998</c:v>
                </c:pt>
                <c:pt idx="113">
                  <c:v>43999</c:v>
                </c:pt>
                <c:pt idx="114">
                  <c:v>44000</c:v>
                </c:pt>
                <c:pt idx="115">
                  <c:v>44001</c:v>
                </c:pt>
                <c:pt idx="116">
                  <c:v>44004</c:v>
                </c:pt>
                <c:pt idx="117">
                  <c:v>44005</c:v>
                </c:pt>
                <c:pt idx="118">
                  <c:v>44006</c:v>
                </c:pt>
                <c:pt idx="119">
                  <c:v>44007</c:v>
                </c:pt>
                <c:pt idx="120">
                  <c:v>44008</c:v>
                </c:pt>
                <c:pt idx="121">
                  <c:v>44011</c:v>
                </c:pt>
                <c:pt idx="122">
                  <c:v>44012</c:v>
                </c:pt>
                <c:pt idx="123">
                  <c:v>44013</c:v>
                </c:pt>
                <c:pt idx="124">
                  <c:v>44014</c:v>
                </c:pt>
                <c:pt idx="125">
                  <c:v>44015</c:v>
                </c:pt>
                <c:pt idx="126">
                  <c:v>44018</c:v>
                </c:pt>
                <c:pt idx="127">
                  <c:v>44019</c:v>
                </c:pt>
                <c:pt idx="128">
                  <c:v>44020</c:v>
                </c:pt>
                <c:pt idx="129">
                  <c:v>44021</c:v>
                </c:pt>
                <c:pt idx="130">
                  <c:v>44022</c:v>
                </c:pt>
                <c:pt idx="131">
                  <c:v>44025</c:v>
                </c:pt>
                <c:pt idx="132">
                  <c:v>44026</c:v>
                </c:pt>
                <c:pt idx="133">
                  <c:v>44027</c:v>
                </c:pt>
                <c:pt idx="134">
                  <c:v>44028</c:v>
                </c:pt>
                <c:pt idx="135">
                  <c:v>44029</c:v>
                </c:pt>
                <c:pt idx="136">
                  <c:v>44032</c:v>
                </c:pt>
                <c:pt idx="137">
                  <c:v>44033</c:v>
                </c:pt>
                <c:pt idx="138">
                  <c:v>44034</c:v>
                </c:pt>
                <c:pt idx="139">
                  <c:v>44035</c:v>
                </c:pt>
                <c:pt idx="140">
                  <c:v>44036</c:v>
                </c:pt>
                <c:pt idx="141">
                  <c:v>44039</c:v>
                </c:pt>
                <c:pt idx="142">
                  <c:v>44040</c:v>
                </c:pt>
                <c:pt idx="143">
                  <c:v>44041</c:v>
                </c:pt>
                <c:pt idx="144">
                  <c:v>44042</c:v>
                </c:pt>
                <c:pt idx="145">
                  <c:v>44043</c:v>
                </c:pt>
                <c:pt idx="146">
                  <c:v>44046</c:v>
                </c:pt>
                <c:pt idx="147">
                  <c:v>44047</c:v>
                </c:pt>
                <c:pt idx="148">
                  <c:v>44048</c:v>
                </c:pt>
                <c:pt idx="149">
                  <c:v>44049</c:v>
                </c:pt>
                <c:pt idx="150">
                  <c:v>44050</c:v>
                </c:pt>
                <c:pt idx="151">
                  <c:v>44053</c:v>
                </c:pt>
                <c:pt idx="152">
                  <c:v>44054</c:v>
                </c:pt>
                <c:pt idx="153">
                  <c:v>44055</c:v>
                </c:pt>
                <c:pt idx="154">
                  <c:v>44056</c:v>
                </c:pt>
                <c:pt idx="155">
                  <c:v>44057</c:v>
                </c:pt>
                <c:pt idx="156">
                  <c:v>44060</c:v>
                </c:pt>
                <c:pt idx="157">
                  <c:v>44061</c:v>
                </c:pt>
                <c:pt idx="158">
                  <c:v>44062</c:v>
                </c:pt>
                <c:pt idx="159">
                  <c:v>44063</c:v>
                </c:pt>
                <c:pt idx="160">
                  <c:v>44064</c:v>
                </c:pt>
                <c:pt idx="161">
                  <c:v>44067</c:v>
                </c:pt>
                <c:pt idx="162">
                  <c:v>44068</c:v>
                </c:pt>
                <c:pt idx="163">
                  <c:v>44069</c:v>
                </c:pt>
                <c:pt idx="164">
                  <c:v>44070</c:v>
                </c:pt>
                <c:pt idx="165">
                  <c:v>44071</c:v>
                </c:pt>
                <c:pt idx="166">
                  <c:v>44074</c:v>
                </c:pt>
                <c:pt idx="167">
                  <c:v>44075</c:v>
                </c:pt>
                <c:pt idx="168">
                  <c:v>44076</c:v>
                </c:pt>
                <c:pt idx="169">
                  <c:v>44077</c:v>
                </c:pt>
                <c:pt idx="170">
                  <c:v>44078</c:v>
                </c:pt>
                <c:pt idx="171">
                  <c:v>44082</c:v>
                </c:pt>
                <c:pt idx="172">
                  <c:v>44083</c:v>
                </c:pt>
                <c:pt idx="173">
                  <c:v>44084</c:v>
                </c:pt>
                <c:pt idx="174">
                  <c:v>44085</c:v>
                </c:pt>
                <c:pt idx="175">
                  <c:v>44088</c:v>
                </c:pt>
                <c:pt idx="176">
                  <c:v>44089</c:v>
                </c:pt>
                <c:pt idx="177">
                  <c:v>44090</c:v>
                </c:pt>
                <c:pt idx="178">
                  <c:v>44091</c:v>
                </c:pt>
                <c:pt idx="179">
                  <c:v>44092</c:v>
                </c:pt>
                <c:pt idx="180">
                  <c:v>44095</c:v>
                </c:pt>
                <c:pt idx="181">
                  <c:v>44096</c:v>
                </c:pt>
                <c:pt idx="182">
                  <c:v>44097</c:v>
                </c:pt>
                <c:pt idx="183">
                  <c:v>44098</c:v>
                </c:pt>
                <c:pt idx="184">
                  <c:v>44099</c:v>
                </c:pt>
                <c:pt idx="185">
                  <c:v>44102</c:v>
                </c:pt>
                <c:pt idx="186">
                  <c:v>44103</c:v>
                </c:pt>
                <c:pt idx="187">
                  <c:v>44104</c:v>
                </c:pt>
                <c:pt idx="188">
                  <c:v>44105</c:v>
                </c:pt>
                <c:pt idx="189">
                  <c:v>44106</c:v>
                </c:pt>
                <c:pt idx="190">
                  <c:v>44109</c:v>
                </c:pt>
                <c:pt idx="191">
                  <c:v>44110</c:v>
                </c:pt>
                <c:pt idx="192">
                  <c:v>44111</c:v>
                </c:pt>
                <c:pt idx="193">
                  <c:v>44112</c:v>
                </c:pt>
                <c:pt idx="194">
                  <c:v>44113</c:v>
                </c:pt>
                <c:pt idx="195">
                  <c:v>44117</c:v>
                </c:pt>
                <c:pt idx="196">
                  <c:v>44118</c:v>
                </c:pt>
                <c:pt idx="197">
                  <c:v>44119</c:v>
                </c:pt>
                <c:pt idx="198">
                  <c:v>44120</c:v>
                </c:pt>
                <c:pt idx="199">
                  <c:v>44123</c:v>
                </c:pt>
                <c:pt idx="200">
                  <c:v>44124</c:v>
                </c:pt>
                <c:pt idx="201">
                  <c:v>44125</c:v>
                </c:pt>
                <c:pt idx="202">
                  <c:v>44126</c:v>
                </c:pt>
                <c:pt idx="203">
                  <c:v>44127</c:v>
                </c:pt>
                <c:pt idx="204">
                  <c:v>44130</c:v>
                </c:pt>
                <c:pt idx="205">
                  <c:v>44131</c:v>
                </c:pt>
                <c:pt idx="206">
                  <c:v>44132</c:v>
                </c:pt>
                <c:pt idx="207">
                  <c:v>44133</c:v>
                </c:pt>
                <c:pt idx="208">
                  <c:v>44134</c:v>
                </c:pt>
                <c:pt idx="209">
                  <c:v>44138</c:v>
                </c:pt>
                <c:pt idx="210">
                  <c:v>44139</c:v>
                </c:pt>
                <c:pt idx="211">
                  <c:v>44140</c:v>
                </c:pt>
                <c:pt idx="212">
                  <c:v>44141</c:v>
                </c:pt>
                <c:pt idx="213">
                  <c:v>44144</c:v>
                </c:pt>
                <c:pt idx="214">
                  <c:v>44145</c:v>
                </c:pt>
                <c:pt idx="215">
                  <c:v>44146</c:v>
                </c:pt>
                <c:pt idx="216">
                  <c:v>44147</c:v>
                </c:pt>
                <c:pt idx="217">
                  <c:v>44148</c:v>
                </c:pt>
                <c:pt idx="218">
                  <c:v>44151</c:v>
                </c:pt>
                <c:pt idx="219">
                  <c:v>44152</c:v>
                </c:pt>
                <c:pt idx="220">
                  <c:v>44153</c:v>
                </c:pt>
                <c:pt idx="221">
                  <c:v>44154</c:v>
                </c:pt>
                <c:pt idx="222">
                  <c:v>44155</c:v>
                </c:pt>
                <c:pt idx="223">
                  <c:v>44158</c:v>
                </c:pt>
                <c:pt idx="224">
                  <c:v>44159</c:v>
                </c:pt>
                <c:pt idx="225">
                  <c:v>44160</c:v>
                </c:pt>
                <c:pt idx="226">
                  <c:v>44161</c:v>
                </c:pt>
                <c:pt idx="227">
                  <c:v>44162</c:v>
                </c:pt>
                <c:pt idx="228">
                  <c:v>44165</c:v>
                </c:pt>
                <c:pt idx="229">
                  <c:v>44166</c:v>
                </c:pt>
                <c:pt idx="230">
                  <c:v>44167</c:v>
                </c:pt>
                <c:pt idx="231">
                  <c:v>44168</c:v>
                </c:pt>
                <c:pt idx="232">
                  <c:v>44169</c:v>
                </c:pt>
                <c:pt idx="233">
                  <c:v>44172</c:v>
                </c:pt>
                <c:pt idx="234">
                  <c:v>44173</c:v>
                </c:pt>
                <c:pt idx="235">
                  <c:v>44174</c:v>
                </c:pt>
                <c:pt idx="236">
                  <c:v>44175</c:v>
                </c:pt>
                <c:pt idx="237">
                  <c:v>44176</c:v>
                </c:pt>
                <c:pt idx="238">
                  <c:v>44179</c:v>
                </c:pt>
                <c:pt idx="239">
                  <c:v>44180</c:v>
                </c:pt>
                <c:pt idx="240">
                  <c:v>44181</c:v>
                </c:pt>
                <c:pt idx="241">
                  <c:v>44182</c:v>
                </c:pt>
                <c:pt idx="242">
                  <c:v>44183</c:v>
                </c:pt>
                <c:pt idx="243">
                  <c:v>44186</c:v>
                </c:pt>
                <c:pt idx="244">
                  <c:v>44187</c:v>
                </c:pt>
                <c:pt idx="245">
                  <c:v>44188</c:v>
                </c:pt>
                <c:pt idx="246">
                  <c:v>44189</c:v>
                </c:pt>
                <c:pt idx="247">
                  <c:v>44193</c:v>
                </c:pt>
                <c:pt idx="248">
                  <c:v>44194</c:v>
                </c:pt>
                <c:pt idx="249">
                  <c:v>44195</c:v>
                </c:pt>
                <c:pt idx="250">
                  <c:v>44196</c:v>
                </c:pt>
                <c:pt idx="251">
                  <c:v>44200</c:v>
                </c:pt>
                <c:pt idx="252">
                  <c:v>44201</c:v>
                </c:pt>
                <c:pt idx="253">
                  <c:v>44202</c:v>
                </c:pt>
                <c:pt idx="254">
                  <c:v>44203</c:v>
                </c:pt>
                <c:pt idx="255">
                  <c:v>44204</c:v>
                </c:pt>
                <c:pt idx="256">
                  <c:v>44207</c:v>
                </c:pt>
                <c:pt idx="257">
                  <c:v>44208</c:v>
                </c:pt>
                <c:pt idx="258">
                  <c:v>44209</c:v>
                </c:pt>
                <c:pt idx="259">
                  <c:v>44210</c:v>
                </c:pt>
                <c:pt idx="260">
                  <c:v>44211</c:v>
                </c:pt>
                <c:pt idx="261">
                  <c:v>44214</c:v>
                </c:pt>
                <c:pt idx="262">
                  <c:v>44215</c:v>
                </c:pt>
                <c:pt idx="263">
                  <c:v>44216</c:v>
                </c:pt>
                <c:pt idx="264">
                  <c:v>44217</c:v>
                </c:pt>
                <c:pt idx="265">
                  <c:v>44218</c:v>
                </c:pt>
                <c:pt idx="266">
                  <c:v>44221</c:v>
                </c:pt>
                <c:pt idx="267">
                  <c:v>44222</c:v>
                </c:pt>
                <c:pt idx="268">
                  <c:v>44223</c:v>
                </c:pt>
                <c:pt idx="269">
                  <c:v>44224</c:v>
                </c:pt>
                <c:pt idx="270">
                  <c:v>44225</c:v>
                </c:pt>
                <c:pt idx="271">
                  <c:v>44228</c:v>
                </c:pt>
                <c:pt idx="272">
                  <c:v>44229</c:v>
                </c:pt>
                <c:pt idx="273">
                  <c:v>44230</c:v>
                </c:pt>
                <c:pt idx="274">
                  <c:v>44231</c:v>
                </c:pt>
                <c:pt idx="275">
                  <c:v>44232</c:v>
                </c:pt>
                <c:pt idx="276">
                  <c:v>44235</c:v>
                </c:pt>
                <c:pt idx="277">
                  <c:v>44236</c:v>
                </c:pt>
                <c:pt idx="278">
                  <c:v>44237</c:v>
                </c:pt>
                <c:pt idx="279">
                  <c:v>44238</c:v>
                </c:pt>
                <c:pt idx="280">
                  <c:v>44239</c:v>
                </c:pt>
                <c:pt idx="281">
                  <c:v>44244</c:v>
                </c:pt>
                <c:pt idx="282">
                  <c:v>44245</c:v>
                </c:pt>
                <c:pt idx="283">
                  <c:v>44246</c:v>
                </c:pt>
                <c:pt idx="284">
                  <c:v>44249</c:v>
                </c:pt>
                <c:pt idx="285">
                  <c:v>44250</c:v>
                </c:pt>
                <c:pt idx="286">
                  <c:v>44251</c:v>
                </c:pt>
                <c:pt idx="287">
                  <c:v>44252</c:v>
                </c:pt>
                <c:pt idx="288">
                  <c:v>44253</c:v>
                </c:pt>
                <c:pt idx="289">
                  <c:v>44256</c:v>
                </c:pt>
                <c:pt idx="290">
                  <c:v>44257</c:v>
                </c:pt>
                <c:pt idx="291">
                  <c:v>44258</c:v>
                </c:pt>
                <c:pt idx="292">
                  <c:v>44259</c:v>
                </c:pt>
                <c:pt idx="293">
                  <c:v>44260</c:v>
                </c:pt>
                <c:pt idx="294">
                  <c:v>44263</c:v>
                </c:pt>
                <c:pt idx="295">
                  <c:v>44264</c:v>
                </c:pt>
                <c:pt idx="296">
                  <c:v>44265</c:v>
                </c:pt>
                <c:pt idx="297">
                  <c:v>44266</c:v>
                </c:pt>
                <c:pt idx="298">
                  <c:v>44267</c:v>
                </c:pt>
                <c:pt idx="299">
                  <c:v>44270</c:v>
                </c:pt>
                <c:pt idx="300">
                  <c:v>44271</c:v>
                </c:pt>
                <c:pt idx="301">
                  <c:v>44272</c:v>
                </c:pt>
                <c:pt idx="302">
                  <c:v>44273</c:v>
                </c:pt>
                <c:pt idx="303">
                  <c:v>44274</c:v>
                </c:pt>
                <c:pt idx="304">
                  <c:v>44277</c:v>
                </c:pt>
                <c:pt idx="305">
                  <c:v>44278</c:v>
                </c:pt>
                <c:pt idx="306">
                  <c:v>44279</c:v>
                </c:pt>
                <c:pt idx="307">
                  <c:v>44280</c:v>
                </c:pt>
                <c:pt idx="308">
                  <c:v>44281</c:v>
                </c:pt>
                <c:pt idx="309">
                  <c:v>44284</c:v>
                </c:pt>
                <c:pt idx="310">
                  <c:v>44285</c:v>
                </c:pt>
                <c:pt idx="311">
                  <c:v>44286</c:v>
                </c:pt>
                <c:pt idx="312">
                  <c:v>44287</c:v>
                </c:pt>
                <c:pt idx="313">
                  <c:v>44291</c:v>
                </c:pt>
                <c:pt idx="314">
                  <c:v>44292</c:v>
                </c:pt>
                <c:pt idx="315">
                  <c:v>44293</c:v>
                </c:pt>
                <c:pt idx="316">
                  <c:v>44294</c:v>
                </c:pt>
                <c:pt idx="317">
                  <c:v>44295</c:v>
                </c:pt>
                <c:pt idx="318">
                  <c:v>44298</c:v>
                </c:pt>
                <c:pt idx="319">
                  <c:v>44299</c:v>
                </c:pt>
                <c:pt idx="320">
                  <c:v>44300</c:v>
                </c:pt>
                <c:pt idx="321">
                  <c:v>44301</c:v>
                </c:pt>
                <c:pt idx="322">
                  <c:v>44302</c:v>
                </c:pt>
                <c:pt idx="323">
                  <c:v>44305</c:v>
                </c:pt>
                <c:pt idx="324">
                  <c:v>44306</c:v>
                </c:pt>
                <c:pt idx="325">
                  <c:v>44308</c:v>
                </c:pt>
                <c:pt idx="326">
                  <c:v>44309</c:v>
                </c:pt>
                <c:pt idx="327">
                  <c:v>44312</c:v>
                </c:pt>
                <c:pt idx="328">
                  <c:v>44313</c:v>
                </c:pt>
                <c:pt idx="329">
                  <c:v>44314</c:v>
                </c:pt>
                <c:pt idx="330">
                  <c:v>44315</c:v>
                </c:pt>
                <c:pt idx="331">
                  <c:v>44316</c:v>
                </c:pt>
                <c:pt idx="332">
                  <c:v>44319</c:v>
                </c:pt>
                <c:pt idx="333">
                  <c:v>44320</c:v>
                </c:pt>
                <c:pt idx="334">
                  <c:v>44321</c:v>
                </c:pt>
                <c:pt idx="335">
                  <c:v>44322</c:v>
                </c:pt>
                <c:pt idx="336">
                  <c:v>44323</c:v>
                </c:pt>
                <c:pt idx="337">
                  <c:v>44326</c:v>
                </c:pt>
                <c:pt idx="338">
                  <c:v>44327</c:v>
                </c:pt>
                <c:pt idx="339">
                  <c:v>44328</c:v>
                </c:pt>
                <c:pt idx="340">
                  <c:v>44329</c:v>
                </c:pt>
                <c:pt idx="341">
                  <c:v>44330</c:v>
                </c:pt>
                <c:pt idx="342">
                  <c:v>44333</c:v>
                </c:pt>
                <c:pt idx="343">
                  <c:v>44334</c:v>
                </c:pt>
                <c:pt idx="344">
                  <c:v>44335</c:v>
                </c:pt>
                <c:pt idx="345">
                  <c:v>44336</c:v>
                </c:pt>
                <c:pt idx="346">
                  <c:v>44337</c:v>
                </c:pt>
                <c:pt idx="347">
                  <c:v>44340</c:v>
                </c:pt>
                <c:pt idx="348">
                  <c:v>44341</c:v>
                </c:pt>
                <c:pt idx="349">
                  <c:v>44342</c:v>
                </c:pt>
                <c:pt idx="350">
                  <c:v>44343</c:v>
                </c:pt>
                <c:pt idx="351">
                  <c:v>44344</c:v>
                </c:pt>
                <c:pt idx="352">
                  <c:v>44347</c:v>
                </c:pt>
                <c:pt idx="353">
                  <c:v>44348</c:v>
                </c:pt>
                <c:pt idx="354">
                  <c:v>44349</c:v>
                </c:pt>
                <c:pt idx="355">
                  <c:v>44351</c:v>
                </c:pt>
                <c:pt idx="356">
                  <c:v>44354</c:v>
                </c:pt>
                <c:pt idx="357">
                  <c:v>44355</c:v>
                </c:pt>
                <c:pt idx="358">
                  <c:v>44356</c:v>
                </c:pt>
                <c:pt idx="359">
                  <c:v>44357</c:v>
                </c:pt>
                <c:pt idx="360">
                  <c:v>44358</c:v>
                </c:pt>
                <c:pt idx="361">
                  <c:v>44361</c:v>
                </c:pt>
                <c:pt idx="362">
                  <c:v>44362</c:v>
                </c:pt>
                <c:pt idx="363">
                  <c:v>44363</c:v>
                </c:pt>
                <c:pt idx="364">
                  <c:v>44364</c:v>
                </c:pt>
                <c:pt idx="365">
                  <c:v>44365</c:v>
                </c:pt>
                <c:pt idx="366">
                  <c:v>44368</c:v>
                </c:pt>
                <c:pt idx="367">
                  <c:v>44369</c:v>
                </c:pt>
                <c:pt idx="368">
                  <c:v>44370</c:v>
                </c:pt>
                <c:pt idx="369">
                  <c:v>44371</c:v>
                </c:pt>
                <c:pt idx="370">
                  <c:v>44372</c:v>
                </c:pt>
                <c:pt idx="371">
                  <c:v>44375</c:v>
                </c:pt>
                <c:pt idx="372">
                  <c:v>44376</c:v>
                </c:pt>
                <c:pt idx="373">
                  <c:v>44377</c:v>
                </c:pt>
                <c:pt idx="374">
                  <c:v>44378</c:v>
                </c:pt>
                <c:pt idx="375">
                  <c:v>44379</c:v>
                </c:pt>
                <c:pt idx="376">
                  <c:v>44382</c:v>
                </c:pt>
                <c:pt idx="377">
                  <c:v>44383</c:v>
                </c:pt>
                <c:pt idx="378">
                  <c:v>44384</c:v>
                </c:pt>
                <c:pt idx="379">
                  <c:v>44385</c:v>
                </c:pt>
                <c:pt idx="380">
                  <c:v>44386</c:v>
                </c:pt>
                <c:pt idx="381">
                  <c:v>44389</c:v>
                </c:pt>
                <c:pt idx="382">
                  <c:v>44390</c:v>
                </c:pt>
                <c:pt idx="383">
                  <c:v>44391</c:v>
                </c:pt>
                <c:pt idx="384">
                  <c:v>44392</c:v>
                </c:pt>
                <c:pt idx="385">
                  <c:v>44393</c:v>
                </c:pt>
                <c:pt idx="386">
                  <c:v>44396</c:v>
                </c:pt>
                <c:pt idx="387">
                  <c:v>44397</c:v>
                </c:pt>
                <c:pt idx="388">
                  <c:v>44398</c:v>
                </c:pt>
                <c:pt idx="389">
                  <c:v>44399</c:v>
                </c:pt>
                <c:pt idx="390">
                  <c:v>44400</c:v>
                </c:pt>
                <c:pt idx="391">
                  <c:v>44403</c:v>
                </c:pt>
                <c:pt idx="392">
                  <c:v>44404</c:v>
                </c:pt>
                <c:pt idx="393">
                  <c:v>44405</c:v>
                </c:pt>
                <c:pt idx="394">
                  <c:v>44406</c:v>
                </c:pt>
                <c:pt idx="395">
                  <c:v>44407</c:v>
                </c:pt>
                <c:pt idx="396">
                  <c:v>44410</c:v>
                </c:pt>
                <c:pt idx="397">
                  <c:v>44411</c:v>
                </c:pt>
                <c:pt idx="398">
                  <c:v>44412</c:v>
                </c:pt>
                <c:pt idx="399">
                  <c:v>44413</c:v>
                </c:pt>
                <c:pt idx="400">
                  <c:v>44414</c:v>
                </c:pt>
                <c:pt idx="401">
                  <c:v>44417</c:v>
                </c:pt>
                <c:pt idx="402">
                  <c:v>44418</c:v>
                </c:pt>
                <c:pt idx="403">
                  <c:v>44419</c:v>
                </c:pt>
                <c:pt idx="404">
                  <c:v>44420</c:v>
                </c:pt>
                <c:pt idx="405">
                  <c:v>44421</c:v>
                </c:pt>
                <c:pt idx="406">
                  <c:v>44424</c:v>
                </c:pt>
                <c:pt idx="407">
                  <c:v>44425</c:v>
                </c:pt>
                <c:pt idx="408">
                  <c:v>44426</c:v>
                </c:pt>
                <c:pt idx="409">
                  <c:v>44427</c:v>
                </c:pt>
                <c:pt idx="410">
                  <c:v>44428</c:v>
                </c:pt>
                <c:pt idx="411">
                  <c:v>44431</c:v>
                </c:pt>
                <c:pt idx="412">
                  <c:v>44432</c:v>
                </c:pt>
                <c:pt idx="413">
                  <c:v>44433</c:v>
                </c:pt>
                <c:pt idx="414">
                  <c:v>44434</c:v>
                </c:pt>
                <c:pt idx="415">
                  <c:v>44435</c:v>
                </c:pt>
                <c:pt idx="416">
                  <c:v>44438</c:v>
                </c:pt>
                <c:pt idx="417">
                  <c:v>44439</c:v>
                </c:pt>
                <c:pt idx="418">
                  <c:v>44440</c:v>
                </c:pt>
                <c:pt idx="419">
                  <c:v>44441</c:v>
                </c:pt>
                <c:pt idx="420">
                  <c:v>44442</c:v>
                </c:pt>
                <c:pt idx="421">
                  <c:v>44445</c:v>
                </c:pt>
                <c:pt idx="422">
                  <c:v>44447</c:v>
                </c:pt>
                <c:pt idx="423">
                  <c:v>44448</c:v>
                </c:pt>
                <c:pt idx="424">
                  <c:v>44449</c:v>
                </c:pt>
                <c:pt idx="425">
                  <c:v>44452</c:v>
                </c:pt>
                <c:pt idx="426">
                  <c:v>44453</c:v>
                </c:pt>
                <c:pt idx="427">
                  <c:v>44454</c:v>
                </c:pt>
                <c:pt idx="428">
                  <c:v>44455</c:v>
                </c:pt>
                <c:pt idx="429">
                  <c:v>44456</c:v>
                </c:pt>
                <c:pt idx="430">
                  <c:v>44459</c:v>
                </c:pt>
                <c:pt idx="431">
                  <c:v>44460</c:v>
                </c:pt>
                <c:pt idx="432">
                  <c:v>44461</c:v>
                </c:pt>
                <c:pt idx="433">
                  <c:v>44462</c:v>
                </c:pt>
                <c:pt idx="434">
                  <c:v>44463</c:v>
                </c:pt>
                <c:pt idx="435">
                  <c:v>44466</c:v>
                </c:pt>
                <c:pt idx="436">
                  <c:v>44467</c:v>
                </c:pt>
                <c:pt idx="437">
                  <c:v>44468</c:v>
                </c:pt>
                <c:pt idx="438">
                  <c:v>44469</c:v>
                </c:pt>
                <c:pt idx="439">
                  <c:v>44470</c:v>
                </c:pt>
                <c:pt idx="440">
                  <c:v>44473</c:v>
                </c:pt>
                <c:pt idx="441">
                  <c:v>44474</c:v>
                </c:pt>
                <c:pt idx="442">
                  <c:v>44475</c:v>
                </c:pt>
                <c:pt idx="443">
                  <c:v>44476</c:v>
                </c:pt>
                <c:pt idx="444">
                  <c:v>44477</c:v>
                </c:pt>
                <c:pt idx="445">
                  <c:v>44480</c:v>
                </c:pt>
                <c:pt idx="446">
                  <c:v>44482</c:v>
                </c:pt>
                <c:pt idx="447">
                  <c:v>44483</c:v>
                </c:pt>
                <c:pt idx="448">
                  <c:v>44484</c:v>
                </c:pt>
                <c:pt idx="449">
                  <c:v>44487</c:v>
                </c:pt>
                <c:pt idx="450">
                  <c:v>44488</c:v>
                </c:pt>
                <c:pt idx="451">
                  <c:v>44489</c:v>
                </c:pt>
                <c:pt idx="452">
                  <c:v>44490</c:v>
                </c:pt>
                <c:pt idx="453">
                  <c:v>44491</c:v>
                </c:pt>
                <c:pt idx="454">
                  <c:v>44494</c:v>
                </c:pt>
                <c:pt idx="455">
                  <c:v>44495</c:v>
                </c:pt>
                <c:pt idx="456">
                  <c:v>44496</c:v>
                </c:pt>
                <c:pt idx="457">
                  <c:v>44497</c:v>
                </c:pt>
                <c:pt idx="458">
                  <c:v>44498</c:v>
                </c:pt>
                <c:pt idx="459">
                  <c:v>44501</c:v>
                </c:pt>
                <c:pt idx="460">
                  <c:v>44503</c:v>
                </c:pt>
                <c:pt idx="461">
                  <c:v>44504</c:v>
                </c:pt>
                <c:pt idx="462">
                  <c:v>44505</c:v>
                </c:pt>
                <c:pt idx="463">
                  <c:v>44508</c:v>
                </c:pt>
                <c:pt idx="464">
                  <c:v>44509</c:v>
                </c:pt>
                <c:pt idx="465">
                  <c:v>44510</c:v>
                </c:pt>
                <c:pt idx="466">
                  <c:v>44511</c:v>
                </c:pt>
                <c:pt idx="467">
                  <c:v>44512</c:v>
                </c:pt>
                <c:pt idx="468">
                  <c:v>44516</c:v>
                </c:pt>
                <c:pt idx="469">
                  <c:v>44517</c:v>
                </c:pt>
                <c:pt idx="470">
                  <c:v>44518</c:v>
                </c:pt>
                <c:pt idx="471">
                  <c:v>44519</c:v>
                </c:pt>
                <c:pt idx="472">
                  <c:v>44522</c:v>
                </c:pt>
                <c:pt idx="473">
                  <c:v>44523</c:v>
                </c:pt>
                <c:pt idx="474">
                  <c:v>44524</c:v>
                </c:pt>
                <c:pt idx="475">
                  <c:v>44525</c:v>
                </c:pt>
                <c:pt idx="476">
                  <c:v>44526</c:v>
                </c:pt>
                <c:pt idx="477">
                  <c:v>44529</c:v>
                </c:pt>
                <c:pt idx="478">
                  <c:v>44530</c:v>
                </c:pt>
                <c:pt idx="479">
                  <c:v>44531</c:v>
                </c:pt>
                <c:pt idx="480">
                  <c:v>44532</c:v>
                </c:pt>
                <c:pt idx="481">
                  <c:v>44533</c:v>
                </c:pt>
                <c:pt idx="482">
                  <c:v>44536</c:v>
                </c:pt>
                <c:pt idx="483">
                  <c:v>44537</c:v>
                </c:pt>
                <c:pt idx="484">
                  <c:v>44538</c:v>
                </c:pt>
                <c:pt idx="485">
                  <c:v>44539</c:v>
                </c:pt>
                <c:pt idx="486">
                  <c:v>44540</c:v>
                </c:pt>
                <c:pt idx="487">
                  <c:v>44543</c:v>
                </c:pt>
                <c:pt idx="488">
                  <c:v>44544</c:v>
                </c:pt>
                <c:pt idx="489">
                  <c:v>44545</c:v>
                </c:pt>
                <c:pt idx="490">
                  <c:v>44546</c:v>
                </c:pt>
                <c:pt idx="491">
                  <c:v>44547</c:v>
                </c:pt>
                <c:pt idx="492">
                  <c:v>44550</c:v>
                </c:pt>
                <c:pt idx="493">
                  <c:v>44551</c:v>
                </c:pt>
                <c:pt idx="494">
                  <c:v>44552</c:v>
                </c:pt>
                <c:pt idx="495">
                  <c:v>44553</c:v>
                </c:pt>
                <c:pt idx="496">
                  <c:v>44554</c:v>
                </c:pt>
                <c:pt idx="497">
                  <c:v>44557</c:v>
                </c:pt>
                <c:pt idx="498">
                  <c:v>44558</c:v>
                </c:pt>
                <c:pt idx="499">
                  <c:v>44559</c:v>
                </c:pt>
                <c:pt idx="500">
                  <c:v>44560</c:v>
                </c:pt>
                <c:pt idx="501">
                  <c:v>44561</c:v>
                </c:pt>
              </c:numCache>
              <c:extLst xmlns:c15="http://schemas.microsoft.com/office/drawing/2012/chart"/>
            </c:numRef>
          </c:cat>
          <c:val>
            <c:numRef>
              <c:f>'NTN-B'!$AQ$3:$AQ$988</c:f>
              <c:numCache>
                <c:formatCode>0.00</c:formatCode>
                <c:ptCount val="986"/>
                <c:pt idx="0" formatCode="General">
                  <c:v>0</c:v>
                </c:pt>
                <c:pt idx="1">
                  <c:v>1.7088558920153041E-2</c:v>
                </c:pt>
                <c:pt idx="2">
                  <c:v>3.4180038028774895E-2</c:v>
                </c:pt>
                <c:pt idx="3">
                  <c:v>5.1274437824866403E-2</c:v>
                </c:pt>
                <c:pt idx="4">
                  <c:v>6.8371758807539429E-2</c:v>
                </c:pt>
                <c:pt idx="5">
                  <c:v>8.5472001475972448E-2</c:v>
                </c:pt>
                <c:pt idx="6">
                  <c:v>0.10257516632945496</c:v>
                </c:pt>
                <c:pt idx="7">
                  <c:v>0.11968125386734307</c:v>
                </c:pt>
                <c:pt idx="8">
                  <c:v>0.13679026458908172</c:v>
                </c:pt>
                <c:pt idx="9">
                  <c:v>0.15390219899420465</c:v>
                </c:pt>
                <c:pt idx="10">
                  <c:v>0.17101705758231223</c:v>
                </c:pt>
                <c:pt idx="11">
                  <c:v>0.18813484085311583</c:v>
                </c:pt>
                <c:pt idx="12">
                  <c:v>0.20525554930639345</c:v>
                </c:pt>
                <c:pt idx="13">
                  <c:v>0.22237918344203411</c:v>
                </c:pt>
                <c:pt idx="14">
                  <c:v>0.23950574375997125</c:v>
                </c:pt>
                <c:pt idx="15">
                  <c:v>0.2566352307602715</c:v>
                </c:pt>
                <c:pt idx="16">
                  <c:v>0.27376764494304595</c:v>
                </c:pt>
                <c:pt idx="17">
                  <c:v>0.29090298680851667</c:v>
                </c:pt>
                <c:pt idx="18">
                  <c:v>0.30804125685697237</c:v>
                </c:pt>
                <c:pt idx="19">
                  <c:v>0.32518245558881276</c:v>
                </c:pt>
                <c:pt idx="20">
                  <c:v>0.34232658350448197</c:v>
                </c:pt>
                <c:pt idx="21">
                  <c:v>0.35947364110455737</c:v>
                </c:pt>
                <c:pt idx="22">
                  <c:v>0.37662362888968293</c:v>
                </c:pt>
                <c:pt idx="23">
                  <c:v>0.39377654736056922</c:v>
                </c:pt>
                <c:pt idx="24">
                  <c:v>0.41093239701803785</c:v>
                </c:pt>
                <c:pt idx="25">
                  <c:v>0.42809117836297705</c:v>
                </c:pt>
                <c:pt idx="26">
                  <c:v>0.44429726838108863</c:v>
                </c:pt>
                <c:pt idx="27">
                  <c:v>0.46050597357738532</c:v>
                </c:pt>
                <c:pt idx="28">
                  <c:v>0.4767172943738851</c:v>
                </c:pt>
                <c:pt idx="29">
                  <c:v>0.49293123119267257</c:v>
                </c:pt>
                <c:pt idx="30">
                  <c:v>0.50914778445587672</c:v>
                </c:pt>
                <c:pt idx="31">
                  <c:v>0.52536695458573757</c:v>
                </c:pt>
                <c:pt idx="32">
                  <c:v>0.54158874200451734</c:v>
                </c:pt>
                <c:pt idx="33">
                  <c:v>0.55781314713456709</c:v>
                </c:pt>
                <c:pt idx="34">
                  <c:v>0.57404017039832667</c:v>
                </c:pt>
                <c:pt idx="35">
                  <c:v>0.59026981221828034</c:v>
                </c:pt>
                <c:pt idx="36">
                  <c:v>0.606502073016979</c:v>
                </c:pt>
                <c:pt idx="37">
                  <c:v>0.62273695321704015</c:v>
                </c:pt>
                <c:pt idx="38">
                  <c:v>0.63897445324117008</c:v>
                </c:pt>
                <c:pt idx="39">
                  <c:v>0.65521457351211954</c:v>
                </c:pt>
                <c:pt idx="40">
                  <c:v>0.67145731445272805</c:v>
                </c:pt>
                <c:pt idx="41">
                  <c:v>0.68770267648587957</c:v>
                </c:pt>
                <c:pt idx="42">
                  <c:v>0.70395066003456908</c:v>
                </c:pt>
                <c:pt idx="43">
                  <c:v>0.72020126552179153</c:v>
                </c:pt>
                <c:pt idx="44">
                  <c:v>0.73645449337067515</c:v>
                </c:pt>
                <c:pt idx="45">
                  <c:v>0.75271034400439252</c:v>
                </c:pt>
                <c:pt idx="46">
                  <c:v>0.76896881784616067</c:v>
                </c:pt>
                <c:pt idx="47">
                  <c:v>0.78522991531930764</c:v>
                </c:pt>
                <c:pt idx="48">
                  <c:v>0.80149363684720587</c:v>
                </c:pt>
                <c:pt idx="49">
                  <c:v>0.81775998285329443</c:v>
                </c:pt>
                <c:pt idx="50">
                  <c:v>0.83402895376107899</c:v>
                </c:pt>
                <c:pt idx="51">
                  <c:v>0.85030054999415405</c:v>
                </c:pt>
                <c:pt idx="52">
                  <c:v>0.86657477197615851</c:v>
                </c:pt>
                <c:pt idx="53">
                  <c:v>0.88285162013082008</c:v>
                </c:pt>
                <c:pt idx="54">
                  <c:v>0.897204288688358</c:v>
                </c:pt>
                <c:pt idx="55">
                  <c:v>0.91155899920933869</c:v>
                </c:pt>
                <c:pt idx="56">
                  <c:v>0.92591575198426312</c:v>
                </c:pt>
                <c:pt idx="57">
                  <c:v>0.94027454730369886</c:v>
                </c:pt>
                <c:pt idx="58">
                  <c:v>0.95463538545823567</c:v>
                </c:pt>
                <c:pt idx="59">
                  <c:v>0.96899826673850775</c:v>
                </c:pt>
                <c:pt idx="60">
                  <c:v>0.98336319143519368</c:v>
                </c:pt>
                <c:pt idx="61">
                  <c:v>0.99773015983899427</c:v>
                </c:pt>
                <c:pt idx="62">
                  <c:v>1.0120991722406769</c:v>
                </c:pt>
                <c:pt idx="63">
                  <c:v>1.0264702289310534</c:v>
                </c:pt>
                <c:pt idx="64">
                  <c:v>1.0408433302009579</c:v>
                </c:pt>
                <c:pt idx="65">
                  <c:v>1.0552184763412908</c:v>
                </c:pt>
                <c:pt idx="66">
                  <c:v>1.069595667642953</c:v>
                </c:pt>
                <c:pt idx="67">
                  <c:v>1.0839749043969338</c:v>
                </c:pt>
                <c:pt idx="68">
                  <c:v>1.0983561868942227</c:v>
                </c:pt>
                <c:pt idx="69">
                  <c:v>1.1127395154258757</c:v>
                </c:pt>
                <c:pt idx="70">
                  <c:v>1.1271248902829933</c:v>
                </c:pt>
                <c:pt idx="71">
                  <c:v>1.1415123117566983</c:v>
                </c:pt>
                <c:pt idx="72">
                  <c:v>1.1559017801381577</c:v>
                </c:pt>
                <c:pt idx="73">
                  <c:v>1.170293295718583</c:v>
                </c:pt>
                <c:pt idx="74">
                  <c:v>1.1846868587892523</c:v>
                </c:pt>
                <c:pt idx="75">
                  <c:v>1.1990824696414437</c:v>
                </c:pt>
                <c:pt idx="76">
                  <c:v>1.213480128566502</c:v>
                </c:pt>
                <c:pt idx="77">
                  <c:v>1.2278798358558163</c:v>
                </c:pt>
                <c:pt idx="78">
                  <c:v>1.2422815918007979</c:v>
                </c:pt>
                <c:pt idx="79">
                  <c:v>1.2566853966929026</c:v>
                </c:pt>
                <c:pt idx="80">
                  <c:v>1.2710912508236527</c:v>
                </c:pt>
                <c:pt idx="81">
                  <c:v>1.2854991544845928</c:v>
                </c:pt>
                <c:pt idx="82">
                  <c:v>1.299909107967312</c:v>
                </c:pt>
                <c:pt idx="83">
                  <c:v>1.3143211115634212</c:v>
                </c:pt>
                <c:pt idx="84">
                  <c:v>1.3287351655645985</c:v>
                </c:pt>
                <c:pt idx="85">
                  <c:v>1.3431512702625659</c:v>
                </c:pt>
                <c:pt idx="86">
                  <c:v>1.3546485214516846</c:v>
                </c:pt>
                <c:pt idx="87">
                  <c:v>1.366147076989277</c:v>
                </c:pt>
                <c:pt idx="88">
                  <c:v>1.3776469370233135</c:v>
                </c:pt>
                <c:pt idx="89">
                  <c:v>1.389148101701787</c:v>
                </c:pt>
                <c:pt idx="90">
                  <c:v>1.4006505711727346</c:v>
                </c:pt>
                <c:pt idx="91">
                  <c:v>1.412154345584149</c:v>
                </c:pt>
                <c:pt idx="92">
                  <c:v>1.4236594250840895</c:v>
                </c:pt>
                <c:pt idx="93">
                  <c:v>1.4351658098206377</c:v>
                </c:pt>
                <c:pt idx="94">
                  <c:v>1.4466734999418307</c:v>
                </c:pt>
                <c:pt idx="95">
                  <c:v>1.4581824955957945</c:v>
                </c:pt>
                <c:pt idx="96">
                  <c:v>1.4696927969306328</c:v>
                </c:pt>
                <c:pt idx="97">
                  <c:v>1.4812044040944716</c:v>
                </c:pt>
                <c:pt idx="98">
                  <c:v>1.4927173172354369</c:v>
                </c:pt>
                <c:pt idx="99">
                  <c:v>1.5042315365017211</c:v>
                </c:pt>
                <c:pt idx="100">
                  <c:v>1.5157470620414726</c:v>
                </c:pt>
                <c:pt idx="101">
                  <c:v>1.527263894002906</c:v>
                </c:pt>
                <c:pt idx="102">
                  <c:v>1.5387820325342361</c:v>
                </c:pt>
                <c:pt idx="103">
                  <c:v>1.5503014777836777</c:v>
                </c:pt>
                <c:pt idx="104">
                  <c:v>1.5618222298994899</c:v>
                </c:pt>
                <c:pt idx="105">
                  <c:v>1.5733442890299321</c:v>
                </c:pt>
                <c:pt idx="106">
                  <c:v>1.5848676553232632</c:v>
                </c:pt>
                <c:pt idx="107">
                  <c:v>1.5963923289278092</c:v>
                </c:pt>
                <c:pt idx="108">
                  <c:v>1.6079183099918737</c:v>
                </c:pt>
                <c:pt idx="109">
                  <c:v>1.6194455986637823</c:v>
                </c:pt>
                <c:pt idx="110">
                  <c:v>1.6309741950918832</c:v>
                </c:pt>
                <c:pt idx="111">
                  <c:v>1.6425040994245244</c:v>
                </c:pt>
                <c:pt idx="112">
                  <c:v>1.6540353118100981</c:v>
                </c:pt>
                <c:pt idx="113">
                  <c:v>1.6655678323969969</c:v>
                </c:pt>
                <c:pt idx="114">
                  <c:v>1.6771016613336576</c:v>
                </c:pt>
                <c:pt idx="115">
                  <c:v>1.685684916697805</c:v>
                </c:pt>
                <c:pt idx="116">
                  <c:v>1.6942688966328889</c:v>
                </c:pt>
                <c:pt idx="117">
                  <c:v>1.7028536012000606</c:v>
                </c:pt>
                <c:pt idx="118">
                  <c:v>1.7114390304605154</c:v>
                </c:pt>
                <c:pt idx="119">
                  <c:v>1.7200251844754266</c:v>
                </c:pt>
                <c:pt idx="120">
                  <c:v>1.7286120633059676</c:v>
                </c:pt>
                <c:pt idx="121">
                  <c:v>1.7371996670133116</c:v>
                </c:pt>
                <c:pt idx="122">
                  <c:v>1.7457879956586764</c:v>
                </c:pt>
                <c:pt idx="123">
                  <c:v>1.7543770493032351</c:v>
                </c:pt>
                <c:pt idx="124">
                  <c:v>1.7629668280082056</c:v>
                </c:pt>
                <c:pt idx="125">
                  <c:v>1.7715573318347833</c:v>
                </c:pt>
                <c:pt idx="126">
                  <c:v>1.7801485608441858</c:v>
                </c:pt>
                <c:pt idx="127">
                  <c:v>1.7887405150976532</c:v>
                </c:pt>
                <c:pt idx="128">
                  <c:v>1.7973331946563809</c:v>
                </c:pt>
                <c:pt idx="129">
                  <c:v>1.8059265995816087</c:v>
                </c:pt>
                <c:pt idx="130">
                  <c:v>1.8145207299345545</c:v>
                </c:pt>
                <c:pt idx="131">
                  <c:v>1.8231155857764803</c:v>
                </c:pt>
                <c:pt idx="132">
                  <c:v>1.8317111671686037</c:v>
                </c:pt>
                <c:pt idx="133">
                  <c:v>1.840307474172187</c:v>
                </c:pt>
                <c:pt idx="134">
                  <c:v>1.8489045068484922</c:v>
                </c:pt>
                <c:pt idx="135">
                  <c:v>1.8575022652587592</c:v>
                </c:pt>
                <c:pt idx="136">
                  <c:v>1.8661007494642723</c:v>
                </c:pt>
                <c:pt idx="137">
                  <c:v>1.8746999595262936</c:v>
                </c:pt>
                <c:pt idx="138">
                  <c:v>1.8832998955060853</c:v>
                </c:pt>
                <c:pt idx="139">
                  <c:v>1.8919005574649317</c:v>
                </c:pt>
                <c:pt idx="140">
                  <c:v>1.900501945464117</c:v>
                </c:pt>
                <c:pt idx="141">
                  <c:v>1.9091040595649478</c:v>
                </c:pt>
                <c:pt idx="142">
                  <c:v>1.9177068998287083</c:v>
                </c:pt>
                <c:pt idx="143">
                  <c:v>1.9263104663167052</c:v>
                </c:pt>
                <c:pt idx="144">
                  <c:v>1.9349147590902227</c:v>
                </c:pt>
                <c:pt idx="145">
                  <c:v>1.9435197782105895</c:v>
                </c:pt>
                <c:pt idx="146">
                  <c:v>1.9521255237391122</c:v>
                </c:pt>
                <c:pt idx="147">
                  <c:v>1.9607319957371194</c:v>
                </c:pt>
                <c:pt idx="148">
                  <c:v>1.96933919426594</c:v>
                </c:pt>
                <c:pt idx="149">
                  <c:v>1.9779471193869025</c:v>
                </c:pt>
                <c:pt idx="150">
                  <c:v>1.9855640858158052</c:v>
                </c:pt>
                <c:pt idx="151">
                  <c:v>1.9931816211733899</c:v>
                </c:pt>
                <c:pt idx="152">
                  <c:v>2.0007997255021337</c:v>
                </c:pt>
                <c:pt idx="153">
                  <c:v>2.0084183988445359</c:v>
                </c:pt>
                <c:pt idx="154">
                  <c:v>2.0160376412430958</c:v>
                </c:pt>
                <c:pt idx="155">
                  <c:v>2.0236574527403128</c:v>
                </c:pt>
                <c:pt idx="156">
                  <c:v>2.0312778333787085</c:v>
                </c:pt>
                <c:pt idx="157">
                  <c:v>2.0388987832007821</c:v>
                </c:pt>
                <c:pt idx="158">
                  <c:v>2.0465203022490552</c:v>
                </c:pt>
                <c:pt idx="159">
                  <c:v>2.0541423905660494</c:v>
                </c:pt>
                <c:pt idx="160">
                  <c:v>2.061765048194264</c:v>
                </c:pt>
                <c:pt idx="161">
                  <c:v>2.0693882751762427</c:v>
                </c:pt>
                <c:pt idx="162">
                  <c:v>2.0770120715545071</c:v>
                </c:pt>
                <c:pt idx="163">
                  <c:v>2.0846364373715787</c:v>
                </c:pt>
                <c:pt idx="164">
                  <c:v>2.0922613726700012</c:v>
                </c:pt>
                <c:pt idx="165">
                  <c:v>2.0998868774922963</c:v>
                </c:pt>
                <c:pt idx="166">
                  <c:v>2.1075129518810076</c:v>
                </c:pt>
                <c:pt idx="167">
                  <c:v>2.1151395958786789</c:v>
                </c:pt>
                <c:pt idx="168">
                  <c:v>2.1227668095278762</c:v>
                </c:pt>
                <c:pt idx="169">
                  <c:v>2.130394592871121</c:v>
                </c:pt>
                <c:pt idx="170">
                  <c:v>2.1380229459509792</c:v>
                </c:pt>
                <c:pt idx="171">
                  <c:v>2.1456518688099946</c:v>
                </c:pt>
                <c:pt idx="172">
                  <c:v>2.1532813614907331</c:v>
                </c:pt>
                <c:pt idx="173">
                  <c:v>2.1609114240357608</c:v>
                </c:pt>
                <c:pt idx="174">
                  <c:v>2.1685420564876212</c:v>
                </c:pt>
                <c:pt idx="175">
                  <c:v>2.1761732588889027</c:v>
                </c:pt>
                <c:pt idx="176">
                  <c:v>2.1838050312821711</c:v>
                </c:pt>
                <c:pt idx="177">
                  <c:v>2.1914373737099924</c:v>
                </c:pt>
                <c:pt idx="178">
                  <c:v>2.1990702862149547</c:v>
                </c:pt>
                <c:pt idx="179">
                  <c:v>2.206703768839624</c:v>
                </c:pt>
                <c:pt idx="180">
                  <c:v>2.2143378216266107</c:v>
                </c:pt>
                <c:pt idx="181">
                  <c:v>2.2219724446184808</c:v>
                </c:pt>
                <c:pt idx="182">
                  <c:v>2.2296076378578222</c:v>
                </c:pt>
                <c:pt idx="183">
                  <c:v>2.2372434013872233</c:v>
                </c:pt>
                <c:pt idx="184">
                  <c:v>2.2448797352492944</c:v>
                </c:pt>
                <c:pt idx="185">
                  <c:v>2.2525166394866458</c:v>
                </c:pt>
                <c:pt idx="186">
                  <c:v>2.2601541141418657</c:v>
                </c:pt>
                <c:pt idx="187">
                  <c:v>2.2677921592575423</c:v>
                </c:pt>
                <c:pt idx="188">
                  <c:v>2.2754307748763081</c:v>
                </c:pt>
                <c:pt idx="189">
                  <c:v>2.2830699610407734</c:v>
                </c:pt>
                <c:pt idx="190">
                  <c:v>2.2907097177935487</c:v>
                </c:pt>
                <c:pt idx="191">
                  <c:v>2.2983500451772443</c:v>
                </c:pt>
                <c:pt idx="192">
                  <c:v>2.3059909432344927</c:v>
                </c:pt>
                <c:pt idx="193">
                  <c:v>2.3136324120079266</c:v>
                </c:pt>
                <c:pt idx="194">
                  <c:v>2.3212744515401562</c:v>
                </c:pt>
                <c:pt idx="195">
                  <c:v>2.3289170618738142</c:v>
                </c:pt>
                <c:pt idx="196">
                  <c:v>2.3365602430515553</c:v>
                </c:pt>
                <c:pt idx="197">
                  <c:v>2.3442039951159899</c:v>
                </c:pt>
                <c:pt idx="198">
                  <c:v>2.3518483181097727</c:v>
                </c:pt>
                <c:pt idx="199">
                  <c:v>2.3594932120755585</c:v>
                </c:pt>
                <c:pt idx="200">
                  <c:v>2.3671386770559799</c:v>
                </c:pt>
                <c:pt idx="201">
                  <c:v>2.3747847130936917</c:v>
                </c:pt>
                <c:pt idx="202">
                  <c:v>2.3824313202313485</c:v>
                </c:pt>
                <c:pt idx="203">
                  <c:v>2.3900784985116053</c:v>
                </c:pt>
                <c:pt idx="204">
                  <c:v>2.3977262479771166</c:v>
                </c:pt>
                <c:pt idx="205">
                  <c:v>2.4053745686705597</c:v>
                </c:pt>
                <c:pt idx="206">
                  <c:v>2.4130234606345891</c:v>
                </c:pt>
                <c:pt idx="207">
                  <c:v>2.4206729239118818</c:v>
                </c:pt>
                <c:pt idx="208">
                  <c:v>2.4283229585450927</c:v>
                </c:pt>
                <c:pt idx="209">
                  <c:v>2.4359735645769209</c:v>
                </c:pt>
                <c:pt idx="210">
                  <c:v>2.4436247420500434</c:v>
                </c:pt>
                <c:pt idx="211">
                  <c:v>2.451276491007115</c:v>
                </c:pt>
                <c:pt idx="212">
                  <c:v>2.458928811490857</c:v>
                </c:pt>
                <c:pt idx="213">
                  <c:v>2.4665817035439463</c:v>
                </c:pt>
                <c:pt idx="214">
                  <c:v>2.4742351672090601</c:v>
                </c:pt>
                <c:pt idx="215">
                  <c:v>2.4818892025288974</c:v>
                </c:pt>
                <c:pt idx="216">
                  <c:v>2.4895438095461575</c:v>
                </c:pt>
                <c:pt idx="217">
                  <c:v>2.4971989883035617</c:v>
                </c:pt>
                <c:pt idx="218">
                  <c:v>2.504854738843787</c:v>
                </c:pt>
                <c:pt idx="219">
                  <c:v>2.5125110612095547</c:v>
                </c:pt>
                <c:pt idx="220">
                  <c:v>2.5201679554435863</c:v>
                </c:pt>
                <c:pt idx="221">
                  <c:v>2.5278254215885809</c:v>
                </c:pt>
                <c:pt idx="222">
                  <c:v>2.53548345968726</c:v>
                </c:pt>
                <c:pt idx="223">
                  <c:v>2.5431420697823448</c:v>
                </c:pt>
                <c:pt idx="224">
                  <c:v>2.5508012519165568</c:v>
                </c:pt>
                <c:pt idx="225">
                  <c:v>2.5584610061326174</c:v>
                </c:pt>
                <c:pt idx="226">
                  <c:v>2.5661213324732701</c:v>
                </c:pt>
                <c:pt idx="227">
                  <c:v>2.5737822309812364</c:v>
                </c:pt>
                <c:pt idx="228">
                  <c:v>2.5814437016992597</c:v>
                </c:pt>
                <c:pt idx="229">
                  <c:v>2.5891057446700838</c:v>
                </c:pt>
                <c:pt idx="230">
                  <c:v>2.5967683599364522</c:v>
                </c:pt>
                <c:pt idx="231">
                  <c:v>2.6044315475410862</c:v>
                </c:pt>
                <c:pt idx="232">
                  <c:v>2.6120953075267739</c:v>
                </c:pt>
                <c:pt idx="233">
                  <c:v>2.6197596399362366</c:v>
                </c:pt>
                <c:pt idx="234">
                  <c:v>2.6274245448122402</c:v>
                </c:pt>
                <c:pt idx="235">
                  <c:v>2.6350900221975504</c:v>
                </c:pt>
                <c:pt idx="236">
                  <c:v>2.6427560721349108</c:v>
                </c:pt>
                <c:pt idx="237">
                  <c:v>2.6504226946671094</c:v>
                </c:pt>
                <c:pt idx="238">
                  <c:v>2.6580898898368899</c:v>
                </c:pt>
                <c:pt idx="239">
                  <c:v>2.6657576576870401</c:v>
                </c:pt>
                <c:pt idx="240">
                  <c:v>2.6734259982603481</c:v>
                </c:pt>
                <c:pt idx="241">
                  <c:v>2.6810949115995575</c:v>
                </c:pt>
                <c:pt idx="242">
                  <c:v>2.6887643977474784</c:v>
                </c:pt>
                <c:pt idx="243">
                  <c:v>2.6964344567468768</c:v>
                </c:pt>
                <c:pt idx="244">
                  <c:v>2.7041050886405626</c:v>
                </c:pt>
                <c:pt idx="245">
                  <c:v>2.7117762934713019</c:v>
                </c:pt>
                <c:pt idx="246">
                  <c:v>2.7194480712819047</c:v>
                </c:pt>
                <c:pt idx="247">
                  <c:v>2.727120422115159</c:v>
                </c:pt>
                <c:pt idx="248">
                  <c:v>2.7347933460138751</c:v>
                </c:pt>
                <c:pt idx="249">
                  <c:v>2.742466843020841</c:v>
                </c:pt>
                <c:pt idx="250">
                  <c:v>2.7501409131788668</c:v>
                </c:pt>
                <c:pt idx="251">
                  <c:v>2.7578155565307849</c:v>
                </c:pt>
                <c:pt idx="252">
                  <c:v>2.7654907731193834</c:v>
                </c:pt>
                <c:pt idx="253">
                  <c:v>2.7731665629874946</c:v>
                </c:pt>
                <c:pt idx="254">
                  <c:v>2.7808429261779288</c:v>
                </c:pt>
                <c:pt idx="255">
                  <c:v>2.7885198627335184</c:v>
                </c:pt>
                <c:pt idx="256">
                  <c:v>2.7961973726970735</c:v>
                </c:pt>
                <c:pt idx="257">
                  <c:v>2.8038754561114265</c:v>
                </c:pt>
                <c:pt idx="258">
                  <c:v>2.8115541130194099</c:v>
                </c:pt>
                <c:pt idx="259">
                  <c:v>2.8192333434638783</c:v>
                </c:pt>
                <c:pt idx="260">
                  <c:v>2.8269131474876419</c:v>
                </c:pt>
                <c:pt idx="261">
                  <c:v>2.8345935251335552</c:v>
                </c:pt>
                <c:pt idx="262">
                  <c:v>2.842274476444473</c:v>
                </c:pt>
                <c:pt idx="263">
                  <c:v>2.8499560014632275</c:v>
                </c:pt>
                <c:pt idx="264">
                  <c:v>2.8576381002326956</c:v>
                </c:pt>
                <c:pt idx="265">
                  <c:v>2.8653207727957097</c:v>
                </c:pt>
                <c:pt idx="266">
                  <c:v>2.8730040191951245</c:v>
                </c:pt>
                <c:pt idx="267">
                  <c:v>2.8806878394738167</c:v>
                </c:pt>
                <c:pt idx="268">
                  <c:v>2.8883722336746409</c:v>
                </c:pt>
                <c:pt idx="269">
                  <c:v>2.896057201840474</c:v>
                </c:pt>
                <c:pt idx="270">
                  <c:v>2.9037427440141705</c:v>
                </c:pt>
                <c:pt idx="271">
                  <c:v>2.9114288602386296</c:v>
                </c:pt>
                <c:pt idx="272">
                  <c:v>2.9191155505567057</c:v>
                </c:pt>
                <c:pt idx="273">
                  <c:v>2.9268028150112757</c:v>
                </c:pt>
                <c:pt idx="274">
                  <c:v>2.9344906536452386</c:v>
                </c:pt>
                <c:pt idx="275">
                  <c:v>2.9421790665014713</c:v>
                </c:pt>
                <c:pt idx="276">
                  <c:v>2.9498680536228727</c:v>
                </c:pt>
                <c:pt idx="277">
                  <c:v>2.9575576150523419</c:v>
                </c:pt>
                <c:pt idx="278">
                  <c:v>2.9652477508327557</c:v>
                </c:pt>
                <c:pt idx="279">
                  <c:v>2.9729384610070353</c:v>
                </c:pt>
                <c:pt idx="280">
                  <c:v>2.9806297456180575</c:v>
                </c:pt>
                <c:pt idx="281">
                  <c:v>2.9883216047087435</c:v>
                </c:pt>
                <c:pt idx="282">
                  <c:v>2.9960140383220146</c:v>
                </c:pt>
                <c:pt idx="283">
                  <c:v>3.0037070465007698</c:v>
                </c:pt>
                <c:pt idx="284">
                  <c:v>3.0114006292879081</c:v>
                </c:pt>
                <c:pt idx="285">
                  <c:v>3.0190947867263729</c:v>
                </c:pt>
                <c:pt idx="286">
                  <c:v>3.0267895188590854</c:v>
                </c:pt>
                <c:pt idx="287">
                  <c:v>3.0344848257289669</c:v>
                </c:pt>
                <c:pt idx="288">
                  <c:v>3.0421807073789386</c:v>
                </c:pt>
                <c:pt idx="289">
                  <c:v>3.049877163851944</c:v>
                </c:pt>
                <c:pt idx="290">
                  <c:v>3.0575741951909041</c:v>
                </c:pt>
                <c:pt idx="291">
                  <c:v>3.0652718014387625</c:v>
                </c:pt>
                <c:pt idx="292">
                  <c:v>3.0729699826384627</c:v>
                </c:pt>
                <c:pt idx="293">
                  <c:v>3.0806687388329479</c:v>
                </c:pt>
                <c:pt idx="294">
                  <c:v>3.0883680700651617</c:v>
                </c:pt>
                <c:pt idx="295">
                  <c:v>3.0960679763780474</c:v>
                </c:pt>
                <c:pt idx="296">
                  <c:v>3.1037684578145708</c:v>
                </c:pt>
                <c:pt idx="297">
                  <c:v>3.1114695144176974</c:v>
                </c:pt>
                <c:pt idx="298">
                  <c:v>3.1191711462303928</c:v>
                </c:pt>
                <c:pt idx="299">
                  <c:v>3.1268733532956006</c:v>
                </c:pt>
                <c:pt idx="300">
                  <c:v>3.1345761356562862</c:v>
                </c:pt>
                <c:pt idx="301">
                  <c:v>3.1422794933554377</c:v>
                </c:pt>
                <c:pt idx="302">
                  <c:v>3.1499834264360205</c:v>
                </c:pt>
                <c:pt idx="303">
                  <c:v>3.160689868662625</c:v>
                </c:pt>
                <c:pt idx="304">
                  <c:v>3.1713974221633467</c:v>
                </c:pt>
                <c:pt idx="305">
                  <c:v>3.1821060870535156</c:v>
                </c:pt>
                <c:pt idx="306">
                  <c:v>3.1928158634484838</c:v>
                </c:pt>
                <c:pt idx="307">
                  <c:v>3.2035267514636256</c:v>
                </c:pt>
                <c:pt idx="308">
                  <c:v>3.2142387512143156</c:v>
                </c:pt>
                <c:pt idx="309">
                  <c:v>3.2249518628159501</c:v>
                </c:pt>
                <c:pt idx="310">
                  <c:v>3.2356660863839259</c:v>
                </c:pt>
                <c:pt idx="311">
                  <c:v>3.2463814220336618</c:v>
                </c:pt>
                <c:pt idx="312">
                  <c:v>3.2570978698805986</c:v>
                </c:pt>
                <c:pt idx="313">
                  <c:v>3.2678154300401774</c:v>
                </c:pt>
                <c:pt idx="314">
                  <c:v>3.2785341026278392</c:v>
                </c:pt>
                <c:pt idx="315">
                  <c:v>3.2892538877590471</c:v>
                </c:pt>
                <c:pt idx="316">
                  <c:v>3.2999747855492867</c:v>
                </c:pt>
                <c:pt idx="317">
                  <c:v>3.3106967961140432</c:v>
                </c:pt>
                <c:pt idx="318">
                  <c:v>3.3214199195688021</c:v>
                </c:pt>
                <c:pt idx="319">
                  <c:v>3.3321441560290932</c:v>
                </c:pt>
                <c:pt idx="320">
                  <c:v>3.3428695056104463</c:v>
                </c:pt>
                <c:pt idx="321">
                  <c:v>3.3535959684283911</c:v>
                </c:pt>
                <c:pt idx="322">
                  <c:v>3.3643235445984576</c:v>
                </c:pt>
                <c:pt idx="323">
                  <c:v>3.3750522342362199</c:v>
                </c:pt>
                <c:pt idx="324">
                  <c:v>3.3857820374572523</c:v>
                </c:pt>
                <c:pt idx="325">
                  <c:v>3.3965129543771511</c:v>
                </c:pt>
                <c:pt idx="326">
                  <c:v>3.4072449851114905</c:v>
                </c:pt>
                <c:pt idx="327">
                  <c:v>3.4179781297758893</c:v>
                </c:pt>
                <c:pt idx="328">
                  <c:v>3.428712388485966</c:v>
                </c:pt>
                <c:pt idx="329">
                  <c:v>3.4394477613573615</c:v>
                </c:pt>
                <c:pt idx="330">
                  <c:v>3.4501842485056944</c:v>
                </c:pt>
                <c:pt idx="331">
                  <c:v>3.4609218500466499</c:v>
                </c:pt>
                <c:pt idx="332">
                  <c:v>3.471660566095891</c:v>
                </c:pt>
                <c:pt idx="333">
                  <c:v>3.4824003967690809</c:v>
                </c:pt>
                <c:pt idx="334">
                  <c:v>3.4931413421819268</c:v>
                </c:pt>
                <c:pt idx="335">
                  <c:v>3.5038834024501364</c:v>
                </c:pt>
                <c:pt idx="336">
                  <c:v>3.5176169689179915</c:v>
                </c:pt>
                <c:pt idx="337">
                  <c:v>3.5313523576445016</c:v>
                </c:pt>
                <c:pt idx="338">
                  <c:v>3.5450895688714734</c:v>
                </c:pt>
                <c:pt idx="339">
                  <c:v>3.5588286028407135</c:v>
                </c:pt>
                <c:pt idx="340">
                  <c:v>3.5725694597940727</c:v>
                </c:pt>
                <c:pt idx="341">
                  <c:v>3.5863121399734466</c:v>
                </c:pt>
                <c:pt idx="342">
                  <c:v>3.6000566436207304</c:v>
                </c:pt>
                <c:pt idx="343">
                  <c:v>3.6138029709779085</c:v>
                </c:pt>
                <c:pt idx="344">
                  <c:v>3.6275511222869428</c:v>
                </c:pt>
                <c:pt idx="345">
                  <c:v>3.6413010977898397</c:v>
                </c:pt>
                <c:pt idx="346">
                  <c:v>3.6550528977286501</c:v>
                </c:pt>
                <c:pt idx="347">
                  <c:v>3.6688065223454691</c:v>
                </c:pt>
                <c:pt idx="348">
                  <c:v>3.6825619718823921</c:v>
                </c:pt>
                <c:pt idx="349">
                  <c:v>3.6963192465815586</c:v>
                </c:pt>
                <c:pt idx="350">
                  <c:v>3.7100783466851528</c:v>
                </c:pt>
                <c:pt idx="351">
                  <c:v>3.7238392724353808</c:v>
                </c:pt>
                <c:pt idx="352">
                  <c:v>3.7376020240744712</c:v>
                </c:pt>
                <c:pt idx="353">
                  <c:v>3.7513666018446967</c:v>
                </c:pt>
                <c:pt idx="354">
                  <c:v>3.7651330059883525</c:v>
                </c:pt>
                <c:pt idx="355">
                  <c:v>3.7789012367478003</c:v>
                </c:pt>
                <c:pt idx="356">
                  <c:v>3.7926712943653795</c:v>
                </c:pt>
                <c:pt idx="357">
                  <c:v>3.8064431790835185</c:v>
                </c:pt>
                <c:pt idx="358">
                  <c:v>3.8202168911446233</c:v>
                </c:pt>
                <c:pt idx="359">
                  <c:v>3.8339924307911666</c:v>
                </c:pt>
                <c:pt idx="360">
                  <c:v>3.8477697982656434</c:v>
                </c:pt>
                <c:pt idx="361">
                  <c:v>3.8615489938105707</c:v>
                </c:pt>
                <c:pt idx="362">
                  <c:v>3.8753300176685324</c:v>
                </c:pt>
                <c:pt idx="363">
                  <c:v>3.889112870082112</c:v>
                </c:pt>
                <c:pt idx="364">
                  <c:v>3.9028975512939157</c:v>
                </c:pt>
                <c:pt idx="365">
                  <c:v>3.9196643711258972</c:v>
                </c:pt>
                <c:pt idx="366">
                  <c:v>3.9364338966211054</c:v>
                </c:pt>
                <c:pt idx="367">
                  <c:v>3.9532061282161246</c:v>
                </c:pt>
                <c:pt idx="368">
                  <c:v>3.9699810663476498</c:v>
                </c:pt>
                <c:pt idx="369">
                  <c:v>3.9867587114524428</c:v>
                </c:pt>
                <c:pt idx="370">
                  <c:v>4.0035390639673096</c:v>
                </c:pt>
                <c:pt idx="371">
                  <c:v>4.0203221243291676</c:v>
                </c:pt>
                <c:pt idx="372">
                  <c:v>4.037107892974956</c:v>
                </c:pt>
                <c:pt idx="373">
                  <c:v>4.0538963703417252</c:v>
                </c:pt>
                <c:pt idx="374">
                  <c:v>4.0706875568665923</c:v>
                </c:pt>
                <c:pt idx="375">
                  <c:v>4.0874814529867187</c:v>
                </c:pt>
                <c:pt idx="376">
                  <c:v>4.1042780591393546</c:v>
                </c:pt>
                <c:pt idx="377">
                  <c:v>4.1210773757618391</c:v>
                </c:pt>
                <c:pt idx="378">
                  <c:v>4.1378794032915334</c:v>
                </c:pt>
                <c:pt idx="379">
                  <c:v>4.1546841421659098</c:v>
                </c:pt>
                <c:pt idx="380">
                  <c:v>4.1714915928224849</c:v>
                </c:pt>
                <c:pt idx="381">
                  <c:v>4.1883017556988866</c:v>
                </c:pt>
                <c:pt idx="382">
                  <c:v>4.2051146312327647</c:v>
                </c:pt>
                <c:pt idx="383">
                  <c:v>4.221930219861858</c:v>
                </c:pt>
                <c:pt idx="384">
                  <c:v>4.238748522023994</c:v>
                </c:pt>
                <c:pt idx="385">
                  <c:v>4.2555695381570446</c:v>
                </c:pt>
                <c:pt idx="386">
                  <c:v>4.2723932686989707</c:v>
                </c:pt>
                <c:pt idx="387">
                  <c:v>4.2892197140877775</c:v>
                </c:pt>
                <c:pt idx="388">
                  <c:v>4.306048874761581</c:v>
                </c:pt>
                <c:pt idx="389">
                  <c:v>4.3228807511585421</c:v>
                </c:pt>
                <c:pt idx="390">
                  <c:v>4.33971534371691</c:v>
                </c:pt>
                <c:pt idx="391">
                  <c:v>4.3565526528749787</c:v>
                </c:pt>
                <c:pt idx="392">
                  <c:v>4.3733926790711086</c:v>
                </c:pt>
                <c:pt idx="393">
                  <c:v>4.3902354227437712</c:v>
                </c:pt>
                <c:pt idx="394">
                  <c:v>4.4070808843314824</c:v>
                </c:pt>
                <c:pt idx="395">
                  <c:v>4.4239290642728246</c:v>
                </c:pt>
                <c:pt idx="396">
                  <c:v>4.4407799630064693</c:v>
                </c:pt>
                <c:pt idx="397">
                  <c:v>4.4576335809711543</c:v>
                </c:pt>
                <c:pt idx="398">
                  <c:v>4.4744899186056619</c:v>
                </c:pt>
                <c:pt idx="399">
                  <c:v>4.4913489763488634</c:v>
                </c:pt>
                <c:pt idx="400">
                  <c:v>4.5121737373517989</c:v>
                </c:pt>
                <c:pt idx="401">
                  <c:v>4.5330026486568809</c:v>
                </c:pt>
                <c:pt idx="402">
                  <c:v>4.5538357110912475</c:v>
                </c:pt>
                <c:pt idx="403">
                  <c:v>4.5746729254822149</c:v>
                </c:pt>
                <c:pt idx="404">
                  <c:v>4.5955142926572545</c:v>
                </c:pt>
                <c:pt idx="405">
                  <c:v>4.6163598134440154</c:v>
                </c:pt>
                <c:pt idx="406">
                  <c:v>4.6372094886702797</c:v>
                </c:pt>
                <c:pt idx="407">
                  <c:v>4.6580633191640075</c:v>
                </c:pt>
                <c:pt idx="408">
                  <c:v>4.6789213057533363</c:v>
                </c:pt>
                <c:pt idx="409">
                  <c:v>4.6997834492665813</c:v>
                </c:pt>
                <c:pt idx="410">
                  <c:v>4.7206497505321687</c:v>
                </c:pt>
                <c:pt idx="411">
                  <c:v>4.7415202103787468</c:v>
                </c:pt>
                <c:pt idx="412">
                  <c:v>4.7623948296350971</c:v>
                </c:pt>
                <c:pt idx="413">
                  <c:v>4.7832736091301786</c:v>
                </c:pt>
                <c:pt idx="414">
                  <c:v>4.804156549693106</c:v>
                </c:pt>
                <c:pt idx="415">
                  <c:v>4.8250436521531714</c:v>
                </c:pt>
                <c:pt idx="416">
                  <c:v>4.8459349173398447</c:v>
                </c:pt>
                <c:pt idx="417">
                  <c:v>4.8668303460827067</c:v>
                </c:pt>
                <c:pt idx="418">
                  <c:v>4.8877299392115603</c:v>
                </c:pt>
                <c:pt idx="419">
                  <c:v>4.9086336975563638</c:v>
                </c:pt>
                <c:pt idx="420">
                  <c:v>4.9295416219472088</c:v>
                </c:pt>
                <c:pt idx="421">
                  <c:v>4.9504537132143867</c:v>
                </c:pt>
                <c:pt idx="422">
                  <c:v>4.971369972188322</c:v>
                </c:pt>
                <c:pt idx="423">
                  <c:v>4.9922903996996393</c:v>
                </c:pt>
                <c:pt idx="424">
                  <c:v>5.0132149965791184</c:v>
                </c:pt>
                <c:pt idx="425">
                  <c:v>5.0341437636576947</c:v>
                </c:pt>
                <c:pt idx="426">
                  <c:v>5.0550767017664811</c:v>
                </c:pt>
                <c:pt idx="427">
                  <c:v>5.0760138117367459</c:v>
                </c:pt>
                <c:pt idx="428">
                  <c:v>5.0969550943999131</c:v>
                </c:pt>
                <c:pt idx="429">
                  <c:v>5.1179005505876063</c:v>
                </c:pt>
                <c:pt idx="430">
                  <c:v>5.1388501811315823</c:v>
                </c:pt>
                <c:pt idx="431">
                  <c:v>5.1598039868637757</c:v>
                </c:pt>
                <c:pt idx="432">
                  <c:v>5.1807619686162765</c:v>
                </c:pt>
                <c:pt idx="433">
                  <c:v>5.2056756474897492</c:v>
                </c:pt>
                <c:pt idx="434">
                  <c:v>5.2305952275506939</c:v>
                </c:pt>
                <c:pt idx="435">
                  <c:v>5.2555207101969037</c:v>
                </c:pt>
                <c:pt idx="436">
                  <c:v>5.2804520968264823</c:v>
                </c:pt>
                <c:pt idx="437">
                  <c:v>5.3053893888378889</c:v>
                </c:pt>
                <c:pt idx="438">
                  <c:v>5.3303325876299157</c:v>
                </c:pt>
                <c:pt idx="439">
                  <c:v>5.3552816946016435</c:v>
                </c:pt>
                <c:pt idx="440">
                  <c:v>5.3802367111525529</c:v>
                </c:pt>
                <c:pt idx="441">
                  <c:v>5.4051976386823908</c:v>
                </c:pt>
                <c:pt idx="442">
                  <c:v>5.4301644785912817</c:v>
                </c:pt>
                <c:pt idx="443">
                  <c:v>5.4551372322796388</c:v>
                </c:pt>
                <c:pt idx="444">
                  <c:v>5.4801159011482525</c:v>
                </c:pt>
                <c:pt idx="445">
                  <c:v>5.5051004865982245</c:v>
                </c:pt>
                <c:pt idx="446">
                  <c:v>5.5300909900309669</c:v>
                </c:pt>
                <c:pt idx="447">
                  <c:v>5.5550874128482697</c:v>
                </c:pt>
                <c:pt idx="448">
                  <c:v>5.5800897564522112</c:v>
                </c:pt>
                <c:pt idx="449">
                  <c:v>5.6050980222452473</c:v>
                </c:pt>
                <c:pt idx="450">
                  <c:v>5.6301122116301228</c:v>
                </c:pt>
                <c:pt idx="451">
                  <c:v>5.6551323260099151</c:v>
                </c:pt>
                <c:pt idx="452">
                  <c:v>5.6801583667880795</c:v>
                </c:pt>
                <c:pt idx="453">
                  <c:v>5.7051903353683597</c:v>
                </c:pt>
                <c:pt idx="454">
                  <c:v>5.7302282331548327</c:v>
                </c:pt>
                <c:pt idx="455">
                  <c:v>5.7552720615519526</c:v>
                </c:pt>
                <c:pt idx="456">
                  <c:v>5.7803218219644625</c:v>
                </c:pt>
                <c:pt idx="457">
                  <c:v>5.8053775157974385</c:v>
                </c:pt>
                <c:pt idx="458">
                  <c:v>5.836332231129826</c:v>
                </c:pt>
                <c:pt idx="459">
                  <c:v>5.8672960026597609</c:v>
                </c:pt>
                <c:pt idx="460">
                  <c:v>5.8982688330367683</c:v>
                </c:pt>
                <c:pt idx="461">
                  <c:v>5.9292507249111059</c:v>
                </c:pt>
                <c:pt idx="462">
                  <c:v>5.9602416809338532</c:v>
                </c:pt>
                <c:pt idx="463">
                  <c:v>5.9912417037568222</c:v>
                </c:pt>
                <c:pt idx="464">
                  <c:v>6.0222507960326466</c:v>
                </c:pt>
                <c:pt idx="465">
                  <c:v>6.0532689604146928</c:v>
                </c:pt>
                <c:pt idx="466">
                  <c:v>6.0842961995571265</c:v>
                </c:pt>
                <c:pt idx="467">
                  <c:v>6.1153325161148908</c:v>
                </c:pt>
                <c:pt idx="468">
                  <c:v>6.1463779127436835</c:v>
                </c:pt>
                <c:pt idx="469">
                  <c:v>6.1774323921000018</c:v>
                </c:pt>
                <c:pt idx="470">
                  <c:v>6.2084959568411202</c:v>
                </c:pt>
                <c:pt idx="471">
                  <c:v>6.2395686096250902</c:v>
                </c:pt>
                <c:pt idx="472">
                  <c:v>6.2706503531107183</c:v>
                </c:pt>
                <c:pt idx="473">
                  <c:v>6.3017411899576103</c:v>
                </c:pt>
                <c:pt idx="474">
                  <c:v>6.3328411228261494</c:v>
                </c:pt>
                <c:pt idx="475">
                  <c:v>6.3639501543774957</c:v>
                </c:pt>
                <c:pt idx="476">
                  <c:v>6.3950682872735642</c:v>
                </c:pt>
                <c:pt idx="477">
                  <c:v>6.4261955241770918</c:v>
                </c:pt>
                <c:pt idx="478">
                  <c:v>6.4573318677515701</c:v>
                </c:pt>
                <c:pt idx="479">
                  <c:v>6.4884773206612678</c:v>
                </c:pt>
                <c:pt idx="480">
                  <c:v>6.519631885571231</c:v>
                </c:pt>
                <c:pt idx="481">
                  <c:v>6.5507955651473049</c:v>
                </c:pt>
                <c:pt idx="482">
                  <c:v>6.5819683620560898</c:v>
                </c:pt>
                <c:pt idx="483">
                  <c:v>6.6131502789649854</c:v>
                </c:pt>
                <c:pt idx="484">
                  <c:v>6.6443413185421685</c:v>
                </c:pt>
                <c:pt idx="485">
                  <c:v>6.6755414834565929</c:v>
                </c:pt>
                <c:pt idx="486">
                  <c:v>6.7126104332572378</c:v>
                </c:pt>
                <c:pt idx="487">
                  <c:v>6.7496922642396484</c:v>
                </c:pt>
                <c:pt idx="488">
                  <c:v>6.786786980879933</c:v>
                </c:pt>
                <c:pt idx="489">
                  <c:v>6.8238945876557544</c:v>
                </c:pt>
                <c:pt idx="490">
                  <c:v>6.8610150890463517</c:v>
                </c:pt>
                <c:pt idx="491">
                  <c:v>6.8981484895324963</c:v>
                </c:pt>
                <c:pt idx="492">
                  <c:v>6.9352947935965359</c:v>
                </c:pt>
                <c:pt idx="493">
                  <c:v>6.9724540057223727</c:v>
                </c:pt>
                <c:pt idx="494">
                  <c:v>7.009626130395441</c:v>
                </c:pt>
                <c:pt idx="495">
                  <c:v>7.0468111721027737</c:v>
                </c:pt>
                <c:pt idx="496">
                  <c:v>7.084009135332936</c:v>
                </c:pt>
                <c:pt idx="497">
                  <c:v>7.1212200245760471</c:v>
                </c:pt>
                <c:pt idx="498">
                  <c:v>7.158443844323803</c:v>
                </c:pt>
                <c:pt idx="499">
                  <c:v>7.1956805990694761</c:v>
                </c:pt>
                <c:pt idx="500">
                  <c:v>7.232930293307871</c:v>
                </c:pt>
                <c:pt idx="501">
                  <c:v>7.2701929315353464</c:v>
                </c:pt>
              </c:numCache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5055-44CC-AF3E-64F64FDA0852}"/>
            </c:ext>
          </c:extLst>
        </c:ser>
        <c:ser>
          <c:idx val="8"/>
          <c:order val="8"/>
          <c:tx>
            <c:strRef>
              <c:f>'NTN-B'!$AR$2</c:f>
              <c:strCache>
                <c:ptCount val="1"/>
                <c:pt idx="0">
                  <c:v>VNA IPCA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'NTN-B'!$B$3:$B$504</c:f>
              <c:numCache>
                <c:formatCode>m/d/yyyy</c:formatCode>
                <c:ptCount val="502"/>
                <c:pt idx="0">
                  <c:v>43832</c:v>
                </c:pt>
                <c:pt idx="1">
                  <c:v>43833</c:v>
                </c:pt>
                <c:pt idx="2">
                  <c:v>43836</c:v>
                </c:pt>
                <c:pt idx="3">
                  <c:v>43837</c:v>
                </c:pt>
                <c:pt idx="4">
                  <c:v>43838</c:v>
                </c:pt>
                <c:pt idx="5">
                  <c:v>43839</c:v>
                </c:pt>
                <c:pt idx="6">
                  <c:v>43840</c:v>
                </c:pt>
                <c:pt idx="7">
                  <c:v>43843</c:v>
                </c:pt>
                <c:pt idx="8">
                  <c:v>43844</c:v>
                </c:pt>
                <c:pt idx="9">
                  <c:v>43845</c:v>
                </c:pt>
                <c:pt idx="10">
                  <c:v>43846</c:v>
                </c:pt>
                <c:pt idx="11">
                  <c:v>43847</c:v>
                </c:pt>
                <c:pt idx="12">
                  <c:v>43850</c:v>
                </c:pt>
                <c:pt idx="13">
                  <c:v>43851</c:v>
                </c:pt>
                <c:pt idx="14">
                  <c:v>43852</c:v>
                </c:pt>
                <c:pt idx="15">
                  <c:v>43853</c:v>
                </c:pt>
                <c:pt idx="16">
                  <c:v>43854</c:v>
                </c:pt>
                <c:pt idx="17">
                  <c:v>43857</c:v>
                </c:pt>
                <c:pt idx="18">
                  <c:v>43858</c:v>
                </c:pt>
                <c:pt idx="19">
                  <c:v>43859</c:v>
                </c:pt>
                <c:pt idx="20">
                  <c:v>43860</c:v>
                </c:pt>
                <c:pt idx="21">
                  <c:v>43861</c:v>
                </c:pt>
                <c:pt idx="22">
                  <c:v>43864</c:v>
                </c:pt>
                <c:pt idx="23">
                  <c:v>43865</c:v>
                </c:pt>
                <c:pt idx="24">
                  <c:v>43866</c:v>
                </c:pt>
                <c:pt idx="25">
                  <c:v>43867</c:v>
                </c:pt>
                <c:pt idx="26">
                  <c:v>43868</c:v>
                </c:pt>
                <c:pt idx="27">
                  <c:v>43871</c:v>
                </c:pt>
                <c:pt idx="28">
                  <c:v>43872</c:v>
                </c:pt>
                <c:pt idx="29">
                  <c:v>43873</c:v>
                </c:pt>
                <c:pt idx="30">
                  <c:v>43874</c:v>
                </c:pt>
                <c:pt idx="31">
                  <c:v>43875</c:v>
                </c:pt>
                <c:pt idx="32">
                  <c:v>43878</c:v>
                </c:pt>
                <c:pt idx="33">
                  <c:v>43879</c:v>
                </c:pt>
                <c:pt idx="34">
                  <c:v>43880</c:v>
                </c:pt>
                <c:pt idx="35">
                  <c:v>43881</c:v>
                </c:pt>
                <c:pt idx="36">
                  <c:v>43882</c:v>
                </c:pt>
                <c:pt idx="37">
                  <c:v>43887</c:v>
                </c:pt>
                <c:pt idx="38">
                  <c:v>43888</c:v>
                </c:pt>
                <c:pt idx="39">
                  <c:v>43889</c:v>
                </c:pt>
                <c:pt idx="40">
                  <c:v>43892</c:v>
                </c:pt>
                <c:pt idx="41">
                  <c:v>43893</c:v>
                </c:pt>
                <c:pt idx="42">
                  <c:v>43894</c:v>
                </c:pt>
                <c:pt idx="43">
                  <c:v>43895</c:v>
                </c:pt>
                <c:pt idx="44">
                  <c:v>43896</c:v>
                </c:pt>
                <c:pt idx="45">
                  <c:v>43899</c:v>
                </c:pt>
                <c:pt idx="46">
                  <c:v>43900</c:v>
                </c:pt>
                <c:pt idx="47">
                  <c:v>43901</c:v>
                </c:pt>
                <c:pt idx="48">
                  <c:v>43902</c:v>
                </c:pt>
                <c:pt idx="49">
                  <c:v>43903</c:v>
                </c:pt>
                <c:pt idx="50">
                  <c:v>43906</c:v>
                </c:pt>
                <c:pt idx="51">
                  <c:v>43907</c:v>
                </c:pt>
                <c:pt idx="52">
                  <c:v>43908</c:v>
                </c:pt>
                <c:pt idx="53">
                  <c:v>43909</c:v>
                </c:pt>
                <c:pt idx="54">
                  <c:v>43910</c:v>
                </c:pt>
                <c:pt idx="55">
                  <c:v>43913</c:v>
                </c:pt>
                <c:pt idx="56">
                  <c:v>43914</c:v>
                </c:pt>
                <c:pt idx="57">
                  <c:v>43915</c:v>
                </c:pt>
                <c:pt idx="58">
                  <c:v>43916</c:v>
                </c:pt>
                <c:pt idx="59">
                  <c:v>43917</c:v>
                </c:pt>
                <c:pt idx="60">
                  <c:v>43920</c:v>
                </c:pt>
                <c:pt idx="61">
                  <c:v>43921</c:v>
                </c:pt>
                <c:pt idx="62">
                  <c:v>43922</c:v>
                </c:pt>
                <c:pt idx="63">
                  <c:v>43923</c:v>
                </c:pt>
                <c:pt idx="64">
                  <c:v>43924</c:v>
                </c:pt>
                <c:pt idx="65">
                  <c:v>43927</c:v>
                </c:pt>
                <c:pt idx="66">
                  <c:v>43928</c:v>
                </c:pt>
                <c:pt idx="67">
                  <c:v>43929</c:v>
                </c:pt>
                <c:pt idx="68">
                  <c:v>43930</c:v>
                </c:pt>
                <c:pt idx="69">
                  <c:v>43934</c:v>
                </c:pt>
                <c:pt idx="70">
                  <c:v>43935</c:v>
                </c:pt>
                <c:pt idx="71">
                  <c:v>43936</c:v>
                </c:pt>
                <c:pt idx="72">
                  <c:v>43937</c:v>
                </c:pt>
                <c:pt idx="73">
                  <c:v>43938</c:v>
                </c:pt>
                <c:pt idx="74">
                  <c:v>43941</c:v>
                </c:pt>
                <c:pt idx="75">
                  <c:v>43943</c:v>
                </c:pt>
                <c:pt idx="76">
                  <c:v>43944</c:v>
                </c:pt>
                <c:pt idx="77">
                  <c:v>43945</c:v>
                </c:pt>
                <c:pt idx="78">
                  <c:v>43948</c:v>
                </c:pt>
                <c:pt idx="79">
                  <c:v>43949</c:v>
                </c:pt>
                <c:pt idx="80">
                  <c:v>43950</c:v>
                </c:pt>
                <c:pt idx="81">
                  <c:v>43951</c:v>
                </c:pt>
                <c:pt idx="82">
                  <c:v>43955</c:v>
                </c:pt>
                <c:pt idx="83">
                  <c:v>43956</c:v>
                </c:pt>
                <c:pt idx="84">
                  <c:v>43957</c:v>
                </c:pt>
                <c:pt idx="85">
                  <c:v>43958</c:v>
                </c:pt>
                <c:pt idx="86">
                  <c:v>43959</c:v>
                </c:pt>
                <c:pt idx="87">
                  <c:v>43962</c:v>
                </c:pt>
                <c:pt idx="88">
                  <c:v>43963</c:v>
                </c:pt>
                <c:pt idx="89">
                  <c:v>43964</c:v>
                </c:pt>
                <c:pt idx="90">
                  <c:v>43965</c:v>
                </c:pt>
                <c:pt idx="91">
                  <c:v>43966</c:v>
                </c:pt>
                <c:pt idx="92">
                  <c:v>43969</c:v>
                </c:pt>
                <c:pt idx="93">
                  <c:v>43970</c:v>
                </c:pt>
                <c:pt idx="94">
                  <c:v>43971</c:v>
                </c:pt>
                <c:pt idx="95">
                  <c:v>43972</c:v>
                </c:pt>
                <c:pt idx="96">
                  <c:v>43973</c:v>
                </c:pt>
                <c:pt idx="97">
                  <c:v>43976</c:v>
                </c:pt>
                <c:pt idx="98">
                  <c:v>43977</c:v>
                </c:pt>
                <c:pt idx="99">
                  <c:v>43978</c:v>
                </c:pt>
                <c:pt idx="100">
                  <c:v>43979</c:v>
                </c:pt>
                <c:pt idx="101">
                  <c:v>43980</c:v>
                </c:pt>
                <c:pt idx="102">
                  <c:v>43983</c:v>
                </c:pt>
                <c:pt idx="103">
                  <c:v>43984</c:v>
                </c:pt>
                <c:pt idx="104">
                  <c:v>43985</c:v>
                </c:pt>
                <c:pt idx="105">
                  <c:v>43986</c:v>
                </c:pt>
                <c:pt idx="106">
                  <c:v>43987</c:v>
                </c:pt>
                <c:pt idx="107">
                  <c:v>43990</c:v>
                </c:pt>
                <c:pt idx="108">
                  <c:v>43991</c:v>
                </c:pt>
                <c:pt idx="109">
                  <c:v>43992</c:v>
                </c:pt>
                <c:pt idx="110">
                  <c:v>43994</c:v>
                </c:pt>
                <c:pt idx="111">
                  <c:v>43997</c:v>
                </c:pt>
                <c:pt idx="112">
                  <c:v>43998</c:v>
                </c:pt>
                <c:pt idx="113">
                  <c:v>43999</c:v>
                </c:pt>
                <c:pt idx="114">
                  <c:v>44000</c:v>
                </c:pt>
                <c:pt idx="115">
                  <c:v>44001</c:v>
                </c:pt>
                <c:pt idx="116">
                  <c:v>44004</c:v>
                </c:pt>
                <c:pt idx="117">
                  <c:v>44005</c:v>
                </c:pt>
                <c:pt idx="118">
                  <c:v>44006</c:v>
                </c:pt>
                <c:pt idx="119">
                  <c:v>44007</c:v>
                </c:pt>
                <c:pt idx="120">
                  <c:v>44008</c:v>
                </c:pt>
                <c:pt idx="121">
                  <c:v>44011</c:v>
                </c:pt>
                <c:pt idx="122">
                  <c:v>44012</c:v>
                </c:pt>
                <c:pt idx="123">
                  <c:v>44013</c:v>
                </c:pt>
                <c:pt idx="124">
                  <c:v>44014</c:v>
                </c:pt>
                <c:pt idx="125">
                  <c:v>44015</c:v>
                </c:pt>
                <c:pt idx="126">
                  <c:v>44018</c:v>
                </c:pt>
                <c:pt idx="127">
                  <c:v>44019</c:v>
                </c:pt>
                <c:pt idx="128">
                  <c:v>44020</c:v>
                </c:pt>
                <c:pt idx="129">
                  <c:v>44021</c:v>
                </c:pt>
                <c:pt idx="130">
                  <c:v>44022</c:v>
                </c:pt>
                <c:pt idx="131">
                  <c:v>44025</c:v>
                </c:pt>
                <c:pt idx="132">
                  <c:v>44026</c:v>
                </c:pt>
                <c:pt idx="133">
                  <c:v>44027</c:v>
                </c:pt>
                <c:pt idx="134">
                  <c:v>44028</c:v>
                </c:pt>
                <c:pt idx="135">
                  <c:v>44029</c:v>
                </c:pt>
                <c:pt idx="136">
                  <c:v>44032</c:v>
                </c:pt>
                <c:pt idx="137">
                  <c:v>44033</c:v>
                </c:pt>
                <c:pt idx="138">
                  <c:v>44034</c:v>
                </c:pt>
                <c:pt idx="139">
                  <c:v>44035</c:v>
                </c:pt>
                <c:pt idx="140">
                  <c:v>44036</c:v>
                </c:pt>
                <c:pt idx="141">
                  <c:v>44039</c:v>
                </c:pt>
                <c:pt idx="142">
                  <c:v>44040</c:v>
                </c:pt>
                <c:pt idx="143">
                  <c:v>44041</c:v>
                </c:pt>
                <c:pt idx="144">
                  <c:v>44042</c:v>
                </c:pt>
                <c:pt idx="145">
                  <c:v>44043</c:v>
                </c:pt>
                <c:pt idx="146">
                  <c:v>44046</c:v>
                </c:pt>
                <c:pt idx="147">
                  <c:v>44047</c:v>
                </c:pt>
                <c:pt idx="148">
                  <c:v>44048</c:v>
                </c:pt>
                <c:pt idx="149">
                  <c:v>44049</c:v>
                </c:pt>
                <c:pt idx="150">
                  <c:v>44050</c:v>
                </c:pt>
                <c:pt idx="151">
                  <c:v>44053</c:v>
                </c:pt>
                <c:pt idx="152">
                  <c:v>44054</c:v>
                </c:pt>
                <c:pt idx="153">
                  <c:v>44055</c:v>
                </c:pt>
                <c:pt idx="154">
                  <c:v>44056</c:v>
                </c:pt>
                <c:pt idx="155">
                  <c:v>44057</c:v>
                </c:pt>
                <c:pt idx="156">
                  <c:v>44060</c:v>
                </c:pt>
                <c:pt idx="157">
                  <c:v>44061</c:v>
                </c:pt>
                <c:pt idx="158">
                  <c:v>44062</c:v>
                </c:pt>
                <c:pt idx="159">
                  <c:v>44063</c:v>
                </c:pt>
                <c:pt idx="160">
                  <c:v>44064</c:v>
                </c:pt>
                <c:pt idx="161">
                  <c:v>44067</c:v>
                </c:pt>
                <c:pt idx="162">
                  <c:v>44068</c:v>
                </c:pt>
                <c:pt idx="163">
                  <c:v>44069</c:v>
                </c:pt>
                <c:pt idx="164">
                  <c:v>44070</c:v>
                </c:pt>
                <c:pt idx="165">
                  <c:v>44071</c:v>
                </c:pt>
                <c:pt idx="166">
                  <c:v>44074</c:v>
                </c:pt>
                <c:pt idx="167">
                  <c:v>44075</c:v>
                </c:pt>
                <c:pt idx="168">
                  <c:v>44076</c:v>
                </c:pt>
                <c:pt idx="169">
                  <c:v>44077</c:v>
                </c:pt>
                <c:pt idx="170">
                  <c:v>44078</c:v>
                </c:pt>
                <c:pt idx="171">
                  <c:v>44082</c:v>
                </c:pt>
                <c:pt idx="172">
                  <c:v>44083</c:v>
                </c:pt>
                <c:pt idx="173">
                  <c:v>44084</c:v>
                </c:pt>
                <c:pt idx="174">
                  <c:v>44085</c:v>
                </c:pt>
                <c:pt idx="175">
                  <c:v>44088</c:v>
                </c:pt>
                <c:pt idx="176">
                  <c:v>44089</c:v>
                </c:pt>
                <c:pt idx="177">
                  <c:v>44090</c:v>
                </c:pt>
                <c:pt idx="178">
                  <c:v>44091</c:v>
                </c:pt>
                <c:pt idx="179">
                  <c:v>44092</c:v>
                </c:pt>
                <c:pt idx="180">
                  <c:v>44095</c:v>
                </c:pt>
                <c:pt idx="181">
                  <c:v>44096</c:v>
                </c:pt>
                <c:pt idx="182">
                  <c:v>44097</c:v>
                </c:pt>
                <c:pt idx="183">
                  <c:v>44098</c:v>
                </c:pt>
                <c:pt idx="184">
                  <c:v>44099</c:v>
                </c:pt>
                <c:pt idx="185">
                  <c:v>44102</c:v>
                </c:pt>
                <c:pt idx="186">
                  <c:v>44103</c:v>
                </c:pt>
                <c:pt idx="187">
                  <c:v>44104</c:v>
                </c:pt>
                <c:pt idx="188">
                  <c:v>44105</c:v>
                </c:pt>
                <c:pt idx="189">
                  <c:v>44106</c:v>
                </c:pt>
                <c:pt idx="190">
                  <c:v>44109</c:v>
                </c:pt>
                <c:pt idx="191">
                  <c:v>44110</c:v>
                </c:pt>
                <c:pt idx="192">
                  <c:v>44111</c:v>
                </c:pt>
                <c:pt idx="193">
                  <c:v>44112</c:v>
                </c:pt>
                <c:pt idx="194">
                  <c:v>44113</c:v>
                </c:pt>
                <c:pt idx="195">
                  <c:v>44117</c:v>
                </c:pt>
                <c:pt idx="196">
                  <c:v>44118</c:v>
                </c:pt>
                <c:pt idx="197">
                  <c:v>44119</c:v>
                </c:pt>
                <c:pt idx="198">
                  <c:v>44120</c:v>
                </c:pt>
                <c:pt idx="199">
                  <c:v>44123</c:v>
                </c:pt>
                <c:pt idx="200">
                  <c:v>44124</c:v>
                </c:pt>
                <c:pt idx="201">
                  <c:v>44125</c:v>
                </c:pt>
                <c:pt idx="202">
                  <c:v>44126</c:v>
                </c:pt>
                <c:pt idx="203">
                  <c:v>44127</c:v>
                </c:pt>
                <c:pt idx="204">
                  <c:v>44130</c:v>
                </c:pt>
                <c:pt idx="205">
                  <c:v>44131</c:v>
                </c:pt>
                <c:pt idx="206">
                  <c:v>44132</c:v>
                </c:pt>
                <c:pt idx="207">
                  <c:v>44133</c:v>
                </c:pt>
                <c:pt idx="208">
                  <c:v>44134</c:v>
                </c:pt>
                <c:pt idx="209">
                  <c:v>44138</c:v>
                </c:pt>
                <c:pt idx="210">
                  <c:v>44139</c:v>
                </c:pt>
                <c:pt idx="211">
                  <c:v>44140</c:v>
                </c:pt>
                <c:pt idx="212">
                  <c:v>44141</c:v>
                </c:pt>
                <c:pt idx="213">
                  <c:v>44144</c:v>
                </c:pt>
                <c:pt idx="214">
                  <c:v>44145</c:v>
                </c:pt>
                <c:pt idx="215">
                  <c:v>44146</c:v>
                </c:pt>
                <c:pt idx="216">
                  <c:v>44147</c:v>
                </c:pt>
                <c:pt idx="217">
                  <c:v>44148</c:v>
                </c:pt>
                <c:pt idx="218">
                  <c:v>44151</c:v>
                </c:pt>
                <c:pt idx="219">
                  <c:v>44152</c:v>
                </c:pt>
                <c:pt idx="220">
                  <c:v>44153</c:v>
                </c:pt>
                <c:pt idx="221">
                  <c:v>44154</c:v>
                </c:pt>
                <c:pt idx="222">
                  <c:v>44155</c:v>
                </c:pt>
                <c:pt idx="223">
                  <c:v>44158</c:v>
                </c:pt>
                <c:pt idx="224">
                  <c:v>44159</c:v>
                </c:pt>
                <c:pt idx="225">
                  <c:v>44160</c:v>
                </c:pt>
                <c:pt idx="226">
                  <c:v>44161</c:v>
                </c:pt>
                <c:pt idx="227">
                  <c:v>44162</c:v>
                </c:pt>
                <c:pt idx="228">
                  <c:v>44165</c:v>
                </c:pt>
                <c:pt idx="229">
                  <c:v>44166</c:v>
                </c:pt>
                <c:pt idx="230">
                  <c:v>44167</c:v>
                </c:pt>
                <c:pt idx="231">
                  <c:v>44168</c:v>
                </c:pt>
                <c:pt idx="232">
                  <c:v>44169</c:v>
                </c:pt>
                <c:pt idx="233">
                  <c:v>44172</c:v>
                </c:pt>
                <c:pt idx="234">
                  <c:v>44173</c:v>
                </c:pt>
                <c:pt idx="235">
                  <c:v>44174</c:v>
                </c:pt>
                <c:pt idx="236">
                  <c:v>44175</c:v>
                </c:pt>
                <c:pt idx="237">
                  <c:v>44176</c:v>
                </c:pt>
                <c:pt idx="238">
                  <c:v>44179</c:v>
                </c:pt>
                <c:pt idx="239">
                  <c:v>44180</c:v>
                </c:pt>
                <c:pt idx="240">
                  <c:v>44181</c:v>
                </c:pt>
                <c:pt idx="241">
                  <c:v>44182</c:v>
                </c:pt>
                <c:pt idx="242">
                  <c:v>44183</c:v>
                </c:pt>
                <c:pt idx="243">
                  <c:v>44186</c:v>
                </c:pt>
                <c:pt idx="244">
                  <c:v>44187</c:v>
                </c:pt>
                <c:pt idx="245">
                  <c:v>44188</c:v>
                </c:pt>
                <c:pt idx="246">
                  <c:v>44189</c:v>
                </c:pt>
                <c:pt idx="247">
                  <c:v>44193</c:v>
                </c:pt>
                <c:pt idx="248">
                  <c:v>44194</c:v>
                </c:pt>
                <c:pt idx="249">
                  <c:v>44195</c:v>
                </c:pt>
                <c:pt idx="250">
                  <c:v>44196</c:v>
                </c:pt>
                <c:pt idx="251">
                  <c:v>44200</c:v>
                </c:pt>
                <c:pt idx="252">
                  <c:v>44201</c:v>
                </c:pt>
                <c:pt idx="253">
                  <c:v>44202</c:v>
                </c:pt>
                <c:pt idx="254">
                  <c:v>44203</c:v>
                </c:pt>
                <c:pt idx="255">
                  <c:v>44204</c:v>
                </c:pt>
                <c:pt idx="256">
                  <c:v>44207</c:v>
                </c:pt>
                <c:pt idx="257">
                  <c:v>44208</c:v>
                </c:pt>
                <c:pt idx="258">
                  <c:v>44209</c:v>
                </c:pt>
                <c:pt idx="259">
                  <c:v>44210</c:v>
                </c:pt>
                <c:pt idx="260">
                  <c:v>44211</c:v>
                </c:pt>
                <c:pt idx="261">
                  <c:v>44214</c:v>
                </c:pt>
                <c:pt idx="262">
                  <c:v>44215</c:v>
                </c:pt>
                <c:pt idx="263">
                  <c:v>44216</c:v>
                </c:pt>
                <c:pt idx="264">
                  <c:v>44217</c:v>
                </c:pt>
                <c:pt idx="265">
                  <c:v>44218</c:v>
                </c:pt>
                <c:pt idx="266">
                  <c:v>44221</c:v>
                </c:pt>
                <c:pt idx="267">
                  <c:v>44222</c:v>
                </c:pt>
                <c:pt idx="268">
                  <c:v>44223</c:v>
                </c:pt>
                <c:pt idx="269">
                  <c:v>44224</c:v>
                </c:pt>
                <c:pt idx="270">
                  <c:v>44225</c:v>
                </c:pt>
                <c:pt idx="271">
                  <c:v>44228</c:v>
                </c:pt>
                <c:pt idx="272">
                  <c:v>44229</c:v>
                </c:pt>
                <c:pt idx="273">
                  <c:v>44230</c:v>
                </c:pt>
                <c:pt idx="274">
                  <c:v>44231</c:v>
                </c:pt>
                <c:pt idx="275">
                  <c:v>44232</c:v>
                </c:pt>
                <c:pt idx="276">
                  <c:v>44235</c:v>
                </c:pt>
                <c:pt idx="277">
                  <c:v>44236</c:v>
                </c:pt>
                <c:pt idx="278">
                  <c:v>44237</c:v>
                </c:pt>
                <c:pt idx="279">
                  <c:v>44238</c:v>
                </c:pt>
                <c:pt idx="280">
                  <c:v>44239</c:v>
                </c:pt>
                <c:pt idx="281">
                  <c:v>44244</c:v>
                </c:pt>
                <c:pt idx="282">
                  <c:v>44245</c:v>
                </c:pt>
                <c:pt idx="283">
                  <c:v>44246</c:v>
                </c:pt>
                <c:pt idx="284">
                  <c:v>44249</c:v>
                </c:pt>
                <c:pt idx="285">
                  <c:v>44250</c:v>
                </c:pt>
                <c:pt idx="286">
                  <c:v>44251</c:v>
                </c:pt>
                <c:pt idx="287">
                  <c:v>44252</c:v>
                </c:pt>
                <c:pt idx="288">
                  <c:v>44253</c:v>
                </c:pt>
                <c:pt idx="289">
                  <c:v>44256</c:v>
                </c:pt>
                <c:pt idx="290">
                  <c:v>44257</c:v>
                </c:pt>
                <c:pt idx="291">
                  <c:v>44258</c:v>
                </c:pt>
                <c:pt idx="292">
                  <c:v>44259</c:v>
                </c:pt>
                <c:pt idx="293">
                  <c:v>44260</c:v>
                </c:pt>
                <c:pt idx="294">
                  <c:v>44263</c:v>
                </c:pt>
                <c:pt idx="295">
                  <c:v>44264</c:v>
                </c:pt>
                <c:pt idx="296">
                  <c:v>44265</c:v>
                </c:pt>
                <c:pt idx="297">
                  <c:v>44266</c:v>
                </c:pt>
                <c:pt idx="298">
                  <c:v>44267</c:v>
                </c:pt>
                <c:pt idx="299">
                  <c:v>44270</c:v>
                </c:pt>
                <c:pt idx="300">
                  <c:v>44271</c:v>
                </c:pt>
                <c:pt idx="301">
                  <c:v>44272</c:v>
                </c:pt>
                <c:pt idx="302">
                  <c:v>44273</c:v>
                </c:pt>
                <c:pt idx="303">
                  <c:v>44274</c:v>
                </c:pt>
                <c:pt idx="304">
                  <c:v>44277</c:v>
                </c:pt>
                <c:pt idx="305">
                  <c:v>44278</c:v>
                </c:pt>
                <c:pt idx="306">
                  <c:v>44279</c:v>
                </c:pt>
                <c:pt idx="307">
                  <c:v>44280</c:v>
                </c:pt>
                <c:pt idx="308">
                  <c:v>44281</c:v>
                </c:pt>
                <c:pt idx="309">
                  <c:v>44284</c:v>
                </c:pt>
                <c:pt idx="310">
                  <c:v>44285</c:v>
                </c:pt>
                <c:pt idx="311">
                  <c:v>44286</c:v>
                </c:pt>
                <c:pt idx="312">
                  <c:v>44287</c:v>
                </c:pt>
                <c:pt idx="313">
                  <c:v>44291</c:v>
                </c:pt>
                <c:pt idx="314">
                  <c:v>44292</c:v>
                </c:pt>
                <c:pt idx="315">
                  <c:v>44293</c:v>
                </c:pt>
                <c:pt idx="316">
                  <c:v>44294</c:v>
                </c:pt>
                <c:pt idx="317">
                  <c:v>44295</c:v>
                </c:pt>
                <c:pt idx="318">
                  <c:v>44298</c:v>
                </c:pt>
                <c:pt idx="319">
                  <c:v>44299</c:v>
                </c:pt>
                <c:pt idx="320">
                  <c:v>44300</c:v>
                </c:pt>
                <c:pt idx="321">
                  <c:v>44301</c:v>
                </c:pt>
                <c:pt idx="322">
                  <c:v>44302</c:v>
                </c:pt>
                <c:pt idx="323">
                  <c:v>44305</c:v>
                </c:pt>
                <c:pt idx="324">
                  <c:v>44306</c:v>
                </c:pt>
                <c:pt idx="325">
                  <c:v>44308</c:v>
                </c:pt>
                <c:pt idx="326">
                  <c:v>44309</c:v>
                </c:pt>
                <c:pt idx="327">
                  <c:v>44312</c:v>
                </c:pt>
                <c:pt idx="328">
                  <c:v>44313</c:v>
                </c:pt>
                <c:pt idx="329">
                  <c:v>44314</c:v>
                </c:pt>
                <c:pt idx="330">
                  <c:v>44315</c:v>
                </c:pt>
                <c:pt idx="331">
                  <c:v>44316</c:v>
                </c:pt>
                <c:pt idx="332">
                  <c:v>44319</c:v>
                </c:pt>
                <c:pt idx="333">
                  <c:v>44320</c:v>
                </c:pt>
                <c:pt idx="334">
                  <c:v>44321</c:v>
                </c:pt>
                <c:pt idx="335">
                  <c:v>44322</c:v>
                </c:pt>
                <c:pt idx="336">
                  <c:v>44323</c:v>
                </c:pt>
                <c:pt idx="337">
                  <c:v>44326</c:v>
                </c:pt>
                <c:pt idx="338">
                  <c:v>44327</c:v>
                </c:pt>
                <c:pt idx="339">
                  <c:v>44328</c:v>
                </c:pt>
                <c:pt idx="340">
                  <c:v>44329</c:v>
                </c:pt>
                <c:pt idx="341">
                  <c:v>44330</c:v>
                </c:pt>
                <c:pt idx="342">
                  <c:v>44333</c:v>
                </c:pt>
                <c:pt idx="343">
                  <c:v>44334</c:v>
                </c:pt>
                <c:pt idx="344">
                  <c:v>44335</c:v>
                </c:pt>
                <c:pt idx="345">
                  <c:v>44336</c:v>
                </c:pt>
                <c:pt idx="346">
                  <c:v>44337</c:v>
                </c:pt>
                <c:pt idx="347">
                  <c:v>44340</c:v>
                </c:pt>
                <c:pt idx="348">
                  <c:v>44341</c:v>
                </c:pt>
                <c:pt idx="349">
                  <c:v>44342</c:v>
                </c:pt>
                <c:pt idx="350">
                  <c:v>44343</c:v>
                </c:pt>
                <c:pt idx="351">
                  <c:v>44344</c:v>
                </c:pt>
                <c:pt idx="352">
                  <c:v>44347</c:v>
                </c:pt>
                <c:pt idx="353">
                  <c:v>44348</c:v>
                </c:pt>
                <c:pt idx="354">
                  <c:v>44349</c:v>
                </c:pt>
                <c:pt idx="355">
                  <c:v>44351</c:v>
                </c:pt>
                <c:pt idx="356">
                  <c:v>44354</c:v>
                </c:pt>
                <c:pt idx="357">
                  <c:v>44355</c:v>
                </c:pt>
                <c:pt idx="358">
                  <c:v>44356</c:v>
                </c:pt>
                <c:pt idx="359">
                  <c:v>44357</c:v>
                </c:pt>
                <c:pt idx="360">
                  <c:v>44358</c:v>
                </c:pt>
                <c:pt idx="361">
                  <c:v>44361</c:v>
                </c:pt>
                <c:pt idx="362">
                  <c:v>44362</c:v>
                </c:pt>
                <c:pt idx="363">
                  <c:v>44363</c:v>
                </c:pt>
                <c:pt idx="364">
                  <c:v>44364</c:v>
                </c:pt>
                <c:pt idx="365">
                  <c:v>44365</c:v>
                </c:pt>
                <c:pt idx="366">
                  <c:v>44368</c:v>
                </c:pt>
                <c:pt idx="367">
                  <c:v>44369</c:v>
                </c:pt>
                <c:pt idx="368">
                  <c:v>44370</c:v>
                </c:pt>
                <c:pt idx="369">
                  <c:v>44371</c:v>
                </c:pt>
                <c:pt idx="370">
                  <c:v>44372</c:v>
                </c:pt>
                <c:pt idx="371">
                  <c:v>44375</c:v>
                </c:pt>
                <c:pt idx="372">
                  <c:v>44376</c:v>
                </c:pt>
                <c:pt idx="373">
                  <c:v>44377</c:v>
                </c:pt>
                <c:pt idx="374">
                  <c:v>44378</c:v>
                </c:pt>
                <c:pt idx="375">
                  <c:v>44379</c:v>
                </c:pt>
                <c:pt idx="376">
                  <c:v>44382</c:v>
                </c:pt>
                <c:pt idx="377">
                  <c:v>44383</c:v>
                </c:pt>
                <c:pt idx="378">
                  <c:v>44384</c:v>
                </c:pt>
                <c:pt idx="379">
                  <c:v>44385</c:v>
                </c:pt>
                <c:pt idx="380">
                  <c:v>44386</c:v>
                </c:pt>
                <c:pt idx="381">
                  <c:v>44389</c:v>
                </c:pt>
                <c:pt idx="382">
                  <c:v>44390</c:v>
                </c:pt>
                <c:pt idx="383">
                  <c:v>44391</c:v>
                </c:pt>
                <c:pt idx="384">
                  <c:v>44392</c:v>
                </c:pt>
                <c:pt idx="385">
                  <c:v>44393</c:v>
                </c:pt>
                <c:pt idx="386">
                  <c:v>44396</c:v>
                </c:pt>
                <c:pt idx="387">
                  <c:v>44397</c:v>
                </c:pt>
                <c:pt idx="388">
                  <c:v>44398</c:v>
                </c:pt>
                <c:pt idx="389">
                  <c:v>44399</c:v>
                </c:pt>
                <c:pt idx="390">
                  <c:v>44400</c:v>
                </c:pt>
                <c:pt idx="391">
                  <c:v>44403</c:v>
                </c:pt>
                <c:pt idx="392">
                  <c:v>44404</c:v>
                </c:pt>
                <c:pt idx="393">
                  <c:v>44405</c:v>
                </c:pt>
                <c:pt idx="394">
                  <c:v>44406</c:v>
                </c:pt>
                <c:pt idx="395">
                  <c:v>44407</c:v>
                </c:pt>
                <c:pt idx="396">
                  <c:v>44410</c:v>
                </c:pt>
                <c:pt idx="397">
                  <c:v>44411</c:v>
                </c:pt>
                <c:pt idx="398">
                  <c:v>44412</c:v>
                </c:pt>
                <c:pt idx="399">
                  <c:v>44413</c:v>
                </c:pt>
                <c:pt idx="400">
                  <c:v>44414</c:v>
                </c:pt>
                <c:pt idx="401">
                  <c:v>44417</c:v>
                </c:pt>
                <c:pt idx="402">
                  <c:v>44418</c:v>
                </c:pt>
                <c:pt idx="403">
                  <c:v>44419</c:v>
                </c:pt>
                <c:pt idx="404">
                  <c:v>44420</c:v>
                </c:pt>
                <c:pt idx="405">
                  <c:v>44421</c:v>
                </c:pt>
                <c:pt idx="406">
                  <c:v>44424</c:v>
                </c:pt>
                <c:pt idx="407">
                  <c:v>44425</c:v>
                </c:pt>
                <c:pt idx="408">
                  <c:v>44426</c:v>
                </c:pt>
                <c:pt idx="409">
                  <c:v>44427</c:v>
                </c:pt>
                <c:pt idx="410">
                  <c:v>44428</c:v>
                </c:pt>
                <c:pt idx="411">
                  <c:v>44431</c:v>
                </c:pt>
                <c:pt idx="412">
                  <c:v>44432</c:v>
                </c:pt>
                <c:pt idx="413">
                  <c:v>44433</c:v>
                </c:pt>
                <c:pt idx="414">
                  <c:v>44434</c:v>
                </c:pt>
                <c:pt idx="415">
                  <c:v>44435</c:v>
                </c:pt>
                <c:pt idx="416">
                  <c:v>44438</c:v>
                </c:pt>
                <c:pt idx="417">
                  <c:v>44439</c:v>
                </c:pt>
                <c:pt idx="418">
                  <c:v>44440</c:v>
                </c:pt>
                <c:pt idx="419">
                  <c:v>44441</c:v>
                </c:pt>
                <c:pt idx="420">
                  <c:v>44442</c:v>
                </c:pt>
                <c:pt idx="421">
                  <c:v>44445</c:v>
                </c:pt>
                <c:pt idx="422">
                  <c:v>44447</c:v>
                </c:pt>
                <c:pt idx="423">
                  <c:v>44448</c:v>
                </c:pt>
                <c:pt idx="424">
                  <c:v>44449</c:v>
                </c:pt>
                <c:pt idx="425">
                  <c:v>44452</c:v>
                </c:pt>
                <c:pt idx="426">
                  <c:v>44453</c:v>
                </c:pt>
                <c:pt idx="427">
                  <c:v>44454</c:v>
                </c:pt>
                <c:pt idx="428">
                  <c:v>44455</c:v>
                </c:pt>
                <c:pt idx="429">
                  <c:v>44456</c:v>
                </c:pt>
                <c:pt idx="430">
                  <c:v>44459</c:v>
                </c:pt>
                <c:pt idx="431">
                  <c:v>44460</c:v>
                </c:pt>
                <c:pt idx="432">
                  <c:v>44461</c:v>
                </c:pt>
                <c:pt idx="433">
                  <c:v>44462</c:v>
                </c:pt>
                <c:pt idx="434">
                  <c:v>44463</c:v>
                </c:pt>
                <c:pt idx="435">
                  <c:v>44466</c:v>
                </c:pt>
                <c:pt idx="436">
                  <c:v>44467</c:v>
                </c:pt>
                <c:pt idx="437">
                  <c:v>44468</c:v>
                </c:pt>
                <c:pt idx="438">
                  <c:v>44469</c:v>
                </c:pt>
                <c:pt idx="439">
                  <c:v>44470</c:v>
                </c:pt>
                <c:pt idx="440">
                  <c:v>44473</c:v>
                </c:pt>
                <c:pt idx="441">
                  <c:v>44474</c:v>
                </c:pt>
                <c:pt idx="442">
                  <c:v>44475</c:v>
                </c:pt>
                <c:pt idx="443">
                  <c:v>44476</c:v>
                </c:pt>
                <c:pt idx="444">
                  <c:v>44477</c:v>
                </c:pt>
                <c:pt idx="445">
                  <c:v>44480</c:v>
                </c:pt>
                <c:pt idx="446">
                  <c:v>44482</c:v>
                </c:pt>
                <c:pt idx="447">
                  <c:v>44483</c:v>
                </c:pt>
                <c:pt idx="448">
                  <c:v>44484</c:v>
                </c:pt>
                <c:pt idx="449">
                  <c:v>44487</c:v>
                </c:pt>
                <c:pt idx="450">
                  <c:v>44488</c:v>
                </c:pt>
                <c:pt idx="451">
                  <c:v>44489</c:v>
                </c:pt>
                <c:pt idx="452">
                  <c:v>44490</c:v>
                </c:pt>
                <c:pt idx="453">
                  <c:v>44491</c:v>
                </c:pt>
                <c:pt idx="454">
                  <c:v>44494</c:v>
                </c:pt>
                <c:pt idx="455">
                  <c:v>44495</c:v>
                </c:pt>
                <c:pt idx="456">
                  <c:v>44496</c:v>
                </c:pt>
                <c:pt idx="457">
                  <c:v>44497</c:v>
                </c:pt>
                <c:pt idx="458">
                  <c:v>44498</c:v>
                </c:pt>
                <c:pt idx="459">
                  <c:v>44501</c:v>
                </c:pt>
                <c:pt idx="460">
                  <c:v>44503</c:v>
                </c:pt>
                <c:pt idx="461">
                  <c:v>44504</c:v>
                </c:pt>
                <c:pt idx="462">
                  <c:v>44505</c:v>
                </c:pt>
                <c:pt idx="463">
                  <c:v>44508</c:v>
                </c:pt>
                <c:pt idx="464">
                  <c:v>44509</c:v>
                </c:pt>
                <c:pt idx="465">
                  <c:v>44510</c:v>
                </c:pt>
                <c:pt idx="466">
                  <c:v>44511</c:v>
                </c:pt>
                <c:pt idx="467">
                  <c:v>44512</c:v>
                </c:pt>
                <c:pt idx="468">
                  <c:v>44516</c:v>
                </c:pt>
                <c:pt idx="469">
                  <c:v>44517</c:v>
                </c:pt>
                <c:pt idx="470">
                  <c:v>44518</c:v>
                </c:pt>
                <c:pt idx="471">
                  <c:v>44519</c:v>
                </c:pt>
                <c:pt idx="472">
                  <c:v>44522</c:v>
                </c:pt>
                <c:pt idx="473">
                  <c:v>44523</c:v>
                </c:pt>
                <c:pt idx="474">
                  <c:v>44524</c:v>
                </c:pt>
                <c:pt idx="475">
                  <c:v>44525</c:v>
                </c:pt>
                <c:pt idx="476">
                  <c:v>44526</c:v>
                </c:pt>
                <c:pt idx="477">
                  <c:v>44529</c:v>
                </c:pt>
                <c:pt idx="478">
                  <c:v>44530</c:v>
                </c:pt>
                <c:pt idx="479">
                  <c:v>44531</c:v>
                </c:pt>
                <c:pt idx="480">
                  <c:v>44532</c:v>
                </c:pt>
                <c:pt idx="481">
                  <c:v>44533</c:v>
                </c:pt>
                <c:pt idx="482">
                  <c:v>44536</c:v>
                </c:pt>
                <c:pt idx="483">
                  <c:v>44537</c:v>
                </c:pt>
                <c:pt idx="484">
                  <c:v>44538</c:v>
                </c:pt>
                <c:pt idx="485">
                  <c:v>44539</c:v>
                </c:pt>
                <c:pt idx="486">
                  <c:v>44540</c:v>
                </c:pt>
                <c:pt idx="487">
                  <c:v>44543</c:v>
                </c:pt>
                <c:pt idx="488">
                  <c:v>44544</c:v>
                </c:pt>
                <c:pt idx="489">
                  <c:v>44545</c:v>
                </c:pt>
                <c:pt idx="490">
                  <c:v>44546</c:v>
                </c:pt>
                <c:pt idx="491">
                  <c:v>44547</c:v>
                </c:pt>
                <c:pt idx="492">
                  <c:v>44550</c:v>
                </c:pt>
                <c:pt idx="493">
                  <c:v>44551</c:v>
                </c:pt>
                <c:pt idx="494">
                  <c:v>44552</c:v>
                </c:pt>
                <c:pt idx="495">
                  <c:v>44553</c:v>
                </c:pt>
                <c:pt idx="496">
                  <c:v>44554</c:v>
                </c:pt>
                <c:pt idx="497">
                  <c:v>44557</c:v>
                </c:pt>
                <c:pt idx="498">
                  <c:v>44558</c:v>
                </c:pt>
                <c:pt idx="499">
                  <c:v>44559</c:v>
                </c:pt>
                <c:pt idx="500">
                  <c:v>44560</c:v>
                </c:pt>
                <c:pt idx="501">
                  <c:v>44561</c:v>
                </c:pt>
              </c:numCache>
            </c:numRef>
          </c:cat>
          <c:val>
            <c:numRef>
              <c:f>'NTN-B'!$AU$3:$AU$504</c:f>
              <c:numCache>
                <c:formatCode>0.00</c:formatCode>
                <c:ptCount val="502"/>
                <c:pt idx="0" formatCode="General">
                  <c:v>0</c:v>
                </c:pt>
                <c:pt idx="1">
                  <c:v>5.2239927824393462E-2</c:v>
                </c:pt>
                <c:pt idx="2">
                  <c:v>0.10450714209293555</c:v>
                </c:pt>
                <c:pt idx="3">
                  <c:v>0.15680167332734474</c:v>
                </c:pt>
                <c:pt idx="4">
                  <c:v>0.20912349100590255</c:v>
                </c:pt>
                <c:pt idx="5">
                  <c:v>0.26147268669383106</c:v>
                </c:pt>
                <c:pt idx="6">
                  <c:v>0.39826799411817326</c:v>
                </c:pt>
                <c:pt idx="7">
                  <c:v>0.45568657771815069</c:v>
                </c:pt>
                <c:pt idx="8">
                  <c:v>0.51313803324246621</c:v>
                </c:pt>
                <c:pt idx="9">
                  <c:v>0.57062236069107541</c:v>
                </c:pt>
                <c:pt idx="10">
                  <c:v>0.58546517908455442</c:v>
                </c:pt>
                <c:pt idx="11">
                  <c:v>0.60031022556572555</c:v>
                </c:pt>
                <c:pt idx="12">
                  <c:v>0.61515743909110743</c:v>
                </c:pt>
                <c:pt idx="13">
                  <c:v>0.63000685018246294</c:v>
                </c:pt>
                <c:pt idx="14">
                  <c:v>0.6448584588398143</c:v>
                </c:pt>
                <c:pt idx="15">
                  <c:v>0.65971226506311709</c:v>
                </c:pt>
                <c:pt idx="16">
                  <c:v>0.66846056154088451</c:v>
                </c:pt>
                <c:pt idx="17">
                  <c:v>0.68244523042271243</c:v>
                </c:pt>
                <c:pt idx="18">
                  <c:v>0.69643182217475896</c:v>
                </c:pt>
                <c:pt idx="19">
                  <c:v>0.71042036731878699</c:v>
                </c:pt>
                <c:pt idx="20">
                  <c:v>0.72441083533303363</c:v>
                </c:pt>
                <c:pt idx="21">
                  <c:v>0.73840328726102467</c:v>
                </c:pt>
                <c:pt idx="22">
                  <c:v>0.75239763153749362</c:v>
                </c:pt>
                <c:pt idx="23">
                  <c:v>0.76639395972766255</c:v>
                </c:pt>
                <c:pt idx="24">
                  <c:v>0.7803922107880723</c:v>
                </c:pt>
                <c:pt idx="25">
                  <c:v>0.79439241524044135</c:v>
                </c:pt>
                <c:pt idx="26">
                  <c:v>0.72664746914337108</c:v>
                </c:pt>
                <c:pt idx="27">
                  <c:v>0.73583292864058958</c:v>
                </c:pt>
                <c:pt idx="28">
                  <c:v>0.74501927326853234</c:v>
                </c:pt>
                <c:pt idx="29">
                  <c:v>0.75420641146197731</c:v>
                </c:pt>
                <c:pt idx="30">
                  <c:v>0.76339440426440586</c:v>
                </c:pt>
                <c:pt idx="31">
                  <c:v>0.77258325167584019</c:v>
                </c:pt>
                <c:pt idx="32">
                  <c:v>0.7817729231744952</c:v>
                </c:pt>
                <c:pt idx="33">
                  <c:v>0.78960629968638507</c:v>
                </c:pt>
                <c:pt idx="34">
                  <c:v>0.79744031715500707</c:v>
                </c:pt>
                <c:pt idx="35">
                  <c:v>0.80527494505864272</c:v>
                </c:pt>
                <c:pt idx="36">
                  <c:v>0.81534724451208795</c:v>
                </c:pt>
                <c:pt idx="37">
                  <c:v>0.82374258747752727</c:v>
                </c:pt>
                <c:pt idx="38">
                  <c:v>0.8321386324432023</c:v>
                </c:pt>
                <c:pt idx="39">
                  <c:v>0.84053534888737236</c:v>
                </c:pt>
                <c:pt idx="40">
                  <c:v>0.84893279785351883</c:v>
                </c:pt>
                <c:pt idx="41">
                  <c:v>0.85733091829818253</c:v>
                </c:pt>
                <c:pt idx="42">
                  <c:v>0.86572974074305975</c:v>
                </c:pt>
                <c:pt idx="43">
                  <c:v>0.87412926518819489</c:v>
                </c:pt>
                <c:pt idx="44">
                  <c:v>0.88252949163358796</c:v>
                </c:pt>
                <c:pt idx="45">
                  <c:v>0.89093042007919454</c:v>
                </c:pt>
                <c:pt idx="46">
                  <c:v>0.89933205052505905</c:v>
                </c:pt>
                <c:pt idx="47">
                  <c:v>0.99171406133020668</c:v>
                </c:pt>
                <c:pt idx="48">
                  <c:v>1.0057256809169468</c:v>
                </c:pt>
                <c:pt idx="49">
                  <c:v>1.0197392538956462</c:v>
                </c:pt>
                <c:pt idx="50">
                  <c:v>1.0337547802663272</c:v>
                </c:pt>
                <c:pt idx="51">
                  <c:v>1.039044229992947</c:v>
                </c:pt>
                <c:pt idx="52">
                  <c:v>1.0443339849370847</c:v>
                </c:pt>
                <c:pt idx="53">
                  <c:v>1.0496240145769331</c:v>
                </c:pt>
                <c:pt idx="54">
                  <c:v>1.0549143189125587</c:v>
                </c:pt>
                <c:pt idx="55">
                  <c:v>1.0602048979439171</c:v>
                </c:pt>
                <c:pt idx="56">
                  <c:v>1.0654957516710306</c:v>
                </c:pt>
                <c:pt idx="57">
                  <c:v>1.0707869106156176</c:v>
                </c:pt>
                <c:pt idx="58">
                  <c:v>1.0760783137342189</c:v>
                </c:pt>
                <c:pt idx="59">
                  <c:v>1.0813699915485753</c:v>
                </c:pt>
                <c:pt idx="60">
                  <c:v>1.0866619745804273</c:v>
                </c:pt>
                <c:pt idx="61">
                  <c:v>1.0919542017862494</c:v>
                </c:pt>
                <c:pt idx="62">
                  <c:v>1.0972467342095893</c:v>
                </c:pt>
                <c:pt idx="63">
                  <c:v>1.1025395413286621</c:v>
                </c:pt>
                <c:pt idx="64">
                  <c:v>1.1078326231434898</c:v>
                </c:pt>
                <c:pt idx="65">
                  <c:v>1.1131259491323098</c:v>
                </c:pt>
                <c:pt idx="66">
                  <c:v>1.1184195803386254</c:v>
                </c:pt>
                <c:pt idx="67">
                  <c:v>1.1237134862406961</c:v>
                </c:pt>
                <c:pt idx="68">
                  <c:v>1.0943505253905084</c:v>
                </c:pt>
                <c:pt idx="69">
                  <c:v>1.097718020545102</c:v>
                </c:pt>
                <c:pt idx="70">
                  <c:v>1.1010856377867029</c:v>
                </c:pt>
                <c:pt idx="71">
                  <c:v>1.104453346593548</c:v>
                </c:pt>
                <c:pt idx="72">
                  <c:v>1.1024308533783556</c:v>
                </c:pt>
                <c:pt idx="73">
                  <c:v>1.1004084212066889</c:v>
                </c:pt>
                <c:pt idx="74">
                  <c:v>1.098386019556763</c:v>
                </c:pt>
                <c:pt idx="75">
                  <c:v>1.0963636789503184</c:v>
                </c:pt>
                <c:pt idx="76">
                  <c:v>1.0943413688656367</c:v>
                </c:pt>
                <c:pt idx="77">
                  <c:v>1.0923190893026957</c:v>
                </c:pt>
                <c:pt idx="78">
                  <c:v>1.0902968707832583</c:v>
                </c:pt>
                <c:pt idx="79">
                  <c:v>1.0882746827855838</c:v>
                </c:pt>
                <c:pt idx="80">
                  <c:v>1.0088543739028122</c:v>
                </c:pt>
                <c:pt idx="81">
                  <c:v>0.99823787165407296</c:v>
                </c:pt>
                <c:pt idx="82">
                  <c:v>0.98762246818830945</c:v>
                </c:pt>
                <c:pt idx="83">
                  <c:v>0.97700816350554387</c:v>
                </c:pt>
                <c:pt idx="84">
                  <c:v>0.9663949881275169</c:v>
                </c:pt>
                <c:pt idx="85">
                  <c:v>0.95578291153246564</c:v>
                </c:pt>
                <c:pt idx="86">
                  <c:v>0.86929880153208128</c:v>
                </c:pt>
                <c:pt idx="87">
                  <c:v>0.85364129659841748</c:v>
                </c:pt>
                <c:pt idx="88">
                  <c:v>0.83798620288297876</c:v>
                </c:pt>
                <c:pt idx="89">
                  <c:v>0.82233355090750582</c:v>
                </c:pt>
                <c:pt idx="90">
                  <c:v>0.80668334067199865</c:v>
                </c:pt>
                <c:pt idx="91">
                  <c:v>0.79103557217645726</c:v>
                </c:pt>
                <c:pt idx="92">
                  <c:v>0.77235635298935623</c:v>
                </c:pt>
                <c:pt idx="93">
                  <c:v>0.75368064380345601</c:v>
                </c:pt>
                <c:pt idx="94">
                  <c:v>0.73500835305351231</c:v>
                </c:pt>
                <c:pt idx="95">
                  <c:v>0.71633957230479162</c:v>
                </c:pt>
                <c:pt idx="96">
                  <c:v>0.69767420999200525</c:v>
                </c:pt>
                <c:pt idx="97">
                  <c:v>0.67901232715867899</c:v>
                </c:pt>
                <c:pt idx="98">
                  <c:v>0.66035389328304994</c:v>
                </c:pt>
                <c:pt idx="99">
                  <c:v>0.60936618127929165</c:v>
                </c:pt>
                <c:pt idx="100">
                  <c:v>0.58668055515331829</c:v>
                </c:pt>
                <c:pt idx="101">
                  <c:v>0.56400002615950573</c:v>
                </c:pt>
                <c:pt idx="102">
                  <c:v>0.54132462481963906</c:v>
                </c:pt>
                <c:pt idx="103">
                  <c:v>0.51865432061197758</c:v>
                </c:pt>
                <c:pt idx="104">
                  <c:v>0.49598914405821759</c:v>
                </c:pt>
                <c:pt idx="105">
                  <c:v>0.4733290646366628</c:v>
                </c:pt>
                <c:pt idx="106">
                  <c:v>0.4506741128690317</c:v>
                </c:pt>
                <c:pt idx="107">
                  <c:v>0.42802425823358359</c:v>
                </c:pt>
                <c:pt idx="108">
                  <c:v>0.40537950073031848</c:v>
                </c:pt>
                <c:pt idx="109">
                  <c:v>0.4462860314514705</c:v>
                </c:pt>
                <c:pt idx="110">
                  <c:v>0.42716790950518835</c:v>
                </c:pt>
                <c:pt idx="111">
                  <c:v>0.40805341964711417</c:v>
                </c:pt>
                <c:pt idx="112">
                  <c:v>0.41808369065139406</c:v>
                </c:pt>
                <c:pt idx="113">
                  <c:v>0.42811496887338318</c:v>
                </c:pt>
                <c:pt idx="114">
                  <c:v>0.43814725431310375</c:v>
                </c:pt>
                <c:pt idx="115">
                  <c:v>0.44818051644883727</c:v>
                </c:pt>
                <c:pt idx="116">
                  <c:v>0.45821481632406513</c:v>
                </c:pt>
                <c:pt idx="117">
                  <c:v>0.46825009289526154</c:v>
                </c:pt>
                <c:pt idx="118">
                  <c:v>0.47828640720595228</c:v>
                </c:pt>
                <c:pt idx="119">
                  <c:v>0.48832369821261157</c:v>
                </c:pt>
                <c:pt idx="120">
                  <c:v>0.51887032303385983</c:v>
                </c:pt>
                <c:pt idx="121">
                  <c:v>0.53119085456250215</c:v>
                </c:pt>
                <c:pt idx="122">
                  <c:v>0.54351291217862308</c:v>
                </c:pt>
                <c:pt idx="123">
                  <c:v>0.55583646536048192</c:v>
                </c:pt>
                <c:pt idx="124">
                  <c:v>0.56816154462981938</c:v>
                </c:pt>
                <c:pt idx="125">
                  <c:v>0.58048811946489476</c:v>
                </c:pt>
                <c:pt idx="126">
                  <c:v>0.59281618986570805</c:v>
                </c:pt>
                <c:pt idx="127">
                  <c:v>0.60514578635399996</c:v>
                </c:pt>
                <c:pt idx="128">
                  <c:v>0.61747690892974827</c:v>
                </c:pt>
                <c:pt idx="129">
                  <c:v>0.6298095270712345</c:v>
                </c:pt>
                <c:pt idx="130">
                  <c:v>0.63347045832644611</c:v>
                </c:pt>
                <c:pt idx="131">
                  <c:v>0.64534851605122512</c:v>
                </c:pt>
                <c:pt idx="132">
                  <c:v>0.65722797777647557</c:v>
                </c:pt>
                <c:pt idx="133">
                  <c:v>0.66910887402393815</c:v>
                </c:pt>
                <c:pt idx="134">
                  <c:v>0.69137687105020884</c:v>
                </c:pt>
                <c:pt idx="135">
                  <c:v>0.71364981259991467</c:v>
                </c:pt>
                <c:pt idx="136">
                  <c:v>0.73592766815129274</c:v>
                </c:pt>
                <c:pt idx="137">
                  <c:v>0.75821046822610594</c:v>
                </c:pt>
                <c:pt idx="138">
                  <c:v>0.78049818230263579</c:v>
                </c:pt>
                <c:pt idx="139">
                  <c:v>0.80279084090255637</c:v>
                </c:pt>
                <c:pt idx="140">
                  <c:v>0.82508844402591208</c:v>
                </c:pt>
                <c:pt idx="141">
                  <c:v>0.79850961613030513</c:v>
                </c:pt>
                <c:pt idx="142">
                  <c:v>0.81469642924543173</c:v>
                </c:pt>
                <c:pt idx="143">
                  <c:v>0.83088580618753127</c:v>
                </c:pt>
                <c:pt idx="144">
                  <c:v>0.84707777747834445</c:v>
                </c:pt>
                <c:pt idx="145">
                  <c:v>0.86327237363963416</c:v>
                </c:pt>
                <c:pt idx="146">
                  <c:v>0.87946956414963751</c:v>
                </c:pt>
                <c:pt idx="147">
                  <c:v>0.89566934900835449</c:v>
                </c:pt>
                <c:pt idx="148">
                  <c:v>0.9118717282157851</c:v>
                </c:pt>
                <c:pt idx="149">
                  <c:v>0.92807673229369225</c:v>
                </c:pt>
                <c:pt idx="150">
                  <c:v>0.93682753155492904</c:v>
                </c:pt>
                <c:pt idx="151">
                  <c:v>0.95259781435335089</c:v>
                </c:pt>
                <c:pt idx="152">
                  <c:v>0.9683705999352199</c:v>
                </c:pt>
                <c:pt idx="153">
                  <c:v>0.98414582725705468</c:v>
                </c:pt>
                <c:pt idx="154">
                  <c:v>0.99992355736235883</c:v>
                </c:pt>
                <c:pt idx="155">
                  <c:v>1.0157036986859103</c:v>
                </c:pt>
                <c:pt idx="156">
                  <c:v>1.0314863733146495</c:v>
                </c:pt>
                <c:pt idx="157">
                  <c:v>1.0375447880005773</c:v>
                </c:pt>
                <c:pt idx="158">
                  <c:v>1.043603599469245</c:v>
                </c:pt>
                <c:pt idx="159">
                  <c:v>1.0496627466771491</c:v>
                </c:pt>
                <c:pt idx="160">
                  <c:v>1.0557222906678154</c:v>
                </c:pt>
                <c:pt idx="161">
                  <c:v>1.0617821703977182</c:v>
                </c:pt>
                <c:pt idx="162">
                  <c:v>1.0678424163886202</c:v>
                </c:pt>
                <c:pt idx="163">
                  <c:v>1.1056938725840348</c:v>
                </c:pt>
                <c:pt idx="164">
                  <c:v>1.1162993870029059</c:v>
                </c:pt>
                <c:pt idx="165">
                  <c:v>1.1269060307265377</c:v>
                </c:pt>
                <c:pt idx="166">
                  <c:v>1.1375137732331231</c:v>
                </c:pt>
                <c:pt idx="167">
                  <c:v>1.1481226450444693</c:v>
                </c:pt>
                <c:pt idx="168">
                  <c:v>1.1587326156388134</c:v>
                </c:pt>
                <c:pt idx="169">
                  <c:v>1.1693437155378517</c:v>
                </c:pt>
                <c:pt idx="170">
                  <c:v>1.1799559142199101</c:v>
                </c:pt>
                <c:pt idx="171">
                  <c:v>1.1905692116849442</c:v>
                </c:pt>
                <c:pt idx="172">
                  <c:v>1.2254639649535548</c:v>
                </c:pt>
                <c:pt idx="173">
                  <c:v>1.2375999009406558</c:v>
                </c:pt>
                <c:pt idx="174">
                  <c:v>1.2497373324934724</c:v>
                </c:pt>
                <c:pt idx="175">
                  <c:v>1.2618761985685234</c:v>
                </c:pt>
                <c:pt idx="176">
                  <c:v>1.2740165296875716</c:v>
                </c:pt>
                <c:pt idx="177">
                  <c:v>1.2860586112946715</c:v>
                </c:pt>
                <c:pt idx="178">
                  <c:v>1.2981021579457463</c:v>
                </c:pt>
                <c:pt idx="179">
                  <c:v>1.3101471085972927</c:v>
                </c:pt>
                <c:pt idx="180">
                  <c:v>1.3221935242928362</c:v>
                </c:pt>
                <c:pt idx="181">
                  <c:v>1.3342413439888512</c:v>
                </c:pt>
                <c:pt idx="182">
                  <c:v>1.3462905982071227</c:v>
                </c:pt>
                <c:pt idx="183">
                  <c:v>1.4391612927450614</c:v>
                </c:pt>
                <c:pt idx="184">
                  <c:v>1.4627753904937313</c:v>
                </c:pt>
                <c:pt idx="185">
                  <c:v>1.4863949516355612</c:v>
                </c:pt>
                <c:pt idx="186">
                  <c:v>1.5100200372140993</c:v>
                </c:pt>
                <c:pt idx="187">
                  <c:v>1.5336506167075603</c:v>
                </c:pt>
                <c:pt idx="188">
                  <c:v>1.557286720637685</c:v>
                </c:pt>
                <c:pt idx="189">
                  <c:v>1.5809282879609921</c:v>
                </c:pt>
                <c:pt idx="190">
                  <c:v>1.6045753797209628</c:v>
                </c:pt>
                <c:pt idx="191">
                  <c:v>1.6282279653958565</c:v>
                </c:pt>
                <c:pt idx="192">
                  <c:v>1.651886075507436</c:v>
                </c:pt>
                <c:pt idx="193">
                  <c:v>1.6755496795339386</c:v>
                </c:pt>
                <c:pt idx="194">
                  <c:v>1.8293600077486705</c:v>
                </c:pt>
                <c:pt idx="195">
                  <c:v>1.8603015534879308</c:v>
                </c:pt>
                <c:pt idx="196">
                  <c:v>1.8912524999260771</c:v>
                </c:pt>
                <c:pt idx="197">
                  <c:v>1.9222128775848502</c:v>
                </c:pt>
                <c:pt idx="198">
                  <c:v>1.9531806109852612</c:v>
                </c:pt>
                <c:pt idx="199">
                  <c:v>1.9841577450845582</c:v>
                </c:pt>
                <c:pt idx="200">
                  <c:v>2.0151443104044819</c:v>
                </c:pt>
                <c:pt idx="201">
                  <c:v>2.0461402764232695</c:v>
                </c:pt>
                <c:pt idx="202">
                  <c:v>2.077145643140943</c:v>
                </c:pt>
                <c:pt idx="203">
                  <c:v>2.1081604716009839</c:v>
                </c:pt>
                <c:pt idx="204">
                  <c:v>2.1966631375108348</c:v>
                </c:pt>
                <c:pt idx="205">
                  <c:v>2.2359306197569762</c:v>
                </c:pt>
                <c:pt idx="206">
                  <c:v>2.2752131797474151</c:v>
                </c:pt>
                <c:pt idx="207">
                  <c:v>2.3145108174821294</c:v>
                </c:pt>
                <c:pt idx="208">
                  <c:v>2.3538235634829041</c:v>
                </c:pt>
                <c:pt idx="209">
                  <c:v>2.3931514177497393</c:v>
                </c:pt>
                <c:pt idx="210">
                  <c:v>2.4324943802826127</c:v>
                </c:pt>
                <c:pt idx="211">
                  <c:v>2.4718524510815465</c:v>
                </c:pt>
                <c:pt idx="212">
                  <c:v>2.5475528606888842</c:v>
                </c:pt>
                <c:pt idx="213">
                  <c:v>2.5893783707686024</c:v>
                </c:pt>
                <c:pt idx="214">
                  <c:v>2.6312209119845775</c:v>
                </c:pt>
                <c:pt idx="215">
                  <c:v>2.6730805453803574</c:v>
                </c:pt>
                <c:pt idx="216">
                  <c:v>2.7149572099123942</c:v>
                </c:pt>
                <c:pt idx="217">
                  <c:v>2.7568509971459765</c:v>
                </c:pt>
                <c:pt idx="218">
                  <c:v>2.7987618765593192</c:v>
                </c:pt>
                <c:pt idx="219">
                  <c:v>2.8217178643432206</c:v>
                </c:pt>
                <c:pt idx="220">
                  <c:v>2.8446790103028086</c:v>
                </c:pt>
                <c:pt idx="221">
                  <c:v>2.8676452533945573</c:v>
                </c:pt>
                <c:pt idx="222">
                  <c:v>2.8906166546619927</c:v>
                </c:pt>
                <c:pt idx="223">
                  <c:v>2.913593153061611</c:v>
                </c:pt>
                <c:pt idx="224">
                  <c:v>2.9365748096368938</c:v>
                </c:pt>
                <c:pt idx="225">
                  <c:v>3.061937676880544</c:v>
                </c:pt>
                <c:pt idx="226">
                  <c:v>3.0995891850943424</c:v>
                </c:pt>
                <c:pt idx="227">
                  <c:v>3.1372544586172335</c:v>
                </c:pt>
                <c:pt idx="228">
                  <c:v>3.1749334669274321</c:v>
                </c:pt>
                <c:pt idx="229">
                  <c:v>3.2126262710684417</c:v>
                </c:pt>
                <c:pt idx="230">
                  <c:v>3.250332809996781</c:v>
                </c:pt>
                <c:pt idx="231">
                  <c:v>3.2880531447559314</c:v>
                </c:pt>
                <c:pt idx="232">
                  <c:v>3.3257872753458928</c:v>
                </c:pt>
                <c:pt idx="233">
                  <c:v>3.3635351712449246</c:v>
                </c:pt>
                <c:pt idx="234">
                  <c:v>3.4951100386184653</c:v>
                </c:pt>
                <c:pt idx="235">
                  <c:v>3.5387880662898663</c:v>
                </c:pt>
                <c:pt idx="236">
                  <c:v>3.5824845596197807</c:v>
                </c:pt>
                <c:pt idx="237">
                  <c:v>3.6261994880864235</c:v>
                </c:pt>
                <c:pt idx="238">
                  <c:v>3.6699328516898388</c:v>
                </c:pt>
                <c:pt idx="239">
                  <c:v>3.7136846809517676</c:v>
                </c:pt>
                <c:pt idx="240">
                  <c:v>3.7755425309433877</c:v>
                </c:pt>
                <c:pt idx="241">
                  <c:v>3.8374373122520344</c:v>
                </c:pt>
                <c:pt idx="242">
                  <c:v>3.8993689943559229</c:v>
                </c:pt>
                <c:pt idx="243">
                  <c:v>3.9613376077768159</c:v>
                </c:pt>
                <c:pt idx="244">
                  <c:v>4.023343213558217</c:v>
                </c:pt>
                <c:pt idx="245">
                  <c:v>4.0706988678818723</c:v>
                </c:pt>
                <c:pt idx="246">
                  <c:v>4.1303205724111169</c:v>
                </c:pt>
                <c:pt idx="247">
                  <c:v>4.1899764612999268</c:v>
                </c:pt>
                <c:pt idx="248">
                  <c:v>4.2496665345482798</c:v>
                </c:pt>
                <c:pt idx="249">
                  <c:v>4.3093907921561758</c:v>
                </c:pt>
                <c:pt idx="250">
                  <c:v>4.3691492951671407</c:v>
                </c:pt>
                <c:pt idx="251">
                  <c:v>4.4289419825376708</c:v>
                </c:pt>
                <c:pt idx="252">
                  <c:v>4.4887689763547067</c:v>
                </c:pt>
                <c:pt idx="253">
                  <c:v>4.5486302155747893</c:v>
                </c:pt>
                <c:pt idx="254">
                  <c:v>4.6085257307196814</c:v>
                </c:pt>
                <c:pt idx="255">
                  <c:v>4.6684555828328644</c:v>
                </c:pt>
                <c:pt idx="256">
                  <c:v>4.7284197719143606</c:v>
                </c:pt>
                <c:pt idx="257">
                  <c:v>4.912680825613136</c:v>
                </c:pt>
                <c:pt idx="258">
                  <c:v>4.9796966986776159</c:v>
                </c:pt>
                <c:pt idx="259">
                  <c:v>5.0467553327132819</c:v>
                </c:pt>
                <c:pt idx="260">
                  <c:v>5.1138568498071413</c:v>
                </c:pt>
                <c:pt idx="261">
                  <c:v>5.1273541168696868</c:v>
                </c:pt>
                <c:pt idx="262">
                  <c:v>5.140853154193703</c:v>
                </c:pt>
                <c:pt idx="263">
                  <c:v>5.1543539007356864</c:v>
                </c:pt>
                <c:pt idx="264">
                  <c:v>5.1678564175391628</c:v>
                </c:pt>
                <c:pt idx="265">
                  <c:v>5.1813606435606285</c:v>
                </c:pt>
                <c:pt idx="266">
                  <c:v>5.1948666093218243</c:v>
                </c:pt>
                <c:pt idx="267">
                  <c:v>5.2083742843009873</c:v>
                </c:pt>
                <c:pt idx="268">
                  <c:v>5.2338755723488672</c:v>
                </c:pt>
                <c:pt idx="269">
                  <c:v>5.2488875728003315</c:v>
                </c:pt>
                <c:pt idx="270">
                  <c:v>5.2639016792525251</c:v>
                </c:pt>
                <c:pt idx="271">
                  <c:v>5.2789179527489294</c:v>
                </c:pt>
                <c:pt idx="272">
                  <c:v>5.2939363322460631</c:v>
                </c:pt>
                <c:pt idx="273">
                  <c:v>5.3089568787874297</c:v>
                </c:pt>
                <c:pt idx="274">
                  <c:v>5.3239795618512664</c:v>
                </c:pt>
                <c:pt idx="275">
                  <c:v>5.3390044119593139</c:v>
                </c:pt>
                <c:pt idx="276">
                  <c:v>5.3540313680680907</c:v>
                </c:pt>
                <c:pt idx="277">
                  <c:v>5.3265140879376727</c:v>
                </c:pt>
                <c:pt idx="278">
                  <c:v>5.3390367344921641</c:v>
                </c:pt>
                <c:pt idx="279">
                  <c:v>5.3515608766123712</c:v>
                </c:pt>
                <c:pt idx="280">
                  <c:v>5.3640864837765534</c:v>
                </c:pt>
                <c:pt idx="281">
                  <c:v>5.3766136170282142</c:v>
                </c:pt>
                <c:pt idx="282">
                  <c:v>5.415131790321781</c:v>
                </c:pt>
                <c:pt idx="283">
                  <c:v>5.453664034141914</c:v>
                </c:pt>
                <c:pt idx="284">
                  <c:v>5.492210379010376</c:v>
                </c:pt>
                <c:pt idx="285">
                  <c:v>5.5307708249271226</c:v>
                </c:pt>
                <c:pt idx="286">
                  <c:v>5.5693453718921981</c:v>
                </c:pt>
                <c:pt idx="287">
                  <c:v>5.6079339893838398</c:v>
                </c:pt>
                <c:pt idx="288">
                  <c:v>5.6465367384455512</c:v>
                </c:pt>
                <c:pt idx="289">
                  <c:v>5.6851535885555471</c:v>
                </c:pt>
                <c:pt idx="290">
                  <c:v>5.723784539713872</c:v>
                </c:pt>
                <c:pt idx="291">
                  <c:v>5.7624296224422666</c:v>
                </c:pt>
                <c:pt idx="292">
                  <c:v>5.8010888367407087</c:v>
                </c:pt>
                <c:pt idx="293">
                  <c:v>5.8397621826092205</c:v>
                </c:pt>
                <c:pt idx="294">
                  <c:v>5.8784496600477798</c:v>
                </c:pt>
                <c:pt idx="295">
                  <c:v>5.9171512690564088</c:v>
                </c:pt>
                <c:pt idx="296">
                  <c:v>5.9558670401568481</c:v>
                </c:pt>
                <c:pt idx="297">
                  <c:v>6.1817653152620888</c:v>
                </c:pt>
                <c:pt idx="298">
                  <c:v>6.2322910805857168</c:v>
                </c:pt>
                <c:pt idx="299">
                  <c:v>6.2828408970480032</c:v>
                </c:pt>
                <c:pt idx="300">
                  <c:v>6.3251764866069538</c:v>
                </c:pt>
                <c:pt idx="301">
                  <c:v>6.3675289546934355</c:v>
                </c:pt>
                <c:pt idx="302">
                  <c:v>6.4098982707857077</c:v>
                </c:pt>
                <c:pt idx="303">
                  <c:v>6.4522844959272518</c:v>
                </c:pt>
                <c:pt idx="304">
                  <c:v>6.4946875690745642</c:v>
                </c:pt>
                <c:pt idx="305">
                  <c:v>6.5371075512711263</c:v>
                </c:pt>
                <c:pt idx="306">
                  <c:v>6.5795444425169824</c:v>
                </c:pt>
                <c:pt idx="307">
                  <c:v>6.6219982122903698</c:v>
                </c:pt>
                <c:pt idx="308">
                  <c:v>6.7336442390048878</c:v>
                </c:pt>
                <c:pt idx="309">
                  <c:v>6.7838513877844786</c:v>
                </c:pt>
                <c:pt idx="310">
                  <c:v>6.8340821298765064</c:v>
                </c:pt>
                <c:pt idx="311">
                  <c:v>6.8843365263244527</c:v>
                </c:pt>
                <c:pt idx="312">
                  <c:v>6.9346145466066211</c:v>
                </c:pt>
                <c:pt idx="313">
                  <c:v>6.984916221244708</c:v>
                </c:pt>
                <c:pt idx="314">
                  <c:v>7.0352415807604984</c:v>
                </c:pt>
                <c:pt idx="315">
                  <c:v>7.0855905946322073</c:v>
                </c:pt>
                <c:pt idx="316">
                  <c:v>7.1359632933816197</c:v>
                </c:pt>
                <c:pt idx="317">
                  <c:v>7.0908970754951284</c:v>
                </c:pt>
                <c:pt idx="318">
                  <c:v>7.1359687872965649</c:v>
                </c:pt>
                <c:pt idx="319">
                  <c:v>7.1810594836262176</c:v>
                </c:pt>
                <c:pt idx="320">
                  <c:v>7.2261691339623901</c:v>
                </c:pt>
                <c:pt idx="321">
                  <c:v>7.2712977993485417</c:v>
                </c:pt>
                <c:pt idx="322">
                  <c:v>7.2911826886881581</c:v>
                </c:pt>
                <c:pt idx="323">
                  <c:v>7.3110713016812046</c:v>
                </c:pt>
                <c:pt idx="324">
                  <c:v>7.3309635772842219</c:v>
                </c:pt>
                <c:pt idx="325">
                  <c:v>7.3508595460189508</c:v>
                </c:pt>
                <c:pt idx="326">
                  <c:v>7.3707592078853468</c:v>
                </c:pt>
                <c:pt idx="327">
                  <c:v>7.3906625323617137</c:v>
                </c:pt>
                <c:pt idx="328">
                  <c:v>7.4105695804915328</c:v>
                </c:pt>
                <c:pt idx="329">
                  <c:v>7.389700822553702</c:v>
                </c:pt>
                <c:pt idx="330">
                  <c:v>7.4045103722401029</c:v>
                </c:pt>
                <c:pt idx="331">
                  <c:v>7.4193219974054703</c:v>
                </c:pt>
                <c:pt idx="332">
                  <c:v>7.4341356370063005</c:v>
                </c:pt>
                <c:pt idx="333">
                  <c:v>7.4489513215643566</c:v>
                </c:pt>
                <c:pt idx="334">
                  <c:v>7.4637690816014013</c:v>
                </c:pt>
                <c:pt idx="335">
                  <c:v>7.4785888560739089</c:v>
                </c:pt>
                <c:pt idx="336">
                  <c:v>7.4934106755036645</c:v>
                </c:pt>
                <c:pt idx="337">
                  <c:v>7.5082345398906236</c:v>
                </c:pt>
                <c:pt idx="338">
                  <c:v>7.5403933235254961</c:v>
                </c:pt>
                <c:pt idx="339">
                  <c:v>7.5562434817426194</c:v>
                </c:pt>
                <c:pt idx="340">
                  <c:v>7.5720959596126791</c:v>
                </c:pt>
                <c:pt idx="341">
                  <c:v>7.5879507876574603</c:v>
                </c:pt>
                <c:pt idx="342">
                  <c:v>7.6038079658769853</c:v>
                </c:pt>
                <c:pt idx="343">
                  <c:v>7.6413446207470592</c:v>
                </c:pt>
                <c:pt idx="344">
                  <c:v>7.6788943999694492</c:v>
                </c:pt>
                <c:pt idx="345">
                  <c:v>7.7164572730224368</c:v>
                </c:pt>
                <c:pt idx="346">
                  <c:v>7.7540332399059997</c:v>
                </c:pt>
                <c:pt idx="347">
                  <c:v>7.7916223311418786</c:v>
                </c:pt>
                <c:pt idx="348">
                  <c:v>7.8292245162083329</c:v>
                </c:pt>
                <c:pt idx="349">
                  <c:v>7.8705887816081566</c:v>
                </c:pt>
                <c:pt idx="350">
                  <c:v>7.908754306606891</c:v>
                </c:pt>
                <c:pt idx="351">
                  <c:v>7.9469333222189409</c:v>
                </c:pt>
                <c:pt idx="352">
                  <c:v>7.9851258284443283</c:v>
                </c:pt>
                <c:pt idx="353">
                  <c:v>8.0233318558047948</c:v>
                </c:pt>
                <c:pt idx="354">
                  <c:v>8.0615514043003156</c:v>
                </c:pt>
                <c:pt idx="355">
                  <c:v>8.0997844739308924</c:v>
                </c:pt>
                <c:pt idx="356">
                  <c:v>8.1380310646965484</c:v>
                </c:pt>
                <c:pt idx="357">
                  <c:v>8.1762912071190463</c:v>
                </c:pt>
                <c:pt idx="358">
                  <c:v>8.317763942147117</c:v>
                </c:pt>
                <c:pt idx="359">
                  <c:v>8.3625431640221635</c:v>
                </c:pt>
                <c:pt idx="360">
                  <c:v>8.4073408820774631</c:v>
                </c:pt>
                <c:pt idx="361">
                  <c:v>8.4521571268347806</c:v>
                </c:pt>
                <c:pt idx="362">
                  <c:v>8.4969918982940928</c:v>
                </c:pt>
                <c:pt idx="363">
                  <c:v>8.5245357628684015</c:v>
                </c:pt>
                <c:pt idx="364">
                  <c:v>8.5520866169233933</c:v>
                </c:pt>
                <c:pt idx="365">
                  <c:v>8.5796444604590469</c:v>
                </c:pt>
                <c:pt idx="366">
                  <c:v>8.6072093239970791</c:v>
                </c:pt>
                <c:pt idx="367">
                  <c:v>8.6347811770157712</c:v>
                </c:pt>
                <c:pt idx="368">
                  <c:v>8.6623600195151251</c:v>
                </c:pt>
                <c:pt idx="369">
                  <c:v>8.6899458820168807</c:v>
                </c:pt>
                <c:pt idx="370">
                  <c:v>8.7175387339992749</c:v>
                </c:pt>
                <c:pt idx="371">
                  <c:v>8.7539858539740436</c:v>
                </c:pt>
                <c:pt idx="372">
                  <c:v>8.782578293255705</c:v>
                </c:pt>
                <c:pt idx="373">
                  <c:v>8.8111782408877737</c:v>
                </c:pt>
                <c:pt idx="374">
                  <c:v>8.8397857273919698</c:v>
                </c:pt>
                <c:pt idx="375">
                  <c:v>8.8684007222465731</c:v>
                </c:pt>
                <c:pt idx="376">
                  <c:v>8.8970232254515835</c:v>
                </c:pt>
                <c:pt idx="377">
                  <c:v>8.9256532675287445</c:v>
                </c:pt>
                <c:pt idx="378">
                  <c:v>8.9542908484780739</c:v>
                </c:pt>
                <c:pt idx="379">
                  <c:v>8.9410741983813047</c:v>
                </c:pt>
                <c:pt idx="380">
                  <c:v>8.9672532218789449</c:v>
                </c:pt>
                <c:pt idx="381">
                  <c:v>8.993438532857013</c:v>
                </c:pt>
                <c:pt idx="382">
                  <c:v>9.0196301313155036</c:v>
                </c:pt>
                <c:pt idx="383">
                  <c:v>9.0458280172544203</c:v>
                </c:pt>
                <c:pt idx="384">
                  <c:v>9.0720322517172427</c:v>
                </c:pt>
                <c:pt idx="385">
                  <c:v>9.110560008840185</c:v>
                </c:pt>
                <c:pt idx="386">
                  <c:v>9.149101378663449</c:v>
                </c:pt>
                <c:pt idx="387">
                  <c:v>9.1876563611870345</c:v>
                </c:pt>
                <c:pt idx="388">
                  <c:v>9.2262249564109222</c:v>
                </c:pt>
                <c:pt idx="389">
                  <c:v>9.2648071643351315</c:v>
                </c:pt>
                <c:pt idx="390">
                  <c:v>9.303403015481404</c:v>
                </c:pt>
                <c:pt idx="391">
                  <c:v>9.3937683322038001</c:v>
                </c:pt>
                <c:pt idx="392">
                  <c:v>9.4398080107719107</c:v>
                </c:pt>
                <c:pt idx="393">
                  <c:v>9.4858671011727616</c:v>
                </c:pt>
                <c:pt idx="394">
                  <c:v>9.5319455728845917</c:v>
                </c:pt>
                <c:pt idx="395">
                  <c:v>9.578043425907401</c:v>
                </c:pt>
                <c:pt idx="396">
                  <c:v>9.6241606907629738</c:v>
                </c:pt>
                <c:pt idx="397">
                  <c:v>9.6702973674512869</c:v>
                </c:pt>
                <c:pt idx="398">
                  <c:v>9.7164534559723403</c:v>
                </c:pt>
                <c:pt idx="399">
                  <c:v>9.7626289563261359</c:v>
                </c:pt>
                <c:pt idx="400">
                  <c:v>9.8088238990344134</c:v>
                </c:pt>
                <c:pt idx="401">
                  <c:v>9.8550382840971942</c:v>
                </c:pt>
                <c:pt idx="402">
                  <c:v>9.9279707067554845</c:v>
                </c:pt>
                <c:pt idx="403">
                  <c:v>9.9757192980834297</c:v>
                </c:pt>
                <c:pt idx="404">
                  <c:v>10.023488644201084</c:v>
                </c:pt>
                <c:pt idx="405">
                  <c:v>10.071278714586729</c:v>
                </c:pt>
                <c:pt idx="406">
                  <c:v>10.119089570283846</c:v>
                </c:pt>
                <c:pt idx="407">
                  <c:v>10.14785500684221</c:v>
                </c:pt>
                <c:pt idx="408">
                  <c:v>10.176627951750984</c:v>
                </c:pt>
                <c:pt idx="409">
                  <c:v>10.205408435531904</c:v>
                </c:pt>
                <c:pt idx="410">
                  <c:v>10.234196427663234</c:v>
                </c:pt>
                <c:pt idx="411">
                  <c:v>10.262991958666689</c:v>
                </c:pt>
                <c:pt idx="412">
                  <c:v>10.291794998020553</c:v>
                </c:pt>
                <c:pt idx="413">
                  <c:v>10.320605545724826</c:v>
                </c:pt>
                <c:pt idx="414">
                  <c:v>10.395396803976965</c:v>
                </c:pt>
                <c:pt idx="415">
                  <c:v>10.429983928531383</c:v>
                </c:pt>
                <c:pt idx="416">
                  <c:v>10.464581888306924</c:v>
                </c:pt>
                <c:pt idx="417">
                  <c:v>10.49919068330356</c:v>
                </c:pt>
                <c:pt idx="418">
                  <c:v>10.533810313521318</c:v>
                </c:pt>
                <c:pt idx="419">
                  <c:v>10.568440809481938</c:v>
                </c:pt>
                <c:pt idx="420">
                  <c:v>10.603082140663656</c:v>
                </c:pt>
                <c:pt idx="421">
                  <c:v>10.63773430706647</c:v>
                </c:pt>
                <c:pt idx="422">
                  <c:v>10.672397369733911</c:v>
                </c:pt>
                <c:pt idx="423">
                  <c:v>10.893991193015463</c:v>
                </c:pt>
                <c:pt idx="424">
                  <c:v>10.939743082006625</c:v>
                </c:pt>
                <c:pt idx="425">
                  <c:v>10.985513863960783</c:v>
                </c:pt>
                <c:pt idx="426">
                  <c:v>11.031303508356194</c:v>
                </c:pt>
                <c:pt idx="427">
                  <c:v>11.07711207623634</c:v>
                </c:pt>
                <c:pt idx="428">
                  <c:v>11.129231687323827</c:v>
                </c:pt>
                <c:pt idx="429">
                  <c:v>11.181375807376238</c:v>
                </c:pt>
                <c:pt idx="430">
                  <c:v>11.233544344828328</c:v>
                </c:pt>
                <c:pt idx="431">
                  <c:v>11.285737391245343</c:v>
                </c:pt>
                <c:pt idx="432">
                  <c:v>11.337954946627281</c:v>
                </c:pt>
                <c:pt idx="433">
                  <c:v>11.390196949930642</c:v>
                </c:pt>
                <c:pt idx="434">
                  <c:v>11.442463523242431</c:v>
                </c:pt>
                <c:pt idx="435">
                  <c:v>11.59561919045009</c:v>
                </c:pt>
                <c:pt idx="436">
                  <c:v>11.660602528643782</c:v>
                </c:pt>
                <c:pt idx="437">
                  <c:v>11.725623713806987</c:v>
                </c:pt>
                <c:pt idx="438">
                  <c:v>11.790682776461425</c:v>
                </c:pt>
                <c:pt idx="439">
                  <c:v>11.855779716607096</c:v>
                </c:pt>
                <c:pt idx="440">
                  <c:v>11.920914534243998</c:v>
                </c:pt>
                <c:pt idx="441">
                  <c:v>11.986087320937422</c:v>
                </c:pt>
                <c:pt idx="442">
                  <c:v>12.051298015643841</c:v>
                </c:pt>
                <c:pt idx="443">
                  <c:v>12.1165467099285</c:v>
                </c:pt>
                <c:pt idx="444">
                  <c:v>12.118998674682246</c:v>
                </c:pt>
                <c:pt idx="445">
                  <c:v>12.180589581451894</c:v>
                </c:pt>
                <c:pt idx="446">
                  <c:v>12.242214306320109</c:v>
                </c:pt>
                <c:pt idx="447">
                  <c:v>12.303872910330371</c:v>
                </c:pt>
                <c:pt idx="448">
                  <c:v>12.365565362960918</c:v>
                </c:pt>
                <c:pt idx="449">
                  <c:v>12.404763133530983</c:v>
                </c:pt>
                <c:pt idx="450">
                  <c:v>12.443974577844873</c:v>
                </c:pt>
                <c:pt idx="451">
                  <c:v>12.48319969590257</c:v>
                </c:pt>
                <c:pt idx="452">
                  <c:v>12.522438518225831</c:v>
                </c:pt>
                <c:pt idx="453">
                  <c:v>12.561691014292897</c:v>
                </c:pt>
                <c:pt idx="454">
                  <c:v>12.600957184103789</c:v>
                </c:pt>
                <c:pt idx="455">
                  <c:v>12.640237088702012</c:v>
                </c:pt>
                <c:pt idx="456">
                  <c:v>12.827088767462946</c:v>
                </c:pt>
                <c:pt idx="457">
                  <c:v>12.884912344158295</c:v>
                </c:pt>
                <c:pt idx="458">
                  <c:v>12.942765526950772</c:v>
                </c:pt>
                <c:pt idx="459">
                  <c:v>13.000648376883861</c:v>
                </c:pt>
                <c:pt idx="460">
                  <c:v>13.058560863435797</c:v>
                </c:pt>
                <c:pt idx="461">
                  <c:v>13.116503047650085</c:v>
                </c:pt>
                <c:pt idx="462">
                  <c:v>13.174474929526724</c:v>
                </c:pt>
                <c:pt idx="463">
                  <c:v>13.232476539587456</c:v>
                </c:pt>
                <c:pt idx="464">
                  <c:v>13.290507847310584</c:v>
                </c:pt>
                <c:pt idx="465">
                  <c:v>13.558293439038449</c:v>
                </c:pt>
                <c:pt idx="466">
                  <c:v>13.6288468744463</c:v>
                </c:pt>
                <c:pt idx="467">
                  <c:v>13.699444169608309</c:v>
                </c:pt>
                <c:pt idx="468">
                  <c:v>13.770085294002721</c:v>
                </c:pt>
                <c:pt idx="469">
                  <c:v>13.823468505523451</c:v>
                </c:pt>
                <c:pt idx="470">
                  <c:v>13.876876805922356</c:v>
                </c:pt>
                <c:pt idx="471">
                  <c:v>13.930310164677673</c:v>
                </c:pt>
                <c:pt idx="472">
                  <c:v>13.983768581789402</c:v>
                </c:pt>
                <c:pt idx="473">
                  <c:v>14.037252057257565</c:v>
                </c:pt>
                <c:pt idx="474">
                  <c:v>14.090760682647385</c:v>
                </c:pt>
                <c:pt idx="475">
                  <c:v>14.144294366393616</c:v>
                </c:pt>
                <c:pt idx="476">
                  <c:v>14.236612251002878</c:v>
                </c:pt>
                <c:pt idx="477">
                  <c:v>14.295062469739172</c:v>
                </c:pt>
                <c:pt idx="478">
                  <c:v>14.353542599790071</c:v>
                </c:pt>
                <c:pt idx="479">
                  <c:v>14.412052641155594</c:v>
                </c:pt>
                <c:pt idx="480">
                  <c:v>14.470592624357458</c:v>
                </c:pt>
                <c:pt idx="481">
                  <c:v>14.529162549395668</c:v>
                </c:pt>
                <c:pt idx="482">
                  <c:v>14.587762477313749</c:v>
                </c:pt>
                <c:pt idx="483">
                  <c:v>14.646392347068172</c:v>
                </c:pt>
                <c:pt idx="484">
                  <c:v>14.705052250224181</c:v>
                </c:pt>
                <c:pt idx="485">
                  <c:v>14.763742156260061</c:v>
                </c:pt>
                <c:pt idx="486">
                  <c:v>14.695939676665027</c:v>
                </c:pt>
                <c:pt idx="487">
                  <c:v>14.747596394898155</c:v>
                </c:pt>
                <c:pt idx="488">
                  <c:v>14.799276370704462</c:v>
                </c:pt>
                <c:pt idx="489">
                  <c:v>14.850979665127472</c:v>
                </c:pt>
                <c:pt idx="490">
                  <c:v>14.885321761076153</c:v>
                </c:pt>
                <c:pt idx="491">
                  <c:v>14.919674112332704</c:v>
                </c:pt>
                <c:pt idx="492">
                  <c:v>14.954036749418865</c:v>
                </c:pt>
                <c:pt idx="493">
                  <c:v>14.988409672334635</c:v>
                </c:pt>
                <c:pt idx="494">
                  <c:v>15.022792881080015</c:v>
                </c:pt>
                <c:pt idx="495">
                  <c:v>15.057186345133267</c:v>
                </c:pt>
                <c:pt idx="496">
                  <c:v>15.067232731621294</c:v>
                </c:pt>
                <c:pt idx="497">
                  <c:v>15.098159260659759</c:v>
                </c:pt>
                <c:pt idx="498">
                  <c:v>15.129094061092374</c:v>
                </c:pt>
                <c:pt idx="499">
                  <c:v>15.16003722448438</c:v>
                </c:pt>
                <c:pt idx="500">
                  <c:v>15.190988689792274</c:v>
                </c:pt>
                <c:pt idx="501">
                  <c:v>15.221948457016055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8B-4643-A81A-0CAEEA8EF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866727"/>
        <c:axId val="106867055"/>
        <c:extLst>
          <c:ext xmlns:c15="http://schemas.microsoft.com/office/drawing/2012/chart" uri="{02D57815-91ED-43cb-92C2-25804820EDAC}">
            <c15:filteredLineSeries>
              <c15:ser>
                <c:idx val="4"/>
                <c:order val="5"/>
                <c:tx>
                  <c:strRef>
                    <c:extLst>
                      <c:ext uri="{02D57815-91ED-43cb-92C2-25804820EDAC}">
                        <c15:formulaRef>
                          <c15:sqref>'NTN-B'!$V$2</c15:sqref>
                        </c15:formulaRef>
                      </c:ext>
                    </c:extLst>
                    <c:strCache>
                      <c:ptCount val="1"/>
                      <c:pt idx="0">
                        <c:v>08/28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75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'NTN-B'!$B$3:$B$988</c15:sqref>
                        </c15:formulaRef>
                      </c:ext>
                    </c:extLst>
                    <c:numCache>
                      <c:formatCode>m/d/yyyy</c:formatCode>
                      <c:ptCount val="986"/>
                      <c:pt idx="0">
                        <c:v>43832</c:v>
                      </c:pt>
                      <c:pt idx="1">
                        <c:v>43833</c:v>
                      </c:pt>
                      <c:pt idx="2">
                        <c:v>43836</c:v>
                      </c:pt>
                      <c:pt idx="3">
                        <c:v>43837</c:v>
                      </c:pt>
                      <c:pt idx="4">
                        <c:v>43838</c:v>
                      </c:pt>
                      <c:pt idx="5">
                        <c:v>43839</c:v>
                      </c:pt>
                      <c:pt idx="6">
                        <c:v>43840</c:v>
                      </c:pt>
                      <c:pt idx="7">
                        <c:v>43843</c:v>
                      </c:pt>
                      <c:pt idx="8">
                        <c:v>43844</c:v>
                      </c:pt>
                      <c:pt idx="9">
                        <c:v>43845</c:v>
                      </c:pt>
                      <c:pt idx="10">
                        <c:v>43846</c:v>
                      </c:pt>
                      <c:pt idx="11">
                        <c:v>43847</c:v>
                      </c:pt>
                      <c:pt idx="12">
                        <c:v>43850</c:v>
                      </c:pt>
                      <c:pt idx="13">
                        <c:v>43851</c:v>
                      </c:pt>
                      <c:pt idx="14">
                        <c:v>43852</c:v>
                      </c:pt>
                      <c:pt idx="15">
                        <c:v>43853</c:v>
                      </c:pt>
                      <c:pt idx="16">
                        <c:v>43854</c:v>
                      </c:pt>
                      <c:pt idx="17">
                        <c:v>43857</c:v>
                      </c:pt>
                      <c:pt idx="18">
                        <c:v>43858</c:v>
                      </c:pt>
                      <c:pt idx="19">
                        <c:v>43859</c:v>
                      </c:pt>
                      <c:pt idx="20">
                        <c:v>43860</c:v>
                      </c:pt>
                      <c:pt idx="21">
                        <c:v>43861</c:v>
                      </c:pt>
                      <c:pt idx="22">
                        <c:v>43864</c:v>
                      </c:pt>
                      <c:pt idx="23">
                        <c:v>43865</c:v>
                      </c:pt>
                      <c:pt idx="24">
                        <c:v>43866</c:v>
                      </c:pt>
                      <c:pt idx="25">
                        <c:v>43867</c:v>
                      </c:pt>
                      <c:pt idx="26">
                        <c:v>43868</c:v>
                      </c:pt>
                      <c:pt idx="27">
                        <c:v>43871</c:v>
                      </c:pt>
                      <c:pt idx="28">
                        <c:v>43872</c:v>
                      </c:pt>
                      <c:pt idx="29">
                        <c:v>43873</c:v>
                      </c:pt>
                      <c:pt idx="30">
                        <c:v>43874</c:v>
                      </c:pt>
                      <c:pt idx="31">
                        <c:v>43875</c:v>
                      </c:pt>
                      <c:pt idx="32">
                        <c:v>43878</c:v>
                      </c:pt>
                      <c:pt idx="33">
                        <c:v>43879</c:v>
                      </c:pt>
                      <c:pt idx="34">
                        <c:v>43880</c:v>
                      </c:pt>
                      <c:pt idx="35">
                        <c:v>43881</c:v>
                      </c:pt>
                      <c:pt idx="36">
                        <c:v>43882</c:v>
                      </c:pt>
                      <c:pt idx="37">
                        <c:v>43887</c:v>
                      </c:pt>
                      <c:pt idx="38">
                        <c:v>43888</c:v>
                      </c:pt>
                      <c:pt idx="39">
                        <c:v>43889</c:v>
                      </c:pt>
                      <c:pt idx="40">
                        <c:v>43892</c:v>
                      </c:pt>
                      <c:pt idx="41">
                        <c:v>43893</c:v>
                      </c:pt>
                      <c:pt idx="42">
                        <c:v>43894</c:v>
                      </c:pt>
                      <c:pt idx="43">
                        <c:v>43895</c:v>
                      </c:pt>
                      <c:pt idx="44">
                        <c:v>43896</c:v>
                      </c:pt>
                      <c:pt idx="45">
                        <c:v>43899</c:v>
                      </c:pt>
                      <c:pt idx="46">
                        <c:v>43900</c:v>
                      </c:pt>
                      <c:pt idx="47">
                        <c:v>43901</c:v>
                      </c:pt>
                      <c:pt idx="48">
                        <c:v>43902</c:v>
                      </c:pt>
                      <c:pt idx="49">
                        <c:v>43903</c:v>
                      </c:pt>
                      <c:pt idx="50">
                        <c:v>43906</c:v>
                      </c:pt>
                      <c:pt idx="51">
                        <c:v>43907</c:v>
                      </c:pt>
                      <c:pt idx="52">
                        <c:v>43908</c:v>
                      </c:pt>
                      <c:pt idx="53">
                        <c:v>43909</c:v>
                      </c:pt>
                      <c:pt idx="54">
                        <c:v>43910</c:v>
                      </c:pt>
                      <c:pt idx="55">
                        <c:v>43913</c:v>
                      </c:pt>
                      <c:pt idx="56">
                        <c:v>43914</c:v>
                      </c:pt>
                      <c:pt idx="57">
                        <c:v>43915</c:v>
                      </c:pt>
                      <c:pt idx="58">
                        <c:v>43916</c:v>
                      </c:pt>
                      <c:pt idx="59">
                        <c:v>43917</c:v>
                      </c:pt>
                      <c:pt idx="60">
                        <c:v>43920</c:v>
                      </c:pt>
                      <c:pt idx="61">
                        <c:v>43921</c:v>
                      </c:pt>
                      <c:pt idx="62">
                        <c:v>43922</c:v>
                      </c:pt>
                      <c:pt idx="63">
                        <c:v>43923</c:v>
                      </c:pt>
                      <c:pt idx="64">
                        <c:v>43924</c:v>
                      </c:pt>
                      <c:pt idx="65">
                        <c:v>43927</c:v>
                      </c:pt>
                      <c:pt idx="66">
                        <c:v>43928</c:v>
                      </c:pt>
                      <c:pt idx="67">
                        <c:v>43929</c:v>
                      </c:pt>
                      <c:pt idx="68">
                        <c:v>43930</c:v>
                      </c:pt>
                      <c:pt idx="69">
                        <c:v>43934</c:v>
                      </c:pt>
                      <c:pt idx="70">
                        <c:v>43935</c:v>
                      </c:pt>
                      <c:pt idx="71">
                        <c:v>43936</c:v>
                      </c:pt>
                      <c:pt idx="72">
                        <c:v>43937</c:v>
                      </c:pt>
                      <c:pt idx="73">
                        <c:v>43938</c:v>
                      </c:pt>
                      <c:pt idx="74">
                        <c:v>43941</c:v>
                      </c:pt>
                      <c:pt idx="75">
                        <c:v>43943</c:v>
                      </c:pt>
                      <c:pt idx="76">
                        <c:v>43944</c:v>
                      </c:pt>
                      <c:pt idx="77">
                        <c:v>43945</c:v>
                      </c:pt>
                      <c:pt idx="78">
                        <c:v>43948</c:v>
                      </c:pt>
                      <c:pt idx="79">
                        <c:v>43949</c:v>
                      </c:pt>
                      <c:pt idx="80">
                        <c:v>43950</c:v>
                      </c:pt>
                      <c:pt idx="81">
                        <c:v>43951</c:v>
                      </c:pt>
                      <c:pt idx="82">
                        <c:v>43955</c:v>
                      </c:pt>
                      <c:pt idx="83">
                        <c:v>43956</c:v>
                      </c:pt>
                      <c:pt idx="84">
                        <c:v>43957</c:v>
                      </c:pt>
                      <c:pt idx="85">
                        <c:v>43958</c:v>
                      </c:pt>
                      <c:pt idx="86">
                        <c:v>43959</c:v>
                      </c:pt>
                      <c:pt idx="87">
                        <c:v>43962</c:v>
                      </c:pt>
                      <c:pt idx="88">
                        <c:v>43963</c:v>
                      </c:pt>
                      <c:pt idx="89">
                        <c:v>43964</c:v>
                      </c:pt>
                      <c:pt idx="90">
                        <c:v>43965</c:v>
                      </c:pt>
                      <c:pt idx="91">
                        <c:v>43966</c:v>
                      </c:pt>
                      <c:pt idx="92">
                        <c:v>43969</c:v>
                      </c:pt>
                      <c:pt idx="93">
                        <c:v>43970</c:v>
                      </c:pt>
                      <c:pt idx="94">
                        <c:v>43971</c:v>
                      </c:pt>
                      <c:pt idx="95">
                        <c:v>43972</c:v>
                      </c:pt>
                      <c:pt idx="96">
                        <c:v>43973</c:v>
                      </c:pt>
                      <c:pt idx="97">
                        <c:v>43976</c:v>
                      </c:pt>
                      <c:pt idx="98">
                        <c:v>43977</c:v>
                      </c:pt>
                      <c:pt idx="99">
                        <c:v>43978</c:v>
                      </c:pt>
                      <c:pt idx="100">
                        <c:v>43979</c:v>
                      </c:pt>
                      <c:pt idx="101">
                        <c:v>43980</c:v>
                      </c:pt>
                      <c:pt idx="102">
                        <c:v>43983</c:v>
                      </c:pt>
                      <c:pt idx="103">
                        <c:v>43984</c:v>
                      </c:pt>
                      <c:pt idx="104">
                        <c:v>43985</c:v>
                      </c:pt>
                      <c:pt idx="105">
                        <c:v>43986</c:v>
                      </c:pt>
                      <c:pt idx="106">
                        <c:v>43987</c:v>
                      </c:pt>
                      <c:pt idx="107">
                        <c:v>43990</c:v>
                      </c:pt>
                      <c:pt idx="108">
                        <c:v>43991</c:v>
                      </c:pt>
                      <c:pt idx="109">
                        <c:v>43992</c:v>
                      </c:pt>
                      <c:pt idx="110">
                        <c:v>43994</c:v>
                      </c:pt>
                      <c:pt idx="111">
                        <c:v>43997</c:v>
                      </c:pt>
                      <c:pt idx="112">
                        <c:v>43998</c:v>
                      </c:pt>
                      <c:pt idx="113">
                        <c:v>43999</c:v>
                      </c:pt>
                      <c:pt idx="114">
                        <c:v>44000</c:v>
                      </c:pt>
                      <c:pt idx="115">
                        <c:v>44001</c:v>
                      </c:pt>
                      <c:pt idx="116">
                        <c:v>44004</c:v>
                      </c:pt>
                      <c:pt idx="117">
                        <c:v>44005</c:v>
                      </c:pt>
                      <c:pt idx="118">
                        <c:v>44006</c:v>
                      </c:pt>
                      <c:pt idx="119">
                        <c:v>44007</c:v>
                      </c:pt>
                      <c:pt idx="120">
                        <c:v>44008</c:v>
                      </c:pt>
                      <c:pt idx="121">
                        <c:v>44011</c:v>
                      </c:pt>
                      <c:pt idx="122">
                        <c:v>44012</c:v>
                      </c:pt>
                      <c:pt idx="123">
                        <c:v>44013</c:v>
                      </c:pt>
                      <c:pt idx="124">
                        <c:v>44014</c:v>
                      </c:pt>
                      <c:pt idx="125">
                        <c:v>44015</c:v>
                      </c:pt>
                      <c:pt idx="126">
                        <c:v>44018</c:v>
                      </c:pt>
                      <c:pt idx="127">
                        <c:v>44019</c:v>
                      </c:pt>
                      <c:pt idx="128">
                        <c:v>44020</c:v>
                      </c:pt>
                      <c:pt idx="129">
                        <c:v>44021</c:v>
                      </c:pt>
                      <c:pt idx="130">
                        <c:v>44022</c:v>
                      </c:pt>
                      <c:pt idx="131">
                        <c:v>44025</c:v>
                      </c:pt>
                      <c:pt idx="132">
                        <c:v>44026</c:v>
                      </c:pt>
                      <c:pt idx="133">
                        <c:v>44027</c:v>
                      </c:pt>
                      <c:pt idx="134">
                        <c:v>44028</c:v>
                      </c:pt>
                      <c:pt idx="135">
                        <c:v>44029</c:v>
                      </c:pt>
                      <c:pt idx="136">
                        <c:v>44032</c:v>
                      </c:pt>
                      <c:pt idx="137">
                        <c:v>44033</c:v>
                      </c:pt>
                      <c:pt idx="138">
                        <c:v>44034</c:v>
                      </c:pt>
                      <c:pt idx="139">
                        <c:v>44035</c:v>
                      </c:pt>
                      <c:pt idx="140">
                        <c:v>44036</c:v>
                      </c:pt>
                      <c:pt idx="141">
                        <c:v>44039</c:v>
                      </c:pt>
                      <c:pt idx="142">
                        <c:v>44040</c:v>
                      </c:pt>
                      <c:pt idx="143">
                        <c:v>44041</c:v>
                      </c:pt>
                      <c:pt idx="144">
                        <c:v>44042</c:v>
                      </c:pt>
                      <c:pt idx="145">
                        <c:v>44043</c:v>
                      </c:pt>
                      <c:pt idx="146">
                        <c:v>44046</c:v>
                      </c:pt>
                      <c:pt idx="147">
                        <c:v>44047</c:v>
                      </c:pt>
                      <c:pt idx="148">
                        <c:v>44048</c:v>
                      </c:pt>
                      <c:pt idx="149">
                        <c:v>44049</c:v>
                      </c:pt>
                      <c:pt idx="150">
                        <c:v>44050</c:v>
                      </c:pt>
                      <c:pt idx="151">
                        <c:v>44053</c:v>
                      </c:pt>
                      <c:pt idx="152">
                        <c:v>44054</c:v>
                      </c:pt>
                      <c:pt idx="153">
                        <c:v>44055</c:v>
                      </c:pt>
                      <c:pt idx="154">
                        <c:v>44056</c:v>
                      </c:pt>
                      <c:pt idx="155">
                        <c:v>44057</c:v>
                      </c:pt>
                      <c:pt idx="156">
                        <c:v>44060</c:v>
                      </c:pt>
                      <c:pt idx="157">
                        <c:v>44061</c:v>
                      </c:pt>
                      <c:pt idx="158">
                        <c:v>44062</c:v>
                      </c:pt>
                      <c:pt idx="159">
                        <c:v>44063</c:v>
                      </c:pt>
                      <c:pt idx="160">
                        <c:v>44064</c:v>
                      </c:pt>
                      <c:pt idx="161">
                        <c:v>44067</c:v>
                      </c:pt>
                      <c:pt idx="162">
                        <c:v>44068</c:v>
                      </c:pt>
                      <c:pt idx="163">
                        <c:v>44069</c:v>
                      </c:pt>
                      <c:pt idx="164">
                        <c:v>44070</c:v>
                      </c:pt>
                      <c:pt idx="165">
                        <c:v>44071</c:v>
                      </c:pt>
                      <c:pt idx="166">
                        <c:v>44074</c:v>
                      </c:pt>
                      <c:pt idx="167">
                        <c:v>44075</c:v>
                      </c:pt>
                      <c:pt idx="168">
                        <c:v>44076</c:v>
                      </c:pt>
                      <c:pt idx="169">
                        <c:v>44077</c:v>
                      </c:pt>
                      <c:pt idx="170">
                        <c:v>44078</c:v>
                      </c:pt>
                      <c:pt idx="171">
                        <c:v>44082</c:v>
                      </c:pt>
                      <c:pt idx="172">
                        <c:v>44083</c:v>
                      </c:pt>
                      <c:pt idx="173">
                        <c:v>44084</c:v>
                      </c:pt>
                      <c:pt idx="174">
                        <c:v>44085</c:v>
                      </c:pt>
                      <c:pt idx="175">
                        <c:v>44088</c:v>
                      </c:pt>
                      <c:pt idx="176">
                        <c:v>44089</c:v>
                      </c:pt>
                      <c:pt idx="177">
                        <c:v>44090</c:v>
                      </c:pt>
                      <c:pt idx="178">
                        <c:v>44091</c:v>
                      </c:pt>
                      <c:pt idx="179">
                        <c:v>44092</c:v>
                      </c:pt>
                      <c:pt idx="180">
                        <c:v>44095</c:v>
                      </c:pt>
                      <c:pt idx="181">
                        <c:v>44096</c:v>
                      </c:pt>
                      <c:pt idx="182">
                        <c:v>44097</c:v>
                      </c:pt>
                      <c:pt idx="183">
                        <c:v>44098</c:v>
                      </c:pt>
                      <c:pt idx="184">
                        <c:v>44099</c:v>
                      </c:pt>
                      <c:pt idx="185">
                        <c:v>44102</c:v>
                      </c:pt>
                      <c:pt idx="186">
                        <c:v>44103</c:v>
                      </c:pt>
                      <c:pt idx="187">
                        <c:v>44104</c:v>
                      </c:pt>
                      <c:pt idx="188">
                        <c:v>44105</c:v>
                      </c:pt>
                      <c:pt idx="189">
                        <c:v>44106</c:v>
                      </c:pt>
                      <c:pt idx="190">
                        <c:v>44109</c:v>
                      </c:pt>
                      <c:pt idx="191">
                        <c:v>44110</c:v>
                      </c:pt>
                      <c:pt idx="192">
                        <c:v>44111</c:v>
                      </c:pt>
                      <c:pt idx="193">
                        <c:v>44112</c:v>
                      </c:pt>
                      <c:pt idx="194">
                        <c:v>44113</c:v>
                      </c:pt>
                      <c:pt idx="195">
                        <c:v>44117</c:v>
                      </c:pt>
                      <c:pt idx="196">
                        <c:v>44118</c:v>
                      </c:pt>
                      <c:pt idx="197">
                        <c:v>44119</c:v>
                      </c:pt>
                      <c:pt idx="198">
                        <c:v>44120</c:v>
                      </c:pt>
                      <c:pt idx="199">
                        <c:v>44123</c:v>
                      </c:pt>
                      <c:pt idx="200">
                        <c:v>44124</c:v>
                      </c:pt>
                      <c:pt idx="201">
                        <c:v>44125</c:v>
                      </c:pt>
                      <c:pt idx="202">
                        <c:v>44126</c:v>
                      </c:pt>
                      <c:pt idx="203">
                        <c:v>44127</c:v>
                      </c:pt>
                      <c:pt idx="204">
                        <c:v>44130</c:v>
                      </c:pt>
                      <c:pt idx="205">
                        <c:v>44131</c:v>
                      </c:pt>
                      <c:pt idx="206">
                        <c:v>44132</c:v>
                      </c:pt>
                      <c:pt idx="207">
                        <c:v>44133</c:v>
                      </c:pt>
                      <c:pt idx="208">
                        <c:v>44134</c:v>
                      </c:pt>
                      <c:pt idx="209">
                        <c:v>44138</c:v>
                      </c:pt>
                      <c:pt idx="210">
                        <c:v>44139</c:v>
                      </c:pt>
                      <c:pt idx="211">
                        <c:v>44140</c:v>
                      </c:pt>
                      <c:pt idx="212">
                        <c:v>44141</c:v>
                      </c:pt>
                      <c:pt idx="213">
                        <c:v>44144</c:v>
                      </c:pt>
                      <c:pt idx="214">
                        <c:v>44145</c:v>
                      </c:pt>
                      <c:pt idx="215">
                        <c:v>44146</c:v>
                      </c:pt>
                      <c:pt idx="216">
                        <c:v>44147</c:v>
                      </c:pt>
                      <c:pt idx="217">
                        <c:v>44148</c:v>
                      </c:pt>
                      <c:pt idx="218">
                        <c:v>44151</c:v>
                      </c:pt>
                      <c:pt idx="219">
                        <c:v>44152</c:v>
                      </c:pt>
                      <c:pt idx="220">
                        <c:v>44153</c:v>
                      </c:pt>
                      <c:pt idx="221">
                        <c:v>44154</c:v>
                      </c:pt>
                      <c:pt idx="222">
                        <c:v>44155</c:v>
                      </c:pt>
                      <c:pt idx="223">
                        <c:v>44158</c:v>
                      </c:pt>
                      <c:pt idx="224">
                        <c:v>44159</c:v>
                      </c:pt>
                      <c:pt idx="225">
                        <c:v>44160</c:v>
                      </c:pt>
                      <c:pt idx="226">
                        <c:v>44161</c:v>
                      </c:pt>
                      <c:pt idx="227">
                        <c:v>44162</c:v>
                      </c:pt>
                      <c:pt idx="228">
                        <c:v>44165</c:v>
                      </c:pt>
                      <c:pt idx="229">
                        <c:v>44166</c:v>
                      </c:pt>
                      <c:pt idx="230">
                        <c:v>44167</c:v>
                      </c:pt>
                      <c:pt idx="231">
                        <c:v>44168</c:v>
                      </c:pt>
                      <c:pt idx="232">
                        <c:v>44169</c:v>
                      </c:pt>
                      <c:pt idx="233">
                        <c:v>44172</c:v>
                      </c:pt>
                      <c:pt idx="234">
                        <c:v>44173</c:v>
                      </c:pt>
                      <c:pt idx="235">
                        <c:v>44174</c:v>
                      </c:pt>
                      <c:pt idx="236">
                        <c:v>44175</c:v>
                      </c:pt>
                      <c:pt idx="237">
                        <c:v>44176</c:v>
                      </c:pt>
                      <c:pt idx="238">
                        <c:v>44179</c:v>
                      </c:pt>
                      <c:pt idx="239">
                        <c:v>44180</c:v>
                      </c:pt>
                      <c:pt idx="240">
                        <c:v>44181</c:v>
                      </c:pt>
                      <c:pt idx="241">
                        <c:v>44182</c:v>
                      </c:pt>
                      <c:pt idx="242">
                        <c:v>44183</c:v>
                      </c:pt>
                      <c:pt idx="243">
                        <c:v>44186</c:v>
                      </c:pt>
                      <c:pt idx="244">
                        <c:v>44187</c:v>
                      </c:pt>
                      <c:pt idx="245">
                        <c:v>44188</c:v>
                      </c:pt>
                      <c:pt idx="246">
                        <c:v>44189</c:v>
                      </c:pt>
                      <c:pt idx="247">
                        <c:v>44193</c:v>
                      </c:pt>
                      <c:pt idx="248">
                        <c:v>44194</c:v>
                      </c:pt>
                      <c:pt idx="249">
                        <c:v>44195</c:v>
                      </c:pt>
                      <c:pt idx="250">
                        <c:v>44196</c:v>
                      </c:pt>
                      <c:pt idx="251">
                        <c:v>44200</c:v>
                      </c:pt>
                      <c:pt idx="252">
                        <c:v>44201</c:v>
                      </c:pt>
                      <c:pt idx="253">
                        <c:v>44202</c:v>
                      </c:pt>
                      <c:pt idx="254">
                        <c:v>44203</c:v>
                      </c:pt>
                      <c:pt idx="255">
                        <c:v>44204</c:v>
                      </c:pt>
                      <c:pt idx="256">
                        <c:v>44207</c:v>
                      </c:pt>
                      <c:pt idx="257">
                        <c:v>44208</c:v>
                      </c:pt>
                      <c:pt idx="258">
                        <c:v>44209</c:v>
                      </c:pt>
                      <c:pt idx="259">
                        <c:v>44210</c:v>
                      </c:pt>
                      <c:pt idx="260">
                        <c:v>44211</c:v>
                      </c:pt>
                      <c:pt idx="261">
                        <c:v>44214</c:v>
                      </c:pt>
                      <c:pt idx="262">
                        <c:v>44215</c:v>
                      </c:pt>
                      <c:pt idx="263">
                        <c:v>44216</c:v>
                      </c:pt>
                      <c:pt idx="264">
                        <c:v>44217</c:v>
                      </c:pt>
                      <c:pt idx="265">
                        <c:v>44218</c:v>
                      </c:pt>
                      <c:pt idx="266">
                        <c:v>44221</c:v>
                      </c:pt>
                      <c:pt idx="267">
                        <c:v>44222</c:v>
                      </c:pt>
                      <c:pt idx="268">
                        <c:v>44223</c:v>
                      </c:pt>
                      <c:pt idx="269">
                        <c:v>44224</c:v>
                      </c:pt>
                      <c:pt idx="270">
                        <c:v>44225</c:v>
                      </c:pt>
                      <c:pt idx="271">
                        <c:v>44228</c:v>
                      </c:pt>
                      <c:pt idx="272">
                        <c:v>44229</c:v>
                      </c:pt>
                      <c:pt idx="273">
                        <c:v>44230</c:v>
                      </c:pt>
                      <c:pt idx="274">
                        <c:v>44231</c:v>
                      </c:pt>
                      <c:pt idx="275">
                        <c:v>44232</c:v>
                      </c:pt>
                      <c:pt idx="276">
                        <c:v>44235</c:v>
                      </c:pt>
                      <c:pt idx="277">
                        <c:v>44236</c:v>
                      </c:pt>
                      <c:pt idx="278">
                        <c:v>44237</c:v>
                      </c:pt>
                      <c:pt idx="279">
                        <c:v>44238</c:v>
                      </c:pt>
                      <c:pt idx="280">
                        <c:v>44239</c:v>
                      </c:pt>
                      <c:pt idx="281">
                        <c:v>44244</c:v>
                      </c:pt>
                      <c:pt idx="282">
                        <c:v>44245</c:v>
                      </c:pt>
                      <c:pt idx="283">
                        <c:v>44246</c:v>
                      </c:pt>
                      <c:pt idx="284">
                        <c:v>44249</c:v>
                      </c:pt>
                      <c:pt idx="285">
                        <c:v>44250</c:v>
                      </c:pt>
                      <c:pt idx="286">
                        <c:v>44251</c:v>
                      </c:pt>
                      <c:pt idx="287">
                        <c:v>44252</c:v>
                      </c:pt>
                      <c:pt idx="288">
                        <c:v>44253</c:v>
                      </c:pt>
                      <c:pt idx="289">
                        <c:v>44256</c:v>
                      </c:pt>
                      <c:pt idx="290">
                        <c:v>44257</c:v>
                      </c:pt>
                      <c:pt idx="291">
                        <c:v>44258</c:v>
                      </c:pt>
                      <c:pt idx="292">
                        <c:v>44259</c:v>
                      </c:pt>
                      <c:pt idx="293">
                        <c:v>44260</c:v>
                      </c:pt>
                      <c:pt idx="294">
                        <c:v>44263</c:v>
                      </c:pt>
                      <c:pt idx="295">
                        <c:v>44264</c:v>
                      </c:pt>
                      <c:pt idx="296">
                        <c:v>44265</c:v>
                      </c:pt>
                      <c:pt idx="297">
                        <c:v>44266</c:v>
                      </c:pt>
                      <c:pt idx="298">
                        <c:v>44267</c:v>
                      </c:pt>
                      <c:pt idx="299">
                        <c:v>44270</c:v>
                      </c:pt>
                      <c:pt idx="300">
                        <c:v>44271</c:v>
                      </c:pt>
                      <c:pt idx="301">
                        <c:v>44272</c:v>
                      </c:pt>
                      <c:pt idx="302">
                        <c:v>44273</c:v>
                      </c:pt>
                      <c:pt idx="303">
                        <c:v>44274</c:v>
                      </c:pt>
                      <c:pt idx="304">
                        <c:v>44277</c:v>
                      </c:pt>
                      <c:pt idx="305">
                        <c:v>44278</c:v>
                      </c:pt>
                      <c:pt idx="306">
                        <c:v>44279</c:v>
                      </c:pt>
                      <c:pt idx="307">
                        <c:v>44280</c:v>
                      </c:pt>
                      <c:pt idx="308">
                        <c:v>44281</c:v>
                      </c:pt>
                      <c:pt idx="309">
                        <c:v>44284</c:v>
                      </c:pt>
                      <c:pt idx="310">
                        <c:v>44285</c:v>
                      </c:pt>
                      <c:pt idx="311">
                        <c:v>44286</c:v>
                      </c:pt>
                      <c:pt idx="312">
                        <c:v>44287</c:v>
                      </c:pt>
                      <c:pt idx="313">
                        <c:v>44291</c:v>
                      </c:pt>
                      <c:pt idx="314">
                        <c:v>44292</c:v>
                      </c:pt>
                      <c:pt idx="315">
                        <c:v>44293</c:v>
                      </c:pt>
                      <c:pt idx="316">
                        <c:v>44294</c:v>
                      </c:pt>
                      <c:pt idx="317">
                        <c:v>44295</c:v>
                      </c:pt>
                      <c:pt idx="318">
                        <c:v>44298</c:v>
                      </c:pt>
                      <c:pt idx="319">
                        <c:v>44299</c:v>
                      </c:pt>
                      <c:pt idx="320">
                        <c:v>44300</c:v>
                      </c:pt>
                      <c:pt idx="321">
                        <c:v>44301</c:v>
                      </c:pt>
                      <c:pt idx="322">
                        <c:v>44302</c:v>
                      </c:pt>
                      <c:pt idx="323">
                        <c:v>44305</c:v>
                      </c:pt>
                      <c:pt idx="324">
                        <c:v>44306</c:v>
                      </c:pt>
                      <c:pt idx="325">
                        <c:v>44308</c:v>
                      </c:pt>
                      <c:pt idx="326">
                        <c:v>44309</c:v>
                      </c:pt>
                      <c:pt idx="327">
                        <c:v>44312</c:v>
                      </c:pt>
                      <c:pt idx="328">
                        <c:v>44313</c:v>
                      </c:pt>
                      <c:pt idx="329">
                        <c:v>44314</c:v>
                      </c:pt>
                      <c:pt idx="330">
                        <c:v>44315</c:v>
                      </c:pt>
                      <c:pt idx="331">
                        <c:v>44316</c:v>
                      </c:pt>
                      <c:pt idx="332">
                        <c:v>44319</c:v>
                      </c:pt>
                      <c:pt idx="333">
                        <c:v>44320</c:v>
                      </c:pt>
                      <c:pt idx="334">
                        <c:v>44321</c:v>
                      </c:pt>
                      <c:pt idx="335">
                        <c:v>44322</c:v>
                      </c:pt>
                      <c:pt idx="336">
                        <c:v>44323</c:v>
                      </c:pt>
                      <c:pt idx="337">
                        <c:v>44326</c:v>
                      </c:pt>
                      <c:pt idx="338">
                        <c:v>44327</c:v>
                      </c:pt>
                      <c:pt idx="339">
                        <c:v>44328</c:v>
                      </c:pt>
                      <c:pt idx="340">
                        <c:v>44329</c:v>
                      </c:pt>
                      <c:pt idx="341">
                        <c:v>44330</c:v>
                      </c:pt>
                      <c:pt idx="342">
                        <c:v>44333</c:v>
                      </c:pt>
                      <c:pt idx="343">
                        <c:v>44334</c:v>
                      </c:pt>
                      <c:pt idx="344">
                        <c:v>44335</c:v>
                      </c:pt>
                      <c:pt idx="345">
                        <c:v>44336</c:v>
                      </c:pt>
                      <c:pt idx="346">
                        <c:v>44337</c:v>
                      </c:pt>
                      <c:pt idx="347">
                        <c:v>44340</c:v>
                      </c:pt>
                      <c:pt idx="348">
                        <c:v>44341</c:v>
                      </c:pt>
                      <c:pt idx="349">
                        <c:v>44342</c:v>
                      </c:pt>
                      <c:pt idx="350">
                        <c:v>44343</c:v>
                      </c:pt>
                      <c:pt idx="351">
                        <c:v>44344</c:v>
                      </c:pt>
                      <c:pt idx="352">
                        <c:v>44347</c:v>
                      </c:pt>
                      <c:pt idx="353">
                        <c:v>44348</c:v>
                      </c:pt>
                      <c:pt idx="354">
                        <c:v>44349</c:v>
                      </c:pt>
                      <c:pt idx="355">
                        <c:v>44351</c:v>
                      </c:pt>
                      <c:pt idx="356">
                        <c:v>44354</c:v>
                      </c:pt>
                      <c:pt idx="357">
                        <c:v>44355</c:v>
                      </c:pt>
                      <c:pt idx="358">
                        <c:v>44356</c:v>
                      </c:pt>
                      <c:pt idx="359">
                        <c:v>44357</c:v>
                      </c:pt>
                      <c:pt idx="360">
                        <c:v>44358</c:v>
                      </c:pt>
                      <c:pt idx="361">
                        <c:v>44361</c:v>
                      </c:pt>
                      <c:pt idx="362">
                        <c:v>44362</c:v>
                      </c:pt>
                      <c:pt idx="363">
                        <c:v>44363</c:v>
                      </c:pt>
                      <c:pt idx="364">
                        <c:v>44364</c:v>
                      </c:pt>
                      <c:pt idx="365">
                        <c:v>44365</c:v>
                      </c:pt>
                      <c:pt idx="366">
                        <c:v>44368</c:v>
                      </c:pt>
                      <c:pt idx="367">
                        <c:v>44369</c:v>
                      </c:pt>
                      <c:pt idx="368">
                        <c:v>44370</c:v>
                      </c:pt>
                      <c:pt idx="369">
                        <c:v>44371</c:v>
                      </c:pt>
                      <c:pt idx="370">
                        <c:v>44372</c:v>
                      </c:pt>
                      <c:pt idx="371">
                        <c:v>44375</c:v>
                      </c:pt>
                      <c:pt idx="372">
                        <c:v>44376</c:v>
                      </c:pt>
                      <c:pt idx="373">
                        <c:v>44377</c:v>
                      </c:pt>
                      <c:pt idx="374">
                        <c:v>44378</c:v>
                      </c:pt>
                      <c:pt idx="375">
                        <c:v>44379</c:v>
                      </c:pt>
                      <c:pt idx="376">
                        <c:v>44382</c:v>
                      </c:pt>
                      <c:pt idx="377">
                        <c:v>44383</c:v>
                      </c:pt>
                      <c:pt idx="378">
                        <c:v>44384</c:v>
                      </c:pt>
                      <c:pt idx="379">
                        <c:v>44385</c:v>
                      </c:pt>
                      <c:pt idx="380">
                        <c:v>44386</c:v>
                      </c:pt>
                      <c:pt idx="381">
                        <c:v>44389</c:v>
                      </c:pt>
                      <c:pt idx="382">
                        <c:v>44390</c:v>
                      </c:pt>
                      <c:pt idx="383">
                        <c:v>44391</c:v>
                      </c:pt>
                      <c:pt idx="384">
                        <c:v>44392</c:v>
                      </c:pt>
                      <c:pt idx="385">
                        <c:v>44393</c:v>
                      </c:pt>
                      <c:pt idx="386">
                        <c:v>44396</c:v>
                      </c:pt>
                      <c:pt idx="387">
                        <c:v>44397</c:v>
                      </c:pt>
                      <c:pt idx="388">
                        <c:v>44398</c:v>
                      </c:pt>
                      <c:pt idx="389">
                        <c:v>44399</c:v>
                      </c:pt>
                      <c:pt idx="390">
                        <c:v>44400</c:v>
                      </c:pt>
                      <c:pt idx="391">
                        <c:v>44403</c:v>
                      </c:pt>
                      <c:pt idx="392">
                        <c:v>44404</c:v>
                      </c:pt>
                      <c:pt idx="393">
                        <c:v>44405</c:v>
                      </c:pt>
                      <c:pt idx="394">
                        <c:v>44406</c:v>
                      </c:pt>
                      <c:pt idx="395">
                        <c:v>44407</c:v>
                      </c:pt>
                      <c:pt idx="396">
                        <c:v>44410</c:v>
                      </c:pt>
                      <c:pt idx="397">
                        <c:v>44411</c:v>
                      </c:pt>
                      <c:pt idx="398">
                        <c:v>44412</c:v>
                      </c:pt>
                      <c:pt idx="399">
                        <c:v>44413</c:v>
                      </c:pt>
                      <c:pt idx="400">
                        <c:v>44414</c:v>
                      </c:pt>
                      <c:pt idx="401">
                        <c:v>44417</c:v>
                      </c:pt>
                      <c:pt idx="402">
                        <c:v>44418</c:v>
                      </c:pt>
                      <c:pt idx="403">
                        <c:v>44419</c:v>
                      </c:pt>
                      <c:pt idx="404">
                        <c:v>44420</c:v>
                      </c:pt>
                      <c:pt idx="405">
                        <c:v>44421</c:v>
                      </c:pt>
                      <c:pt idx="406">
                        <c:v>44424</c:v>
                      </c:pt>
                      <c:pt idx="407">
                        <c:v>44425</c:v>
                      </c:pt>
                      <c:pt idx="408">
                        <c:v>44426</c:v>
                      </c:pt>
                      <c:pt idx="409">
                        <c:v>44427</c:v>
                      </c:pt>
                      <c:pt idx="410">
                        <c:v>44428</c:v>
                      </c:pt>
                      <c:pt idx="411">
                        <c:v>44431</c:v>
                      </c:pt>
                      <c:pt idx="412">
                        <c:v>44432</c:v>
                      </c:pt>
                      <c:pt idx="413">
                        <c:v>44433</c:v>
                      </c:pt>
                      <c:pt idx="414">
                        <c:v>44434</c:v>
                      </c:pt>
                      <c:pt idx="415">
                        <c:v>44435</c:v>
                      </c:pt>
                      <c:pt idx="416">
                        <c:v>44438</c:v>
                      </c:pt>
                      <c:pt idx="417">
                        <c:v>44439</c:v>
                      </c:pt>
                      <c:pt idx="418">
                        <c:v>44440</c:v>
                      </c:pt>
                      <c:pt idx="419">
                        <c:v>44441</c:v>
                      </c:pt>
                      <c:pt idx="420">
                        <c:v>44442</c:v>
                      </c:pt>
                      <c:pt idx="421">
                        <c:v>44445</c:v>
                      </c:pt>
                      <c:pt idx="422">
                        <c:v>44447</c:v>
                      </c:pt>
                      <c:pt idx="423">
                        <c:v>44448</c:v>
                      </c:pt>
                      <c:pt idx="424">
                        <c:v>44449</c:v>
                      </c:pt>
                      <c:pt idx="425">
                        <c:v>44452</c:v>
                      </c:pt>
                      <c:pt idx="426">
                        <c:v>44453</c:v>
                      </c:pt>
                      <c:pt idx="427">
                        <c:v>44454</c:v>
                      </c:pt>
                      <c:pt idx="428">
                        <c:v>44455</c:v>
                      </c:pt>
                      <c:pt idx="429">
                        <c:v>44456</c:v>
                      </c:pt>
                      <c:pt idx="430">
                        <c:v>44459</c:v>
                      </c:pt>
                      <c:pt idx="431">
                        <c:v>44460</c:v>
                      </c:pt>
                      <c:pt idx="432">
                        <c:v>44461</c:v>
                      </c:pt>
                      <c:pt idx="433">
                        <c:v>44462</c:v>
                      </c:pt>
                      <c:pt idx="434">
                        <c:v>44463</c:v>
                      </c:pt>
                      <c:pt idx="435">
                        <c:v>44466</c:v>
                      </c:pt>
                      <c:pt idx="436">
                        <c:v>44467</c:v>
                      </c:pt>
                      <c:pt idx="437">
                        <c:v>44468</c:v>
                      </c:pt>
                      <c:pt idx="438">
                        <c:v>44469</c:v>
                      </c:pt>
                      <c:pt idx="439">
                        <c:v>44470</c:v>
                      </c:pt>
                      <c:pt idx="440">
                        <c:v>44473</c:v>
                      </c:pt>
                      <c:pt idx="441">
                        <c:v>44474</c:v>
                      </c:pt>
                      <c:pt idx="442">
                        <c:v>44475</c:v>
                      </c:pt>
                      <c:pt idx="443">
                        <c:v>44476</c:v>
                      </c:pt>
                      <c:pt idx="444">
                        <c:v>44477</c:v>
                      </c:pt>
                      <c:pt idx="445">
                        <c:v>44480</c:v>
                      </c:pt>
                      <c:pt idx="446">
                        <c:v>44482</c:v>
                      </c:pt>
                      <c:pt idx="447">
                        <c:v>44483</c:v>
                      </c:pt>
                      <c:pt idx="448">
                        <c:v>44484</c:v>
                      </c:pt>
                      <c:pt idx="449">
                        <c:v>44487</c:v>
                      </c:pt>
                      <c:pt idx="450">
                        <c:v>44488</c:v>
                      </c:pt>
                      <c:pt idx="451">
                        <c:v>44489</c:v>
                      </c:pt>
                      <c:pt idx="452">
                        <c:v>44490</c:v>
                      </c:pt>
                      <c:pt idx="453">
                        <c:v>44491</c:v>
                      </c:pt>
                      <c:pt idx="454">
                        <c:v>44494</c:v>
                      </c:pt>
                      <c:pt idx="455">
                        <c:v>44495</c:v>
                      </c:pt>
                      <c:pt idx="456">
                        <c:v>44496</c:v>
                      </c:pt>
                      <c:pt idx="457">
                        <c:v>44497</c:v>
                      </c:pt>
                      <c:pt idx="458">
                        <c:v>44498</c:v>
                      </c:pt>
                      <c:pt idx="459">
                        <c:v>44501</c:v>
                      </c:pt>
                      <c:pt idx="460">
                        <c:v>44503</c:v>
                      </c:pt>
                      <c:pt idx="461">
                        <c:v>44504</c:v>
                      </c:pt>
                      <c:pt idx="462">
                        <c:v>44505</c:v>
                      </c:pt>
                      <c:pt idx="463">
                        <c:v>44508</c:v>
                      </c:pt>
                      <c:pt idx="464">
                        <c:v>44509</c:v>
                      </c:pt>
                      <c:pt idx="465">
                        <c:v>44510</c:v>
                      </c:pt>
                      <c:pt idx="466">
                        <c:v>44511</c:v>
                      </c:pt>
                      <c:pt idx="467">
                        <c:v>44512</c:v>
                      </c:pt>
                      <c:pt idx="468">
                        <c:v>44516</c:v>
                      </c:pt>
                      <c:pt idx="469">
                        <c:v>44517</c:v>
                      </c:pt>
                      <c:pt idx="470">
                        <c:v>44518</c:v>
                      </c:pt>
                      <c:pt idx="471">
                        <c:v>44519</c:v>
                      </c:pt>
                      <c:pt idx="472">
                        <c:v>44522</c:v>
                      </c:pt>
                      <c:pt idx="473">
                        <c:v>44523</c:v>
                      </c:pt>
                      <c:pt idx="474">
                        <c:v>44524</c:v>
                      </c:pt>
                      <c:pt idx="475">
                        <c:v>44525</c:v>
                      </c:pt>
                      <c:pt idx="476">
                        <c:v>44526</c:v>
                      </c:pt>
                      <c:pt idx="477">
                        <c:v>44529</c:v>
                      </c:pt>
                      <c:pt idx="478">
                        <c:v>44530</c:v>
                      </c:pt>
                      <c:pt idx="479">
                        <c:v>44531</c:v>
                      </c:pt>
                      <c:pt idx="480">
                        <c:v>44532</c:v>
                      </c:pt>
                      <c:pt idx="481">
                        <c:v>44533</c:v>
                      </c:pt>
                      <c:pt idx="482">
                        <c:v>44536</c:v>
                      </c:pt>
                      <c:pt idx="483">
                        <c:v>44537</c:v>
                      </c:pt>
                      <c:pt idx="484">
                        <c:v>44538</c:v>
                      </c:pt>
                      <c:pt idx="485">
                        <c:v>44539</c:v>
                      </c:pt>
                      <c:pt idx="486">
                        <c:v>44540</c:v>
                      </c:pt>
                      <c:pt idx="487">
                        <c:v>44543</c:v>
                      </c:pt>
                      <c:pt idx="488">
                        <c:v>44544</c:v>
                      </c:pt>
                      <c:pt idx="489">
                        <c:v>44545</c:v>
                      </c:pt>
                      <c:pt idx="490">
                        <c:v>44546</c:v>
                      </c:pt>
                      <c:pt idx="491">
                        <c:v>44547</c:v>
                      </c:pt>
                      <c:pt idx="492">
                        <c:v>44550</c:v>
                      </c:pt>
                      <c:pt idx="493">
                        <c:v>44551</c:v>
                      </c:pt>
                      <c:pt idx="494">
                        <c:v>44552</c:v>
                      </c:pt>
                      <c:pt idx="495">
                        <c:v>44553</c:v>
                      </c:pt>
                      <c:pt idx="496">
                        <c:v>44554</c:v>
                      </c:pt>
                      <c:pt idx="497">
                        <c:v>44557</c:v>
                      </c:pt>
                      <c:pt idx="498">
                        <c:v>44558</c:v>
                      </c:pt>
                      <c:pt idx="499">
                        <c:v>44559</c:v>
                      </c:pt>
                      <c:pt idx="500">
                        <c:v>44560</c:v>
                      </c:pt>
                      <c:pt idx="501">
                        <c:v>44561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'NTN-B'!$V$3:$V$988</c15:sqref>
                        </c15:formulaRef>
                      </c:ext>
                    </c:extLst>
                    <c:numCache>
                      <c:formatCode>0.00</c:formatCode>
                      <c:ptCount val="986"/>
                      <c:pt idx="0" formatCode="General">
                        <c:v>0</c:v>
                      </c:pt>
                      <c:pt idx="1">
                        <c:v>-0.13832361748811195</c:v>
                      </c:pt>
                      <c:pt idx="2">
                        <c:v>-0.41009193664601762</c:v>
                      </c:pt>
                      <c:pt idx="3">
                        <c:v>-0.27959194172548774</c:v>
                      </c:pt>
                      <c:pt idx="4">
                        <c:v>-8.195756158557721E-2</c:v>
                      </c:pt>
                      <c:pt idx="5">
                        <c:v>4.8716054524211572E-2</c:v>
                      </c:pt>
                      <c:pt idx="6">
                        <c:v>0.24573758394612621</c:v>
                      </c:pt>
                      <c:pt idx="7">
                        <c:v>-6.9996412897266325E-2</c:v>
                      </c:pt>
                      <c:pt idx="8">
                        <c:v>0.26695336904094535</c:v>
                      </c:pt>
                      <c:pt idx="9">
                        <c:v>0.47020229486720577</c:v>
                      </c:pt>
                      <c:pt idx="10">
                        <c:v>0.1701901293053254</c:v>
                      </c:pt>
                      <c:pt idx="11">
                        <c:v>0.31586292467220556</c:v>
                      </c:pt>
                      <c:pt idx="12">
                        <c:v>7.9747148035091975E-2</c:v>
                      </c:pt>
                      <c:pt idx="13">
                        <c:v>3.9390088583757255E-2</c:v>
                      </c:pt>
                      <c:pt idx="14">
                        <c:v>0.40011423506276511</c:v>
                      </c:pt>
                      <c:pt idx="15">
                        <c:v>0.44250376092744848</c:v>
                      </c:pt>
                      <c:pt idx="16">
                        <c:v>0.6760755642684968</c:v>
                      </c:pt>
                      <c:pt idx="17">
                        <c:v>0.67322583394806568</c:v>
                      </c:pt>
                      <c:pt idx="18">
                        <c:v>0.90016916718846929</c:v>
                      </c:pt>
                      <c:pt idx="19">
                        <c:v>1.255078437709134</c:v>
                      </c:pt>
                      <c:pt idx="20">
                        <c:v>1.2203014135733881</c:v>
                      </c:pt>
                      <c:pt idx="21">
                        <c:v>1.1781331429308262</c:v>
                      </c:pt>
                      <c:pt idx="22">
                        <c:v>1.3288109870908338</c:v>
                      </c:pt>
                      <c:pt idx="23">
                        <c:v>1.4796089856684791</c:v>
                      </c:pt>
                      <c:pt idx="24">
                        <c:v>1.7943912010680352</c:v>
                      </c:pt>
                      <c:pt idx="25">
                        <c:v>1.4814810031608561</c:v>
                      </c:pt>
                      <c:pt idx="26">
                        <c:v>1.2406751699246099</c:v>
                      </c:pt>
                      <c:pt idx="27">
                        <c:v>1.512278835729064</c:v>
                      </c:pt>
                      <c:pt idx="28">
                        <c:v>1.8445765467790753</c:v>
                      </c:pt>
                      <c:pt idx="29">
                        <c:v>2.2295622373005086</c:v>
                      </c:pt>
                      <c:pt idx="30">
                        <c:v>2.1818388906034825</c:v>
                      </c:pt>
                      <c:pt idx="31">
                        <c:v>2.7465826378152647</c:v>
                      </c:pt>
                      <c:pt idx="32">
                        <c:v>2.5278884740382646</c:v>
                      </c:pt>
                      <c:pt idx="33">
                        <c:v>2.3031120524605653</c:v>
                      </c:pt>
                      <c:pt idx="34">
                        <c:v>2.6175262074598304</c:v>
                      </c:pt>
                      <c:pt idx="35">
                        <c:v>2.4795720916123809</c:v>
                      </c:pt>
                      <c:pt idx="36">
                        <c:v>2.1684208831114216</c:v>
                      </c:pt>
                      <c:pt idx="37">
                        <c:v>1.5834035397976454</c:v>
                      </c:pt>
                      <c:pt idx="38">
                        <c:v>1.6304920319233807</c:v>
                      </c:pt>
                      <c:pt idx="39">
                        <c:v>1.7634831622110436</c:v>
                      </c:pt>
                      <c:pt idx="40">
                        <c:v>2.5084186195152958</c:v>
                      </c:pt>
                      <c:pt idx="41">
                        <c:v>2.6602475598912267</c:v>
                      </c:pt>
                      <c:pt idx="42">
                        <c:v>2.9366601085605515</c:v>
                      </c:pt>
                      <c:pt idx="43">
                        <c:v>2.0831952950280286</c:v>
                      </c:pt>
                      <c:pt idx="44">
                        <c:v>1.8278995487081673</c:v>
                      </c:pt>
                      <c:pt idx="45">
                        <c:v>-0.1258130407260416</c:v>
                      </c:pt>
                      <c:pt idx="46">
                        <c:v>-2.8507455181803198E-2</c:v>
                      </c:pt>
                      <c:pt idx="47">
                        <c:v>-2.8798283540957925</c:v>
                      </c:pt>
                      <c:pt idx="48">
                        <c:v>-7.8243448564882527</c:v>
                      </c:pt>
                      <c:pt idx="49">
                        <c:v>-2.8750277023260717</c:v>
                      </c:pt>
                      <c:pt idx="50">
                        <c:v>-3.533891818720436</c:v>
                      </c:pt>
                      <c:pt idx="51">
                        <c:v>-2.695868021147152</c:v>
                      </c:pt>
                      <c:pt idx="52">
                        <c:v>-6.0820609451264556</c:v>
                      </c:pt>
                      <c:pt idx="53">
                        <c:v>-5.7919067975908289</c:v>
                      </c:pt>
                      <c:pt idx="54">
                        <c:v>-6.475764272120033</c:v>
                      </c:pt>
                      <c:pt idx="55">
                        <c:v>-9.45542223509851</c:v>
                      </c:pt>
                      <c:pt idx="56">
                        <c:v>-7.7236671565268473</c:v>
                      </c:pt>
                      <c:pt idx="57">
                        <c:v>-5.689215685936599</c:v>
                      </c:pt>
                      <c:pt idx="58">
                        <c:v>-4.2724663539647985</c:v>
                      </c:pt>
                      <c:pt idx="59">
                        <c:v>-3.9678738783995526</c:v>
                      </c:pt>
                      <c:pt idx="60">
                        <c:v>-3.6585530984456938</c:v>
                      </c:pt>
                      <c:pt idx="61">
                        <c:v>-3.6775705828069993</c:v>
                      </c:pt>
                      <c:pt idx="62">
                        <c:v>-4.2874405949708922</c:v>
                      </c:pt>
                      <c:pt idx="63">
                        <c:v>-4.4446129915045045</c:v>
                      </c:pt>
                      <c:pt idx="64">
                        <c:v>-5.1743358694564812</c:v>
                      </c:pt>
                      <c:pt idx="65">
                        <c:v>-4.8236243765748537</c:v>
                      </c:pt>
                      <c:pt idx="66">
                        <c:v>-4.5848894632600885</c:v>
                      </c:pt>
                      <c:pt idx="67">
                        <c:v>-3.8438168037969955</c:v>
                      </c:pt>
                      <c:pt idx="68">
                        <c:v>-2.8184552845646027</c:v>
                      </c:pt>
                      <c:pt idx="69">
                        <c:v>-2.6902902072419743</c:v>
                      </c:pt>
                      <c:pt idx="70">
                        <c:v>-1.948828668166247</c:v>
                      </c:pt>
                      <c:pt idx="71">
                        <c:v>-1.6311616176803434</c:v>
                      </c:pt>
                      <c:pt idx="72">
                        <c:v>-0.97467247573296278</c:v>
                      </c:pt>
                      <c:pt idx="73">
                        <c:v>-0.6349878134155218</c:v>
                      </c:pt>
                      <c:pt idx="74">
                        <c:v>-0.54476224508338555</c:v>
                      </c:pt>
                      <c:pt idx="75">
                        <c:v>-0.53422614770064492</c:v>
                      </c:pt>
                      <c:pt idx="76">
                        <c:v>-1.7093949358738758</c:v>
                      </c:pt>
                      <c:pt idx="77">
                        <c:v>-5.7559752518487333</c:v>
                      </c:pt>
                      <c:pt idx="78">
                        <c:v>-5.4017266736132274</c:v>
                      </c:pt>
                      <c:pt idx="79">
                        <c:v>-3.3831232103188391</c:v>
                      </c:pt>
                      <c:pt idx="80">
                        <c:v>-2.699253769114851</c:v>
                      </c:pt>
                      <c:pt idx="81">
                        <c:v>-2.8556900783156536</c:v>
                      </c:pt>
                      <c:pt idx="82">
                        <c:v>-2.9480523325061014</c:v>
                      </c:pt>
                      <c:pt idx="83">
                        <c:v>-2.8337211293030018</c:v>
                      </c:pt>
                      <c:pt idx="84">
                        <c:v>-2.9970926614387827</c:v>
                      </c:pt>
                      <c:pt idx="85">
                        <c:v>-3.8697758551724304</c:v>
                      </c:pt>
                      <c:pt idx="86">
                        <c:v>-3.5595251576086229</c:v>
                      </c:pt>
                      <c:pt idx="87">
                        <c:v>-3.7676824304105128</c:v>
                      </c:pt>
                      <c:pt idx="88">
                        <c:v>-4.7055830563688676</c:v>
                      </c:pt>
                      <c:pt idx="89">
                        <c:v>-5.4350282875626714</c:v>
                      </c:pt>
                      <c:pt idx="90">
                        <c:v>-4.888574685749159</c:v>
                      </c:pt>
                      <c:pt idx="91">
                        <c:v>-4.6583483021202525</c:v>
                      </c:pt>
                      <c:pt idx="92">
                        <c:v>-3.799982998427287</c:v>
                      </c:pt>
                      <c:pt idx="93">
                        <c:v>-3.3433702649618979</c:v>
                      </c:pt>
                      <c:pt idx="94">
                        <c:v>-2.8744493213373912</c:v>
                      </c:pt>
                      <c:pt idx="95">
                        <c:v>-1.9541806328536526</c:v>
                      </c:pt>
                      <c:pt idx="96">
                        <c:v>-1.8008034634985459</c:v>
                      </c:pt>
                      <c:pt idx="97">
                        <c:v>-0.25197127434367639</c:v>
                      </c:pt>
                      <c:pt idx="98">
                        <c:v>-0.61022533000438806</c:v>
                      </c:pt>
                      <c:pt idx="99">
                        <c:v>-0.34984028875278961</c:v>
                      </c:pt>
                      <c:pt idx="100">
                        <c:v>-0.33607017884841328</c:v>
                      </c:pt>
                      <c:pt idx="101">
                        <c:v>-0.30296612698740288</c:v>
                      </c:pt>
                      <c:pt idx="102">
                        <c:v>-0.48492613446139421</c:v>
                      </c:pt>
                      <c:pt idx="103">
                        <c:v>1.0459645358773528E-2</c:v>
                      </c:pt>
                      <c:pt idx="104">
                        <c:v>0.36291961621210955</c:v>
                      </c:pt>
                      <c:pt idx="105">
                        <c:v>0.23103850074603915</c:v>
                      </c:pt>
                      <c:pt idx="106">
                        <c:v>0.20761939475428814</c:v>
                      </c:pt>
                      <c:pt idx="107">
                        <c:v>0.36740933346715021</c:v>
                      </c:pt>
                      <c:pt idx="108">
                        <c:v>9.8106606742542901E-2</c:v>
                      </c:pt>
                      <c:pt idx="109">
                        <c:v>0.40964953103270751</c:v>
                      </c:pt>
                      <c:pt idx="110">
                        <c:v>0.46732280823886807</c:v>
                      </c:pt>
                      <c:pt idx="111">
                        <c:v>0.58979100199818557</c:v>
                      </c:pt>
                      <c:pt idx="112">
                        <c:v>0.4174725021103054</c:v>
                      </c:pt>
                      <c:pt idx="113">
                        <c:v>1.1539336379986276</c:v>
                      </c:pt>
                      <c:pt idx="114">
                        <c:v>0.72055588295716344</c:v>
                      </c:pt>
                      <c:pt idx="115">
                        <c:v>0.78784927203148225</c:v>
                      </c:pt>
                      <c:pt idx="116">
                        <c:v>0.34828688569430444</c:v>
                      </c:pt>
                      <c:pt idx="117">
                        <c:v>0.59236192141534083</c:v>
                      </c:pt>
                      <c:pt idx="118">
                        <c:v>0.22787564142590089</c:v>
                      </c:pt>
                      <c:pt idx="119">
                        <c:v>1.2182634464743991</c:v>
                      </c:pt>
                      <c:pt idx="120">
                        <c:v>1.0672193806438912</c:v>
                      </c:pt>
                      <c:pt idx="121">
                        <c:v>1.5981519315859227</c:v>
                      </c:pt>
                      <c:pt idx="122">
                        <c:v>1.8463060360503158</c:v>
                      </c:pt>
                      <c:pt idx="123">
                        <c:v>2.6417969874186209</c:v>
                      </c:pt>
                      <c:pt idx="124">
                        <c:v>2.6291295779858004</c:v>
                      </c:pt>
                      <c:pt idx="125">
                        <c:v>3.1099232791522047</c:v>
                      </c:pt>
                      <c:pt idx="126">
                        <c:v>3.1785637774572217</c:v>
                      </c:pt>
                      <c:pt idx="127">
                        <c:v>2.7391179480252603</c:v>
                      </c:pt>
                      <c:pt idx="128">
                        <c:v>2.865055134022243</c:v>
                      </c:pt>
                      <c:pt idx="129">
                        <c:v>3.4408460964350907</c:v>
                      </c:pt>
                      <c:pt idx="130">
                        <c:v>4.0158513881827895</c:v>
                      </c:pt>
                      <c:pt idx="131">
                        <c:v>3.7396846414821772</c:v>
                      </c:pt>
                      <c:pt idx="132">
                        <c:v>3.5386065400151212</c:v>
                      </c:pt>
                      <c:pt idx="133">
                        <c:v>3.4654062659182028</c:v>
                      </c:pt>
                      <c:pt idx="134">
                        <c:v>3.4328921387820621</c:v>
                      </c:pt>
                      <c:pt idx="135">
                        <c:v>3.8501473496122429</c:v>
                      </c:pt>
                      <c:pt idx="136">
                        <c:v>3.8677817749609877</c:v>
                      </c:pt>
                      <c:pt idx="137">
                        <c:v>3.9985113032279251</c:v>
                      </c:pt>
                      <c:pt idx="138">
                        <c:v>4.3654682413052148</c:v>
                      </c:pt>
                      <c:pt idx="139">
                        <c:v>4.1989150415205012</c:v>
                      </c:pt>
                      <c:pt idx="140">
                        <c:v>4.3945503957714349</c:v>
                      </c:pt>
                      <c:pt idx="141">
                        <c:v>5.0187427512707883</c:v>
                      </c:pt>
                      <c:pt idx="142">
                        <c:v>4.859915843773166</c:v>
                      </c:pt>
                      <c:pt idx="143">
                        <c:v>4.698322967522861</c:v>
                      </c:pt>
                      <c:pt idx="144">
                        <c:v>5.4362940191280629</c:v>
                      </c:pt>
                      <c:pt idx="145">
                        <c:v>5.5771238687368996</c:v>
                      </c:pt>
                      <c:pt idx="146">
                        <c:v>5.7755560662590577</c:v>
                      </c:pt>
                      <c:pt idx="147">
                        <c:v>5.4982816930960077</c:v>
                      </c:pt>
                      <c:pt idx="148">
                        <c:v>5.3168246093869165</c:v>
                      </c:pt>
                      <c:pt idx="149">
                        <c:v>5.7724722715802423</c:v>
                      </c:pt>
                      <c:pt idx="150">
                        <c:v>5.4148605103958358</c:v>
                      </c:pt>
                      <c:pt idx="151">
                        <c:v>5.14669625977342</c:v>
                      </c:pt>
                      <c:pt idx="152">
                        <c:v>4.8079961487828671</c:v>
                      </c:pt>
                      <c:pt idx="153">
                        <c:v>4.1619928491598568</c:v>
                      </c:pt>
                      <c:pt idx="154">
                        <c:v>3.8364471489723107</c:v>
                      </c:pt>
                      <c:pt idx="155">
                        <c:v>3.8636216015194957</c:v>
                      </c:pt>
                      <c:pt idx="156">
                        <c:v>3.4754179194244728</c:v>
                      </c:pt>
                      <c:pt idx="157">
                        <c:v>4.2996524318201335</c:v>
                      </c:pt>
                      <c:pt idx="158">
                        <c:v>3.6706075492082935</c:v>
                      </c:pt>
                      <c:pt idx="159">
                        <c:v>3.8359116375279445</c:v>
                      </c:pt>
                      <c:pt idx="160">
                        <c:v>3.9221928850668109</c:v>
                      </c:pt>
                      <c:pt idx="161">
                        <c:v>4.1211915051181158</c:v>
                      </c:pt>
                      <c:pt idx="162">
                        <c:v>4.0685471066757017</c:v>
                      </c:pt>
                      <c:pt idx="163">
                        <c:v>3.5845891092588067</c:v>
                      </c:pt>
                      <c:pt idx="164">
                        <c:v>3.6446641470626817</c:v>
                      </c:pt>
                      <c:pt idx="165">
                        <c:v>4.142870927376241</c:v>
                      </c:pt>
                      <c:pt idx="166">
                        <c:v>3.8173610396231128</c:v>
                      </c:pt>
                      <c:pt idx="167">
                        <c:v>4.0749670005328253</c:v>
                      </c:pt>
                      <c:pt idx="168">
                        <c:v>4.0969459954167897</c:v>
                      </c:pt>
                      <c:pt idx="169">
                        <c:v>4.3195011437994868</c:v>
                      </c:pt>
                      <c:pt idx="170">
                        <c:v>4.5263077352916126</c:v>
                      </c:pt>
                      <c:pt idx="171">
                        <c:v>4.2296345790738155</c:v>
                      </c:pt>
                      <c:pt idx="172">
                        <c:v>4.41023875708213</c:v>
                      </c:pt>
                      <c:pt idx="173">
                        <c:v>3.807026599333474</c:v>
                      </c:pt>
                      <c:pt idx="174">
                        <c:v>3.8718737286830951</c:v>
                      </c:pt>
                      <c:pt idx="175">
                        <c:v>4.0629365277072393</c:v>
                      </c:pt>
                      <c:pt idx="176">
                        <c:v>4.1344209308802782</c:v>
                      </c:pt>
                      <c:pt idx="177">
                        <c:v>3.8906193876547812</c:v>
                      </c:pt>
                      <c:pt idx="178">
                        <c:v>3.8863990519166114</c:v>
                      </c:pt>
                      <c:pt idx="179">
                        <c:v>2.6170210446664788</c:v>
                      </c:pt>
                      <c:pt idx="180">
                        <c:v>2.2969110057246445</c:v>
                      </c:pt>
                      <c:pt idx="181">
                        <c:v>2.7949556937566955</c:v>
                      </c:pt>
                      <c:pt idx="182">
                        <c:v>2.3901883619961151</c:v>
                      </c:pt>
                      <c:pt idx="183">
                        <c:v>3.1555034001570004</c:v>
                      </c:pt>
                      <c:pt idx="184">
                        <c:v>3.0073288378950069</c:v>
                      </c:pt>
                      <c:pt idx="185">
                        <c:v>1.6263725373088622</c:v>
                      </c:pt>
                      <c:pt idx="186">
                        <c:v>1.8927989731592376</c:v>
                      </c:pt>
                      <c:pt idx="187">
                        <c:v>2.5029437989330328</c:v>
                      </c:pt>
                      <c:pt idx="188">
                        <c:v>2.6781298093072836</c:v>
                      </c:pt>
                      <c:pt idx="189">
                        <c:v>1.9879716524139779</c:v>
                      </c:pt>
                      <c:pt idx="190">
                        <c:v>2.5285759339609415</c:v>
                      </c:pt>
                      <c:pt idx="191">
                        <c:v>2.4150962028746781</c:v>
                      </c:pt>
                      <c:pt idx="192">
                        <c:v>2.1634150690000853</c:v>
                      </c:pt>
                      <c:pt idx="193">
                        <c:v>2.4392741698790577</c:v>
                      </c:pt>
                      <c:pt idx="194">
                        <c:v>2.7857507018854699</c:v>
                      </c:pt>
                      <c:pt idx="195">
                        <c:v>2.7557623813795562</c:v>
                      </c:pt>
                      <c:pt idx="196">
                        <c:v>2.8973858625544358</c:v>
                      </c:pt>
                      <c:pt idx="197">
                        <c:v>2.4367187068434548</c:v>
                      </c:pt>
                      <c:pt idx="198">
                        <c:v>2.4438428944661972</c:v>
                      </c:pt>
                      <c:pt idx="199">
                        <c:v>2.7744628675101524</c:v>
                      </c:pt>
                      <c:pt idx="200">
                        <c:v>3.1685465038734595</c:v>
                      </c:pt>
                      <c:pt idx="201">
                        <c:v>3.1746785705529579</c:v>
                      </c:pt>
                      <c:pt idx="202">
                        <c:v>2.9620721735323707</c:v>
                      </c:pt>
                      <c:pt idx="203">
                        <c:v>2.6005062055599604</c:v>
                      </c:pt>
                      <c:pt idx="204">
                        <c:v>2.4465602714359713</c:v>
                      </c:pt>
                      <c:pt idx="205">
                        <c:v>2.1004339627086033</c:v>
                      </c:pt>
                      <c:pt idx="206">
                        <c:v>2.2129160186049379</c:v>
                      </c:pt>
                      <c:pt idx="207">
                        <c:v>2.3121458712321186</c:v>
                      </c:pt>
                      <c:pt idx="208">
                        <c:v>2.0924023691435201</c:v>
                      </c:pt>
                      <c:pt idx="209">
                        <c:v>2.146587612431472</c:v>
                      </c:pt>
                      <c:pt idx="210">
                        <c:v>2.5942128619012017</c:v>
                      </c:pt>
                      <c:pt idx="211">
                        <c:v>3.1312985791342562</c:v>
                      </c:pt>
                      <c:pt idx="212">
                        <c:v>3.6051080251778389</c:v>
                      </c:pt>
                      <c:pt idx="213">
                        <c:v>3.9819487829905187</c:v>
                      </c:pt>
                      <c:pt idx="214">
                        <c:v>3.6715621407692023</c:v>
                      </c:pt>
                      <c:pt idx="215">
                        <c:v>3.2164889012866738</c:v>
                      </c:pt>
                      <c:pt idx="216">
                        <c:v>2.9197353358830336</c:v>
                      </c:pt>
                      <c:pt idx="217">
                        <c:v>3.2210160454582804</c:v>
                      </c:pt>
                      <c:pt idx="218">
                        <c:v>3.4469251690102176</c:v>
                      </c:pt>
                      <c:pt idx="219">
                        <c:v>3.5633241662895054</c:v>
                      </c:pt>
                      <c:pt idx="220">
                        <c:v>3.1110986247480987</c:v>
                      </c:pt>
                      <c:pt idx="221">
                        <c:v>3.1979252585455642</c:v>
                      </c:pt>
                      <c:pt idx="222">
                        <c:v>2.9586669617114092</c:v>
                      </c:pt>
                      <c:pt idx="223">
                        <c:v>2.7842428003470365</c:v>
                      </c:pt>
                      <c:pt idx="224">
                        <c:v>3.1917182859704685</c:v>
                      </c:pt>
                      <c:pt idx="225">
                        <c:v>3.3684945943682321</c:v>
                      </c:pt>
                      <c:pt idx="226">
                        <c:v>3.6589388922407817</c:v>
                      </c:pt>
                      <c:pt idx="227">
                        <c:v>4.2128582317658259</c:v>
                      </c:pt>
                      <c:pt idx="228">
                        <c:v>4.2123458142925063</c:v>
                      </c:pt>
                      <c:pt idx="229">
                        <c:v>4.8314624554898433</c:v>
                      </c:pt>
                      <c:pt idx="230">
                        <c:v>5.1209144795499872</c:v>
                      </c:pt>
                      <c:pt idx="231">
                        <c:v>6.2500044962128687</c:v>
                      </c:pt>
                      <c:pt idx="232">
                        <c:v>6.358167131667658</c:v>
                      </c:pt>
                      <c:pt idx="233">
                        <c:v>6.4191976527692818</c:v>
                      </c:pt>
                      <c:pt idx="234">
                        <c:v>6.7127615518882022</c:v>
                      </c:pt>
                      <c:pt idx="235">
                        <c:v>6.7097426914279001</c:v>
                      </c:pt>
                      <c:pt idx="236">
                        <c:v>7.0865476014191353</c:v>
                      </c:pt>
                      <c:pt idx="237">
                        <c:v>7.7062911591015748</c:v>
                      </c:pt>
                      <c:pt idx="238">
                        <c:v>7.6040243310168787</c:v>
                      </c:pt>
                      <c:pt idx="239">
                        <c:v>7.8807663532920458</c:v>
                      </c:pt>
                      <c:pt idx="240">
                        <c:v>7.7410159016791269</c:v>
                      </c:pt>
                      <c:pt idx="241">
                        <c:v>7.8828533742202778</c:v>
                      </c:pt>
                      <c:pt idx="242">
                        <c:v>7.9948996765343505</c:v>
                      </c:pt>
                      <c:pt idx="243">
                        <c:v>8.0110600375031371</c:v>
                      </c:pt>
                      <c:pt idx="244">
                        <c:v>8.087464101931797</c:v>
                      </c:pt>
                      <c:pt idx="245">
                        <c:v>8.5689528545275451</c:v>
                      </c:pt>
                      <c:pt idx="246">
                        <c:v>8.6422777770847059</c:v>
                      </c:pt>
                      <c:pt idx="247">
                        <c:v>8.5308331678419123</c:v>
                      </c:pt>
                      <c:pt idx="248">
                        <c:v>9.022381450994942</c:v>
                      </c:pt>
                      <c:pt idx="249">
                        <c:v>9.200124402140176</c:v>
                      </c:pt>
                      <c:pt idx="250">
                        <c:v>9.2736622714576278</c:v>
                      </c:pt>
                      <c:pt idx="251">
                        <c:v>9.3432385361149386</c:v>
                      </c:pt>
                      <c:pt idx="252">
                        <c:v>8.9909631667514986</c:v>
                      </c:pt>
                      <c:pt idx="253">
                        <c:v>8.7585970785676093</c:v>
                      </c:pt>
                      <c:pt idx="254">
                        <c:v>8.0612857398647542</c:v>
                      </c:pt>
                      <c:pt idx="255">
                        <c:v>7.9900379017394219</c:v>
                      </c:pt>
                      <c:pt idx="256">
                        <c:v>6.8560510522843288</c:v>
                      </c:pt>
                      <c:pt idx="257">
                        <c:v>7.3975139490286779</c:v>
                      </c:pt>
                      <c:pt idx="258">
                        <c:v>7.102618024356766</c:v>
                      </c:pt>
                      <c:pt idx="259">
                        <c:v>7.6376224277774574</c:v>
                      </c:pt>
                      <c:pt idx="260">
                        <c:v>7.4259479467235101</c:v>
                      </c:pt>
                      <c:pt idx="261">
                        <c:v>7.445182939923134</c:v>
                      </c:pt>
                      <c:pt idx="262">
                        <c:v>7.1883942685772917</c:v>
                      </c:pt>
                      <c:pt idx="263">
                        <c:v>7.2233124670953552</c:v>
                      </c:pt>
                      <c:pt idx="264">
                        <c:v>6.9838959251872668</c:v>
                      </c:pt>
                      <c:pt idx="265">
                        <c:v>6.2908376107477793</c:v>
                      </c:pt>
                      <c:pt idx="266">
                        <c:v>6.3176578450007792</c:v>
                      </c:pt>
                      <c:pt idx="267">
                        <c:v>6.4241388685784662</c:v>
                      </c:pt>
                      <c:pt idx="268">
                        <c:v>6.7182121023089625</c:v>
                      </c:pt>
                      <c:pt idx="269">
                        <c:v>7.2493326095666166</c:v>
                      </c:pt>
                      <c:pt idx="270">
                        <c:v>7.7378978291244183</c:v>
                      </c:pt>
                      <c:pt idx="271">
                        <c:v>7.6206528538328211</c:v>
                      </c:pt>
                      <c:pt idx="272">
                        <c:v>8.1364776281732674</c:v>
                      </c:pt>
                      <c:pt idx="273">
                        <c:v>8.3394097759129657</c:v>
                      </c:pt>
                      <c:pt idx="274">
                        <c:v>7.933553251283243</c:v>
                      </c:pt>
                      <c:pt idx="275">
                        <c:v>7.8473006412364432</c:v>
                      </c:pt>
                      <c:pt idx="276">
                        <c:v>7.7523146152439049</c:v>
                      </c:pt>
                      <c:pt idx="277">
                        <c:v>7.3650100643416705</c:v>
                      </c:pt>
                      <c:pt idx="278">
                        <c:v>7.8162936005509165</c:v>
                      </c:pt>
                      <c:pt idx="279">
                        <c:v>7.8122272805061677</c:v>
                      </c:pt>
                      <c:pt idx="280">
                        <c:v>7.7735048306650567</c:v>
                      </c:pt>
                      <c:pt idx="281">
                        <c:v>7.526914342217883</c:v>
                      </c:pt>
                      <c:pt idx="282">
                        <c:v>7.6412455369260668</c:v>
                      </c:pt>
                      <c:pt idx="283">
                        <c:v>7.5166805116761992</c:v>
                      </c:pt>
                      <c:pt idx="284">
                        <c:v>6.775652705334978</c:v>
                      </c:pt>
                      <c:pt idx="285">
                        <c:v>6.6894699493121879</c:v>
                      </c:pt>
                      <c:pt idx="286">
                        <c:v>6.3117839626798622</c:v>
                      </c:pt>
                      <c:pt idx="287">
                        <c:v>5.8226873535891288</c:v>
                      </c:pt>
                      <c:pt idx="288">
                        <c:v>5.4439279996054246</c:v>
                      </c:pt>
                      <c:pt idx="289">
                        <c:v>5.0669569471695208</c:v>
                      </c:pt>
                      <c:pt idx="290">
                        <c:v>4.7414283370569077</c:v>
                      </c:pt>
                      <c:pt idx="291">
                        <c:v>4.8899114385896114</c:v>
                      </c:pt>
                      <c:pt idx="292">
                        <c:v>6.0654707247156381</c:v>
                      </c:pt>
                      <c:pt idx="293">
                        <c:v>7.3557746778285082</c:v>
                      </c:pt>
                      <c:pt idx="294">
                        <c:v>6.8307461371217348</c:v>
                      </c:pt>
                      <c:pt idx="295">
                        <c:v>6.6080346049174343</c:v>
                      </c:pt>
                      <c:pt idx="296">
                        <c:v>6.8377986123169698</c:v>
                      </c:pt>
                      <c:pt idx="297">
                        <c:v>7.0554947696452208</c:v>
                      </c:pt>
                      <c:pt idx="298">
                        <c:v>6.5791751745914784</c:v>
                      </c:pt>
                      <c:pt idx="299">
                        <c:v>6.5041490682703484</c:v>
                      </c:pt>
                      <c:pt idx="300">
                        <c:v>6.3695739721042033</c:v>
                      </c:pt>
                      <c:pt idx="301">
                        <c:v>6.4426992443238129</c:v>
                      </c:pt>
                      <c:pt idx="302">
                        <c:v>5.9753434546425677</c:v>
                      </c:pt>
                      <c:pt idx="303">
                        <c:v>5.1517205658620391</c:v>
                      </c:pt>
                      <c:pt idx="304">
                        <c:v>4.7719026748032078</c:v>
                      </c:pt>
                      <c:pt idx="305">
                        <c:v>4.2585239688114784</c:v>
                      </c:pt>
                      <c:pt idx="306">
                        <c:v>3.9605256777375475</c:v>
                      </c:pt>
                      <c:pt idx="307">
                        <c:v>4.0421594292961105</c:v>
                      </c:pt>
                      <c:pt idx="308">
                        <c:v>4.5683662458927188</c:v>
                      </c:pt>
                      <c:pt idx="309">
                        <c:v>4.3435121043090108</c:v>
                      </c:pt>
                      <c:pt idx="310">
                        <c:v>4.4772225797055087</c:v>
                      </c:pt>
                      <c:pt idx="311">
                        <c:v>4.4568788088698241</c:v>
                      </c:pt>
                      <c:pt idx="312">
                        <c:v>4.5216574554165279</c:v>
                      </c:pt>
                      <c:pt idx="313">
                        <c:v>4.4018789279276271</c:v>
                      </c:pt>
                      <c:pt idx="314">
                        <c:v>4.0987477947016959</c:v>
                      </c:pt>
                      <c:pt idx="315">
                        <c:v>4.0847823742340417</c:v>
                      </c:pt>
                      <c:pt idx="316">
                        <c:v>4.9895599548756886</c:v>
                      </c:pt>
                      <c:pt idx="317">
                        <c:v>4.261892582504978</c:v>
                      </c:pt>
                      <c:pt idx="318">
                        <c:v>4.0286276638598517</c:v>
                      </c:pt>
                      <c:pt idx="319">
                        <c:v>3.2880251052455067</c:v>
                      </c:pt>
                      <c:pt idx="320">
                        <c:v>3.5032072696573602</c:v>
                      </c:pt>
                      <c:pt idx="321">
                        <c:v>3.978888379544232</c:v>
                      </c:pt>
                      <c:pt idx="322">
                        <c:v>4.4650558263132023</c:v>
                      </c:pt>
                      <c:pt idx="323">
                        <c:v>4.6520448001146075</c:v>
                      </c:pt>
                      <c:pt idx="324">
                        <c:v>3.9634540306604515</c:v>
                      </c:pt>
                      <c:pt idx="325">
                        <c:v>4.7697313709281319</c:v>
                      </c:pt>
                      <c:pt idx="326">
                        <c:v>5.1678486740232232</c:v>
                      </c:pt>
                      <c:pt idx="327">
                        <c:v>5.5304656639816319</c:v>
                      </c:pt>
                      <c:pt idx="328">
                        <c:v>5.8545304892774208</c:v>
                      </c:pt>
                      <c:pt idx="329">
                        <c:v>6.1589854335334815</c:v>
                      </c:pt>
                      <c:pt idx="330">
                        <c:v>6.2459336720181335</c:v>
                      </c:pt>
                      <c:pt idx="331">
                        <c:v>5.6677035519095753</c:v>
                      </c:pt>
                      <c:pt idx="332">
                        <c:v>5.692844577678402</c:v>
                      </c:pt>
                      <c:pt idx="333">
                        <c:v>5.097278151869955</c:v>
                      </c:pt>
                      <c:pt idx="334">
                        <c:v>5.1361328489456293</c:v>
                      </c:pt>
                      <c:pt idx="335">
                        <c:v>5.3326765676297017</c:v>
                      </c:pt>
                      <c:pt idx="336">
                        <c:v>5.615801762667938</c:v>
                      </c:pt>
                      <c:pt idx="337">
                        <c:v>5.4483635054592527</c:v>
                      </c:pt>
                      <c:pt idx="338">
                        <c:v>5.9523912262085199</c:v>
                      </c:pt>
                      <c:pt idx="339">
                        <c:v>5.4763148424629149</c:v>
                      </c:pt>
                      <c:pt idx="340">
                        <c:v>5.510817271221069</c:v>
                      </c:pt>
                      <c:pt idx="341">
                        <c:v>5.5928178893486669</c:v>
                      </c:pt>
                      <c:pt idx="342">
                        <c:v>6.1299307030910466</c:v>
                      </c:pt>
                      <c:pt idx="343">
                        <c:v>5.4799359624967847</c:v>
                      </c:pt>
                      <c:pt idx="344">
                        <c:v>5.4365932269691664</c:v>
                      </c:pt>
                      <c:pt idx="345">
                        <c:v>5.9587957384370727</c:v>
                      </c:pt>
                      <c:pt idx="346">
                        <c:v>6.1307986136754922</c:v>
                      </c:pt>
                      <c:pt idx="347">
                        <c:v>5.785335736340369</c:v>
                      </c:pt>
                      <c:pt idx="348">
                        <c:v>5.7037072850389947</c:v>
                      </c:pt>
                      <c:pt idx="349">
                        <c:v>5.7724007328642246</c:v>
                      </c:pt>
                      <c:pt idx="350">
                        <c:v>6.2109103036979585</c:v>
                      </c:pt>
                      <c:pt idx="351">
                        <c:v>6.6757575051585194</c:v>
                      </c:pt>
                      <c:pt idx="352">
                        <c:v>6.4778511242981507</c:v>
                      </c:pt>
                      <c:pt idx="353">
                        <c:v>6.8425553711965348</c:v>
                      </c:pt>
                      <c:pt idx="354">
                        <c:v>7.3045669872895624</c:v>
                      </c:pt>
                      <c:pt idx="355">
                        <c:v>7.7431265319766185</c:v>
                      </c:pt>
                      <c:pt idx="356">
                        <c:v>7.4643213598489577</c:v>
                      </c:pt>
                      <c:pt idx="357">
                        <c:v>7.7154598422817466</c:v>
                      </c:pt>
                      <c:pt idx="358">
                        <c:v>7.7429143650319165</c:v>
                      </c:pt>
                      <c:pt idx="359">
                        <c:v>7.4359448534473405</c:v>
                      </c:pt>
                      <c:pt idx="360">
                        <c:v>7.0553486600928084</c:v>
                      </c:pt>
                      <c:pt idx="361">
                        <c:v>7.1381075022020068</c:v>
                      </c:pt>
                      <c:pt idx="362">
                        <c:v>7.1266183723287968</c:v>
                      </c:pt>
                      <c:pt idx="363">
                        <c:v>7.0029548085523752</c:v>
                      </c:pt>
                      <c:pt idx="364">
                        <c:v>6.0609373860361027</c:v>
                      </c:pt>
                      <c:pt idx="365">
                        <c:v>5.6669135002752391</c:v>
                      </c:pt>
                      <c:pt idx="366">
                        <c:v>5.9901133914856963</c:v>
                      </c:pt>
                      <c:pt idx="367">
                        <c:v>5.5530166133394454</c:v>
                      </c:pt>
                      <c:pt idx="368">
                        <c:v>5.9677124159071004</c:v>
                      </c:pt>
                      <c:pt idx="369">
                        <c:v>6.6144994565269011</c:v>
                      </c:pt>
                      <c:pt idx="370">
                        <c:v>6.6880662688895143</c:v>
                      </c:pt>
                      <c:pt idx="371">
                        <c:v>7.0446105479402554</c:v>
                      </c:pt>
                      <c:pt idx="372">
                        <c:v>6.9858379804967674</c:v>
                      </c:pt>
                      <c:pt idx="373">
                        <c:v>6.8457666481918755</c:v>
                      </c:pt>
                      <c:pt idx="374">
                        <c:v>6.7507708438650837</c:v>
                      </c:pt>
                      <c:pt idx="375">
                        <c:v>6.9949932217588717</c:v>
                      </c:pt>
                      <c:pt idx="376">
                        <c:v>7.0623415530867151</c:v>
                      </c:pt>
                      <c:pt idx="377">
                        <c:v>6.8222246812910781</c:v>
                      </c:pt>
                      <c:pt idx="378">
                        <c:v>7.1887339399076433</c:v>
                      </c:pt>
                      <c:pt idx="379">
                        <c:v>7.0447953519809037</c:v>
                      </c:pt>
                      <c:pt idx="380">
                        <c:v>7.0868313782933789</c:v>
                      </c:pt>
                      <c:pt idx="381">
                        <c:v>6.7899621725452164</c:v>
                      </c:pt>
                      <c:pt idx="382">
                        <c:v>6.6877645719849665</c:v>
                      </c:pt>
                      <c:pt idx="383">
                        <c:v>7.2414747624705011</c:v>
                      </c:pt>
                      <c:pt idx="384">
                        <c:v>7.4475106412271952</c:v>
                      </c:pt>
                      <c:pt idx="385">
                        <c:v>7.7584780871879921</c:v>
                      </c:pt>
                      <c:pt idx="386">
                        <c:v>7.5826290790275142</c:v>
                      </c:pt>
                      <c:pt idx="387">
                        <c:v>8.0486074023658816</c:v>
                      </c:pt>
                      <c:pt idx="388">
                        <c:v>8.1028448034549569</c:v>
                      </c:pt>
                      <c:pt idx="389">
                        <c:v>8.0965385156967393</c:v>
                      </c:pt>
                      <c:pt idx="390">
                        <c:v>7.6078327679353741</c:v>
                      </c:pt>
                      <c:pt idx="391">
                        <c:v>7.3142403482723939</c:v>
                      </c:pt>
                      <c:pt idx="392">
                        <c:v>6.9372740477911865</c:v>
                      </c:pt>
                      <c:pt idx="393">
                        <c:v>6.8208117841650484</c:v>
                      </c:pt>
                      <c:pt idx="394">
                        <c:v>6.9665881253000883</c:v>
                      </c:pt>
                      <c:pt idx="395">
                        <c:v>6.1452810572589112</c:v>
                      </c:pt>
                      <c:pt idx="396">
                        <c:v>6.2167739024889368</c:v>
                      </c:pt>
                      <c:pt idx="397">
                        <c:v>6.553997255899513</c:v>
                      </c:pt>
                      <c:pt idx="398">
                        <c:v>6.3870082150683238</c:v>
                      </c:pt>
                      <c:pt idx="399">
                        <c:v>5.6840905632732142</c:v>
                      </c:pt>
                      <c:pt idx="400">
                        <c:v>5.9780610766509756</c:v>
                      </c:pt>
                      <c:pt idx="401">
                        <c:v>5.6179137454381411</c:v>
                      </c:pt>
                      <c:pt idx="402">
                        <c:v>5.8206256057686367</c:v>
                      </c:pt>
                      <c:pt idx="403">
                        <c:v>5.6039241996619804</c:v>
                      </c:pt>
                      <c:pt idx="404">
                        <c:v>5.2237182932246995</c:v>
                      </c:pt>
                      <c:pt idx="405">
                        <c:v>4.6432609162798233</c:v>
                      </c:pt>
                      <c:pt idx="406">
                        <c:v>4.3769106957644466</c:v>
                      </c:pt>
                      <c:pt idx="407">
                        <c:v>4.5688469153561506</c:v>
                      </c:pt>
                      <c:pt idx="408">
                        <c:v>3.6764378980703283</c:v>
                      </c:pt>
                      <c:pt idx="409">
                        <c:v>3.9030495200800264</c:v>
                      </c:pt>
                      <c:pt idx="410">
                        <c:v>4.5042294993789866</c:v>
                      </c:pt>
                      <c:pt idx="411">
                        <c:v>4.2281048572865965</c:v>
                      </c:pt>
                      <c:pt idx="412">
                        <c:v>4.9414354535936011</c:v>
                      </c:pt>
                      <c:pt idx="413">
                        <c:v>5.7781738766190083</c:v>
                      </c:pt>
                      <c:pt idx="414">
                        <c:v>5.6684474139667262</c:v>
                      </c:pt>
                      <c:pt idx="415">
                        <c:v>6.092301741470707</c:v>
                      </c:pt>
                      <c:pt idx="416">
                        <c:v>6.1924333352996186</c:v>
                      </c:pt>
                      <c:pt idx="417">
                        <c:v>5.6935024902923459</c:v>
                      </c:pt>
                      <c:pt idx="418">
                        <c:v>5.9304317905171544</c:v>
                      </c:pt>
                      <c:pt idx="419">
                        <c:v>5.3949351597985418</c:v>
                      </c:pt>
                      <c:pt idx="420">
                        <c:v>5.304987117372395</c:v>
                      </c:pt>
                      <c:pt idx="421">
                        <c:v>5.2984032077089127</c:v>
                      </c:pt>
                      <c:pt idx="422">
                        <c:v>4.6518705806182892</c:v>
                      </c:pt>
                      <c:pt idx="423">
                        <c:v>5.4340107532480308</c:v>
                      </c:pt>
                      <c:pt idx="424">
                        <c:v>5.559608522082482</c:v>
                      </c:pt>
                      <c:pt idx="425">
                        <c:v>5.6047203049445216</c:v>
                      </c:pt>
                      <c:pt idx="426">
                        <c:v>5.7093780080563761</c:v>
                      </c:pt>
                      <c:pt idx="427">
                        <c:v>5.9423832406081845</c:v>
                      </c:pt>
                      <c:pt idx="428">
                        <c:v>5.8757676838566031</c:v>
                      </c:pt>
                      <c:pt idx="429">
                        <c:v>5.8113138221143945</c:v>
                      </c:pt>
                      <c:pt idx="430">
                        <c:v>5.7895960623084219</c:v>
                      </c:pt>
                      <c:pt idx="431">
                        <c:v>6.2226432001030396</c:v>
                      </c:pt>
                      <c:pt idx="432">
                        <c:v>6.1743372945061825</c:v>
                      </c:pt>
                      <c:pt idx="433">
                        <c:v>5.8347098302472977</c:v>
                      </c:pt>
                      <c:pt idx="434">
                        <c:v>5.7722214359879898</c:v>
                      </c:pt>
                      <c:pt idx="435">
                        <c:v>5.7481991897682105</c:v>
                      </c:pt>
                      <c:pt idx="436">
                        <c:v>5.7115416076664927</c:v>
                      </c:pt>
                      <c:pt idx="437">
                        <c:v>5.8819967476253066</c:v>
                      </c:pt>
                      <c:pt idx="438">
                        <c:v>5.6492897594534686</c:v>
                      </c:pt>
                      <c:pt idx="439">
                        <c:v>6.0630527075001384</c:v>
                      </c:pt>
                      <c:pt idx="440">
                        <c:v>5.8361085582972594</c:v>
                      </c:pt>
                      <c:pt idx="441">
                        <c:v>5.6288441924626786</c:v>
                      </c:pt>
                      <c:pt idx="442">
                        <c:v>5.9839252651847197</c:v>
                      </c:pt>
                      <c:pt idx="443">
                        <c:v>5.775054194264917</c:v>
                      </c:pt>
                      <c:pt idx="444">
                        <c:v>6.0447082370248761</c:v>
                      </c:pt>
                      <c:pt idx="445">
                        <c:v>5.8459257288993483</c:v>
                      </c:pt>
                      <c:pt idx="446">
                        <c:v>5.9310017758188449</c:v>
                      </c:pt>
                      <c:pt idx="447">
                        <c:v>5.8509103104523064</c:v>
                      </c:pt>
                      <c:pt idx="448">
                        <c:v>5.7202338835187216</c:v>
                      </c:pt>
                      <c:pt idx="449">
                        <c:v>5.6095185575296913</c:v>
                      </c:pt>
                      <c:pt idx="450">
                        <c:v>4.7893381967911042</c:v>
                      </c:pt>
                      <c:pt idx="451">
                        <c:v>4.6477460201860943</c:v>
                      </c:pt>
                      <c:pt idx="452">
                        <c:v>4.2868904931131269</c:v>
                      </c:pt>
                      <c:pt idx="453">
                        <c:v>4.3449356952848683</c:v>
                      </c:pt>
                      <c:pt idx="454">
                        <c:v>3.6489012611130578</c:v>
                      </c:pt>
                      <c:pt idx="455">
                        <c:v>3.1444261233648962</c:v>
                      </c:pt>
                      <c:pt idx="456">
                        <c:v>3.3163191027521632</c:v>
                      </c:pt>
                      <c:pt idx="457">
                        <c:v>2.2268215453301599</c:v>
                      </c:pt>
                      <c:pt idx="458">
                        <c:v>3.4697926347761365</c:v>
                      </c:pt>
                      <c:pt idx="459">
                        <c:v>3.2309323108338228</c:v>
                      </c:pt>
                      <c:pt idx="460">
                        <c:v>4.9808174999838695</c:v>
                      </c:pt>
                      <c:pt idx="461">
                        <c:v>4.586347084372866</c:v>
                      </c:pt>
                      <c:pt idx="462">
                        <c:v>4.5463476254398616</c:v>
                      </c:pt>
                      <c:pt idx="463">
                        <c:v>4.6248071698804738</c:v>
                      </c:pt>
                      <c:pt idx="464">
                        <c:v>5.2182970688690711</c:v>
                      </c:pt>
                      <c:pt idx="465">
                        <c:v>5.1414363696824728</c:v>
                      </c:pt>
                      <c:pt idx="466">
                        <c:v>5.3157160283941796</c:v>
                      </c:pt>
                      <c:pt idx="467">
                        <c:v>5.8312317073999864</c:v>
                      </c:pt>
                      <c:pt idx="468">
                        <c:v>5.486818088794343</c:v>
                      </c:pt>
                      <c:pt idx="469">
                        <c:v>5.5954374955627717</c:v>
                      </c:pt>
                      <c:pt idx="470">
                        <c:v>5.70413563477008</c:v>
                      </c:pt>
                      <c:pt idx="471">
                        <c:v>6.1168149454743581</c:v>
                      </c:pt>
                      <c:pt idx="472">
                        <c:v>5.7527652956665953</c:v>
                      </c:pt>
                      <c:pt idx="473">
                        <c:v>6.1988829571985038</c:v>
                      </c:pt>
                      <c:pt idx="474">
                        <c:v>6.4381305052480631</c:v>
                      </c:pt>
                      <c:pt idx="475">
                        <c:v>6.373507241341847</c:v>
                      </c:pt>
                      <c:pt idx="476">
                        <c:v>6.4083353337230031</c:v>
                      </c:pt>
                      <c:pt idx="477">
                        <c:v>6.825717452372837</c:v>
                      </c:pt>
                      <c:pt idx="478">
                        <c:v>7.2349559274836661</c:v>
                      </c:pt>
                      <c:pt idx="479">
                        <c:v>6.9019792216915343</c:v>
                      </c:pt>
                      <c:pt idx="480">
                        <c:v>7.0788140230039653</c:v>
                      </c:pt>
                      <c:pt idx="481">
                        <c:v>7.9667557590267224</c:v>
                      </c:pt>
                      <c:pt idx="482">
                        <c:v>7.6900564103687508</c:v>
                      </c:pt>
                      <c:pt idx="483">
                        <c:v>7.7931196944114101</c:v>
                      </c:pt>
                      <c:pt idx="484">
                        <c:v>8.1846877399298421</c:v>
                      </c:pt>
                      <c:pt idx="485">
                        <c:v>8.1166834341631411</c:v>
                      </c:pt>
                      <c:pt idx="486">
                        <c:v>8.7194347895449109</c:v>
                      </c:pt>
                      <c:pt idx="487">
                        <c:v>8.2947031385612888</c:v>
                      </c:pt>
                      <c:pt idx="488">
                        <c:v>8.3269298682421713</c:v>
                      </c:pt>
                      <c:pt idx="489">
                        <c:v>8.393887662968158</c:v>
                      </c:pt>
                      <c:pt idx="490">
                        <c:v>8.0163529034461121</c:v>
                      </c:pt>
                      <c:pt idx="491">
                        <c:v>7.7666533894168666</c:v>
                      </c:pt>
                      <c:pt idx="492">
                        <c:v>7.9740672261711332</c:v>
                      </c:pt>
                      <c:pt idx="493">
                        <c:v>8.2867005427781582</c:v>
                      </c:pt>
                      <c:pt idx="494">
                        <c:v>8.5323855876628496</c:v>
                      </c:pt>
                      <c:pt idx="495">
                        <c:v>8.4009179466631778</c:v>
                      </c:pt>
                      <c:pt idx="496">
                        <c:v>8.4317219395946719</c:v>
                      </c:pt>
                      <c:pt idx="497">
                        <c:v>8.4951579666086232</c:v>
                      </c:pt>
                      <c:pt idx="498">
                        <c:v>8.4266734063775939</c:v>
                      </c:pt>
                      <c:pt idx="499">
                        <c:v>8.0122980889564044</c:v>
                      </c:pt>
                      <c:pt idx="500">
                        <c:v>8.0612728581411339</c:v>
                      </c:pt>
                      <c:pt idx="501">
                        <c:v>8.1119876812879141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4-5C00-408D-8404-07586C0218A4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0"/>
          <c:order val="0"/>
          <c:tx>
            <c:strRef>
              <c:f>'NTN-B'!$C$1</c:f>
              <c:strCache>
                <c:ptCount val="1"/>
                <c:pt idx="0">
                  <c:v>Tx 08/22</c:v>
                </c:pt>
              </c:strCache>
              <c:extLst xmlns:c15="http://schemas.microsoft.com/office/drawing/2012/chart"/>
            </c:strRef>
          </c:tx>
          <c:spPr>
            <a:ln w="38100" cap="rnd">
              <a:solidFill>
                <a:srgbClr val="7030A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'NTN-B'!$B$3:$B$504</c:f>
              <c:numCache>
                <c:formatCode>m/d/yyyy</c:formatCode>
                <c:ptCount val="502"/>
                <c:pt idx="0">
                  <c:v>43832</c:v>
                </c:pt>
                <c:pt idx="1">
                  <c:v>43833</c:v>
                </c:pt>
                <c:pt idx="2">
                  <c:v>43836</c:v>
                </c:pt>
                <c:pt idx="3">
                  <c:v>43837</c:v>
                </c:pt>
                <c:pt idx="4">
                  <c:v>43838</c:v>
                </c:pt>
                <c:pt idx="5">
                  <c:v>43839</c:v>
                </c:pt>
                <c:pt idx="6">
                  <c:v>43840</c:v>
                </c:pt>
                <c:pt idx="7">
                  <c:v>43843</c:v>
                </c:pt>
                <c:pt idx="8">
                  <c:v>43844</c:v>
                </c:pt>
                <c:pt idx="9">
                  <c:v>43845</c:v>
                </c:pt>
                <c:pt idx="10">
                  <c:v>43846</c:v>
                </c:pt>
                <c:pt idx="11">
                  <c:v>43847</c:v>
                </c:pt>
                <c:pt idx="12">
                  <c:v>43850</c:v>
                </c:pt>
                <c:pt idx="13">
                  <c:v>43851</c:v>
                </c:pt>
                <c:pt idx="14">
                  <c:v>43852</c:v>
                </c:pt>
                <c:pt idx="15">
                  <c:v>43853</c:v>
                </c:pt>
                <c:pt idx="16">
                  <c:v>43854</c:v>
                </c:pt>
                <c:pt idx="17">
                  <c:v>43857</c:v>
                </c:pt>
                <c:pt idx="18">
                  <c:v>43858</c:v>
                </c:pt>
                <c:pt idx="19">
                  <c:v>43859</c:v>
                </c:pt>
                <c:pt idx="20">
                  <c:v>43860</c:v>
                </c:pt>
                <c:pt idx="21">
                  <c:v>43861</c:v>
                </c:pt>
                <c:pt idx="22">
                  <c:v>43864</c:v>
                </c:pt>
                <c:pt idx="23">
                  <c:v>43865</c:v>
                </c:pt>
                <c:pt idx="24">
                  <c:v>43866</c:v>
                </c:pt>
                <c:pt idx="25">
                  <c:v>43867</c:v>
                </c:pt>
                <c:pt idx="26">
                  <c:v>43868</c:v>
                </c:pt>
                <c:pt idx="27">
                  <c:v>43871</c:v>
                </c:pt>
                <c:pt idx="28">
                  <c:v>43872</c:v>
                </c:pt>
                <c:pt idx="29">
                  <c:v>43873</c:v>
                </c:pt>
                <c:pt idx="30">
                  <c:v>43874</c:v>
                </c:pt>
                <c:pt idx="31">
                  <c:v>43875</c:v>
                </c:pt>
                <c:pt idx="32">
                  <c:v>43878</c:v>
                </c:pt>
                <c:pt idx="33">
                  <c:v>43879</c:v>
                </c:pt>
                <c:pt idx="34">
                  <c:v>43880</c:v>
                </c:pt>
                <c:pt idx="35">
                  <c:v>43881</c:v>
                </c:pt>
                <c:pt idx="36">
                  <c:v>43882</c:v>
                </c:pt>
                <c:pt idx="37">
                  <c:v>43887</c:v>
                </c:pt>
                <c:pt idx="38">
                  <c:v>43888</c:v>
                </c:pt>
                <c:pt idx="39">
                  <c:v>43889</c:v>
                </c:pt>
                <c:pt idx="40">
                  <c:v>43892</c:v>
                </c:pt>
                <c:pt idx="41">
                  <c:v>43893</c:v>
                </c:pt>
                <c:pt idx="42">
                  <c:v>43894</c:v>
                </c:pt>
                <c:pt idx="43">
                  <c:v>43895</c:v>
                </c:pt>
                <c:pt idx="44">
                  <c:v>43896</c:v>
                </c:pt>
                <c:pt idx="45">
                  <c:v>43899</c:v>
                </c:pt>
                <c:pt idx="46">
                  <c:v>43900</c:v>
                </c:pt>
                <c:pt idx="47">
                  <c:v>43901</c:v>
                </c:pt>
                <c:pt idx="48">
                  <c:v>43902</c:v>
                </c:pt>
                <c:pt idx="49">
                  <c:v>43903</c:v>
                </c:pt>
                <c:pt idx="50">
                  <c:v>43906</c:v>
                </c:pt>
                <c:pt idx="51">
                  <c:v>43907</c:v>
                </c:pt>
                <c:pt idx="52">
                  <c:v>43908</c:v>
                </c:pt>
                <c:pt idx="53">
                  <c:v>43909</c:v>
                </c:pt>
                <c:pt idx="54">
                  <c:v>43910</c:v>
                </c:pt>
                <c:pt idx="55">
                  <c:v>43913</c:v>
                </c:pt>
                <c:pt idx="56">
                  <c:v>43914</c:v>
                </c:pt>
                <c:pt idx="57">
                  <c:v>43915</c:v>
                </c:pt>
                <c:pt idx="58">
                  <c:v>43916</c:v>
                </c:pt>
                <c:pt idx="59">
                  <c:v>43917</c:v>
                </c:pt>
                <c:pt idx="60">
                  <c:v>43920</c:v>
                </c:pt>
                <c:pt idx="61">
                  <c:v>43921</c:v>
                </c:pt>
                <c:pt idx="62">
                  <c:v>43922</c:v>
                </c:pt>
                <c:pt idx="63">
                  <c:v>43923</c:v>
                </c:pt>
                <c:pt idx="64">
                  <c:v>43924</c:v>
                </c:pt>
                <c:pt idx="65">
                  <c:v>43927</c:v>
                </c:pt>
                <c:pt idx="66">
                  <c:v>43928</c:v>
                </c:pt>
                <c:pt idx="67">
                  <c:v>43929</c:v>
                </c:pt>
                <c:pt idx="68">
                  <c:v>43930</c:v>
                </c:pt>
                <c:pt idx="69">
                  <c:v>43934</c:v>
                </c:pt>
                <c:pt idx="70">
                  <c:v>43935</c:v>
                </c:pt>
                <c:pt idx="71">
                  <c:v>43936</c:v>
                </c:pt>
                <c:pt idx="72">
                  <c:v>43937</c:v>
                </c:pt>
                <c:pt idx="73">
                  <c:v>43938</c:v>
                </c:pt>
                <c:pt idx="74">
                  <c:v>43941</c:v>
                </c:pt>
                <c:pt idx="75">
                  <c:v>43943</c:v>
                </c:pt>
                <c:pt idx="76">
                  <c:v>43944</c:v>
                </c:pt>
                <c:pt idx="77">
                  <c:v>43945</c:v>
                </c:pt>
                <c:pt idx="78">
                  <c:v>43948</c:v>
                </c:pt>
                <c:pt idx="79">
                  <c:v>43949</c:v>
                </c:pt>
                <c:pt idx="80">
                  <c:v>43950</c:v>
                </c:pt>
                <c:pt idx="81">
                  <c:v>43951</c:v>
                </c:pt>
                <c:pt idx="82">
                  <c:v>43955</c:v>
                </c:pt>
                <c:pt idx="83">
                  <c:v>43956</c:v>
                </c:pt>
                <c:pt idx="84">
                  <c:v>43957</c:v>
                </c:pt>
                <c:pt idx="85">
                  <c:v>43958</c:v>
                </c:pt>
                <c:pt idx="86">
                  <c:v>43959</c:v>
                </c:pt>
                <c:pt idx="87">
                  <c:v>43962</c:v>
                </c:pt>
                <c:pt idx="88">
                  <c:v>43963</c:v>
                </c:pt>
                <c:pt idx="89">
                  <c:v>43964</c:v>
                </c:pt>
                <c:pt idx="90">
                  <c:v>43965</c:v>
                </c:pt>
                <c:pt idx="91">
                  <c:v>43966</c:v>
                </c:pt>
                <c:pt idx="92">
                  <c:v>43969</c:v>
                </c:pt>
                <c:pt idx="93">
                  <c:v>43970</c:v>
                </c:pt>
                <c:pt idx="94">
                  <c:v>43971</c:v>
                </c:pt>
                <c:pt idx="95">
                  <c:v>43972</c:v>
                </c:pt>
                <c:pt idx="96">
                  <c:v>43973</c:v>
                </c:pt>
                <c:pt idx="97">
                  <c:v>43976</c:v>
                </c:pt>
                <c:pt idx="98">
                  <c:v>43977</c:v>
                </c:pt>
                <c:pt idx="99">
                  <c:v>43978</c:v>
                </c:pt>
                <c:pt idx="100">
                  <c:v>43979</c:v>
                </c:pt>
                <c:pt idx="101">
                  <c:v>43980</c:v>
                </c:pt>
                <c:pt idx="102">
                  <c:v>43983</c:v>
                </c:pt>
                <c:pt idx="103">
                  <c:v>43984</c:v>
                </c:pt>
                <c:pt idx="104">
                  <c:v>43985</c:v>
                </c:pt>
                <c:pt idx="105">
                  <c:v>43986</c:v>
                </c:pt>
                <c:pt idx="106">
                  <c:v>43987</c:v>
                </c:pt>
                <c:pt idx="107">
                  <c:v>43990</c:v>
                </c:pt>
                <c:pt idx="108">
                  <c:v>43991</c:v>
                </c:pt>
                <c:pt idx="109">
                  <c:v>43992</c:v>
                </c:pt>
                <c:pt idx="110">
                  <c:v>43994</c:v>
                </c:pt>
                <c:pt idx="111">
                  <c:v>43997</c:v>
                </c:pt>
                <c:pt idx="112">
                  <c:v>43998</c:v>
                </c:pt>
                <c:pt idx="113">
                  <c:v>43999</c:v>
                </c:pt>
                <c:pt idx="114">
                  <c:v>44000</c:v>
                </c:pt>
                <c:pt idx="115">
                  <c:v>44001</c:v>
                </c:pt>
                <c:pt idx="116">
                  <c:v>44004</c:v>
                </c:pt>
                <c:pt idx="117">
                  <c:v>44005</c:v>
                </c:pt>
                <c:pt idx="118">
                  <c:v>44006</c:v>
                </c:pt>
                <c:pt idx="119">
                  <c:v>44007</c:v>
                </c:pt>
                <c:pt idx="120">
                  <c:v>44008</c:v>
                </c:pt>
                <c:pt idx="121">
                  <c:v>44011</c:v>
                </c:pt>
                <c:pt idx="122">
                  <c:v>44012</c:v>
                </c:pt>
                <c:pt idx="123">
                  <c:v>44013</c:v>
                </c:pt>
                <c:pt idx="124">
                  <c:v>44014</c:v>
                </c:pt>
                <c:pt idx="125">
                  <c:v>44015</c:v>
                </c:pt>
                <c:pt idx="126">
                  <c:v>44018</c:v>
                </c:pt>
                <c:pt idx="127">
                  <c:v>44019</c:v>
                </c:pt>
                <c:pt idx="128">
                  <c:v>44020</c:v>
                </c:pt>
                <c:pt idx="129">
                  <c:v>44021</c:v>
                </c:pt>
                <c:pt idx="130">
                  <c:v>44022</c:v>
                </c:pt>
                <c:pt idx="131">
                  <c:v>44025</c:v>
                </c:pt>
                <c:pt idx="132">
                  <c:v>44026</c:v>
                </c:pt>
                <c:pt idx="133">
                  <c:v>44027</c:v>
                </c:pt>
                <c:pt idx="134">
                  <c:v>44028</c:v>
                </c:pt>
                <c:pt idx="135">
                  <c:v>44029</c:v>
                </c:pt>
                <c:pt idx="136">
                  <c:v>44032</c:v>
                </c:pt>
                <c:pt idx="137">
                  <c:v>44033</c:v>
                </c:pt>
                <c:pt idx="138">
                  <c:v>44034</c:v>
                </c:pt>
                <c:pt idx="139">
                  <c:v>44035</c:v>
                </c:pt>
                <c:pt idx="140">
                  <c:v>44036</c:v>
                </c:pt>
                <c:pt idx="141">
                  <c:v>44039</c:v>
                </c:pt>
                <c:pt idx="142">
                  <c:v>44040</c:v>
                </c:pt>
                <c:pt idx="143">
                  <c:v>44041</c:v>
                </c:pt>
                <c:pt idx="144">
                  <c:v>44042</c:v>
                </c:pt>
                <c:pt idx="145">
                  <c:v>44043</c:v>
                </c:pt>
                <c:pt idx="146">
                  <c:v>44046</c:v>
                </c:pt>
                <c:pt idx="147">
                  <c:v>44047</c:v>
                </c:pt>
                <c:pt idx="148">
                  <c:v>44048</c:v>
                </c:pt>
                <c:pt idx="149">
                  <c:v>44049</c:v>
                </c:pt>
                <c:pt idx="150">
                  <c:v>44050</c:v>
                </c:pt>
                <c:pt idx="151">
                  <c:v>44053</c:v>
                </c:pt>
                <c:pt idx="152">
                  <c:v>44054</c:v>
                </c:pt>
                <c:pt idx="153">
                  <c:v>44055</c:v>
                </c:pt>
                <c:pt idx="154">
                  <c:v>44056</c:v>
                </c:pt>
                <c:pt idx="155">
                  <c:v>44057</c:v>
                </c:pt>
                <c:pt idx="156">
                  <c:v>44060</c:v>
                </c:pt>
                <c:pt idx="157">
                  <c:v>44061</c:v>
                </c:pt>
                <c:pt idx="158">
                  <c:v>44062</c:v>
                </c:pt>
                <c:pt idx="159">
                  <c:v>44063</c:v>
                </c:pt>
                <c:pt idx="160">
                  <c:v>44064</c:v>
                </c:pt>
                <c:pt idx="161">
                  <c:v>44067</c:v>
                </c:pt>
                <c:pt idx="162">
                  <c:v>44068</c:v>
                </c:pt>
                <c:pt idx="163">
                  <c:v>44069</c:v>
                </c:pt>
                <c:pt idx="164">
                  <c:v>44070</c:v>
                </c:pt>
                <c:pt idx="165">
                  <c:v>44071</c:v>
                </c:pt>
                <c:pt idx="166">
                  <c:v>44074</c:v>
                </c:pt>
                <c:pt idx="167">
                  <c:v>44075</c:v>
                </c:pt>
                <c:pt idx="168">
                  <c:v>44076</c:v>
                </c:pt>
                <c:pt idx="169">
                  <c:v>44077</c:v>
                </c:pt>
                <c:pt idx="170">
                  <c:v>44078</c:v>
                </c:pt>
                <c:pt idx="171">
                  <c:v>44082</c:v>
                </c:pt>
                <c:pt idx="172">
                  <c:v>44083</c:v>
                </c:pt>
                <c:pt idx="173">
                  <c:v>44084</c:v>
                </c:pt>
                <c:pt idx="174">
                  <c:v>44085</c:v>
                </c:pt>
                <c:pt idx="175">
                  <c:v>44088</c:v>
                </c:pt>
                <c:pt idx="176">
                  <c:v>44089</c:v>
                </c:pt>
                <c:pt idx="177">
                  <c:v>44090</c:v>
                </c:pt>
                <c:pt idx="178">
                  <c:v>44091</c:v>
                </c:pt>
                <c:pt idx="179">
                  <c:v>44092</c:v>
                </c:pt>
                <c:pt idx="180">
                  <c:v>44095</c:v>
                </c:pt>
                <c:pt idx="181">
                  <c:v>44096</c:v>
                </c:pt>
                <c:pt idx="182">
                  <c:v>44097</c:v>
                </c:pt>
                <c:pt idx="183">
                  <c:v>44098</c:v>
                </c:pt>
                <c:pt idx="184">
                  <c:v>44099</c:v>
                </c:pt>
                <c:pt idx="185">
                  <c:v>44102</c:v>
                </c:pt>
                <c:pt idx="186">
                  <c:v>44103</c:v>
                </c:pt>
                <c:pt idx="187">
                  <c:v>44104</c:v>
                </c:pt>
                <c:pt idx="188">
                  <c:v>44105</c:v>
                </c:pt>
                <c:pt idx="189">
                  <c:v>44106</c:v>
                </c:pt>
                <c:pt idx="190">
                  <c:v>44109</c:v>
                </c:pt>
                <c:pt idx="191">
                  <c:v>44110</c:v>
                </c:pt>
                <c:pt idx="192">
                  <c:v>44111</c:v>
                </c:pt>
                <c:pt idx="193">
                  <c:v>44112</c:v>
                </c:pt>
                <c:pt idx="194">
                  <c:v>44113</c:v>
                </c:pt>
                <c:pt idx="195">
                  <c:v>44117</c:v>
                </c:pt>
                <c:pt idx="196">
                  <c:v>44118</c:v>
                </c:pt>
                <c:pt idx="197">
                  <c:v>44119</c:v>
                </c:pt>
                <c:pt idx="198">
                  <c:v>44120</c:v>
                </c:pt>
                <c:pt idx="199">
                  <c:v>44123</c:v>
                </c:pt>
                <c:pt idx="200">
                  <c:v>44124</c:v>
                </c:pt>
                <c:pt idx="201">
                  <c:v>44125</c:v>
                </c:pt>
                <c:pt idx="202">
                  <c:v>44126</c:v>
                </c:pt>
                <c:pt idx="203">
                  <c:v>44127</c:v>
                </c:pt>
                <c:pt idx="204">
                  <c:v>44130</c:v>
                </c:pt>
                <c:pt idx="205">
                  <c:v>44131</c:v>
                </c:pt>
                <c:pt idx="206">
                  <c:v>44132</c:v>
                </c:pt>
                <c:pt idx="207">
                  <c:v>44133</c:v>
                </c:pt>
                <c:pt idx="208">
                  <c:v>44134</c:v>
                </c:pt>
                <c:pt idx="209">
                  <c:v>44138</c:v>
                </c:pt>
                <c:pt idx="210">
                  <c:v>44139</c:v>
                </c:pt>
                <c:pt idx="211">
                  <c:v>44140</c:v>
                </c:pt>
                <c:pt idx="212">
                  <c:v>44141</c:v>
                </c:pt>
                <c:pt idx="213">
                  <c:v>44144</c:v>
                </c:pt>
                <c:pt idx="214">
                  <c:v>44145</c:v>
                </c:pt>
                <c:pt idx="215">
                  <c:v>44146</c:v>
                </c:pt>
                <c:pt idx="216">
                  <c:v>44147</c:v>
                </c:pt>
                <c:pt idx="217">
                  <c:v>44148</c:v>
                </c:pt>
                <c:pt idx="218">
                  <c:v>44151</c:v>
                </c:pt>
                <c:pt idx="219">
                  <c:v>44152</c:v>
                </c:pt>
                <c:pt idx="220">
                  <c:v>44153</c:v>
                </c:pt>
                <c:pt idx="221">
                  <c:v>44154</c:v>
                </c:pt>
                <c:pt idx="222">
                  <c:v>44155</c:v>
                </c:pt>
                <c:pt idx="223">
                  <c:v>44158</c:v>
                </c:pt>
                <c:pt idx="224">
                  <c:v>44159</c:v>
                </c:pt>
                <c:pt idx="225">
                  <c:v>44160</c:v>
                </c:pt>
                <c:pt idx="226">
                  <c:v>44161</c:v>
                </c:pt>
                <c:pt idx="227">
                  <c:v>44162</c:v>
                </c:pt>
                <c:pt idx="228">
                  <c:v>44165</c:v>
                </c:pt>
                <c:pt idx="229">
                  <c:v>44166</c:v>
                </c:pt>
                <c:pt idx="230">
                  <c:v>44167</c:v>
                </c:pt>
                <c:pt idx="231">
                  <c:v>44168</c:v>
                </c:pt>
                <c:pt idx="232">
                  <c:v>44169</c:v>
                </c:pt>
                <c:pt idx="233">
                  <c:v>44172</c:v>
                </c:pt>
                <c:pt idx="234">
                  <c:v>44173</c:v>
                </c:pt>
                <c:pt idx="235">
                  <c:v>44174</c:v>
                </c:pt>
                <c:pt idx="236">
                  <c:v>44175</c:v>
                </c:pt>
                <c:pt idx="237">
                  <c:v>44176</c:v>
                </c:pt>
                <c:pt idx="238">
                  <c:v>44179</c:v>
                </c:pt>
                <c:pt idx="239">
                  <c:v>44180</c:v>
                </c:pt>
                <c:pt idx="240">
                  <c:v>44181</c:v>
                </c:pt>
                <c:pt idx="241">
                  <c:v>44182</c:v>
                </c:pt>
                <c:pt idx="242">
                  <c:v>44183</c:v>
                </c:pt>
                <c:pt idx="243">
                  <c:v>44186</c:v>
                </c:pt>
                <c:pt idx="244">
                  <c:v>44187</c:v>
                </c:pt>
                <c:pt idx="245">
                  <c:v>44188</c:v>
                </c:pt>
                <c:pt idx="246">
                  <c:v>44189</c:v>
                </c:pt>
                <c:pt idx="247">
                  <c:v>44193</c:v>
                </c:pt>
                <c:pt idx="248">
                  <c:v>44194</c:v>
                </c:pt>
                <c:pt idx="249">
                  <c:v>44195</c:v>
                </c:pt>
                <c:pt idx="250">
                  <c:v>44196</c:v>
                </c:pt>
                <c:pt idx="251">
                  <c:v>44200</c:v>
                </c:pt>
                <c:pt idx="252">
                  <c:v>44201</c:v>
                </c:pt>
                <c:pt idx="253">
                  <c:v>44202</c:v>
                </c:pt>
                <c:pt idx="254">
                  <c:v>44203</c:v>
                </c:pt>
                <c:pt idx="255">
                  <c:v>44204</c:v>
                </c:pt>
                <c:pt idx="256">
                  <c:v>44207</c:v>
                </c:pt>
                <c:pt idx="257">
                  <c:v>44208</c:v>
                </c:pt>
                <c:pt idx="258">
                  <c:v>44209</c:v>
                </c:pt>
                <c:pt idx="259">
                  <c:v>44210</c:v>
                </c:pt>
                <c:pt idx="260">
                  <c:v>44211</c:v>
                </c:pt>
                <c:pt idx="261">
                  <c:v>44214</c:v>
                </c:pt>
                <c:pt idx="262">
                  <c:v>44215</c:v>
                </c:pt>
                <c:pt idx="263">
                  <c:v>44216</c:v>
                </c:pt>
                <c:pt idx="264">
                  <c:v>44217</c:v>
                </c:pt>
                <c:pt idx="265">
                  <c:v>44218</c:v>
                </c:pt>
                <c:pt idx="266">
                  <c:v>44221</c:v>
                </c:pt>
                <c:pt idx="267">
                  <c:v>44222</c:v>
                </c:pt>
                <c:pt idx="268">
                  <c:v>44223</c:v>
                </c:pt>
                <c:pt idx="269">
                  <c:v>44224</c:v>
                </c:pt>
                <c:pt idx="270">
                  <c:v>44225</c:v>
                </c:pt>
                <c:pt idx="271">
                  <c:v>44228</c:v>
                </c:pt>
                <c:pt idx="272">
                  <c:v>44229</c:v>
                </c:pt>
                <c:pt idx="273">
                  <c:v>44230</c:v>
                </c:pt>
                <c:pt idx="274">
                  <c:v>44231</c:v>
                </c:pt>
                <c:pt idx="275">
                  <c:v>44232</c:v>
                </c:pt>
                <c:pt idx="276">
                  <c:v>44235</c:v>
                </c:pt>
                <c:pt idx="277">
                  <c:v>44236</c:v>
                </c:pt>
                <c:pt idx="278">
                  <c:v>44237</c:v>
                </c:pt>
                <c:pt idx="279">
                  <c:v>44238</c:v>
                </c:pt>
                <c:pt idx="280">
                  <c:v>44239</c:v>
                </c:pt>
                <c:pt idx="281">
                  <c:v>44244</c:v>
                </c:pt>
                <c:pt idx="282">
                  <c:v>44245</c:v>
                </c:pt>
                <c:pt idx="283">
                  <c:v>44246</c:v>
                </c:pt>
                <c:pt idx="284">
                  <c:v>44249</c:v>
                </c:pt>
                <c:pt idx="285">
                  <c:v>44250</c:v>
                </c:pt>
                <c:pt idx="286">
                  <c:v>44251</c:v>
                </c:pt>
                <c:pt idx="287">
                  <c:v>44252</c:v>
                </c:pt>
                <c:pt idx="288">
                  <c:v>44253</c:v>
                </c:pt>
                <c:pt idx="289">
                  <c:v>44256</c:v>
                </c:pt>
                <c:pt idx="290">
                  <c:v>44257</c:v>
                </c:pt>
                <c:pt idx="291">
                  <c:v>44258</c:v>
                </c:pt>
                <c:pt idx="292">
                  <c:v>44259</c:v>
                </c:pt>
                <c:pt idx="293">
                  <c:v>44260</c:v>
                </c:pt>
                <c:pt idx="294">
                  <c:v>44263</c:v>
                </c:pt>
                <c:pt idx="295">
                  <c:v>44264</c:v>
                </c:pt>
                <c:pt idx="296">
                  <c:v>44265</c:v>
                </c:pt>
                <c:pt idx="297">
                  <c:v>44266</c:v>
                </c:pt>
                <c:pt idx="298">
                  <c:v>44267</c:v>
                </c:pt>
                <c:pt idx="299">
                  <c:v>44270</c:v>
                </c:pt>
                <c:pt idx="300">
                  <c:v>44271</c:v>
                </c:pt>
                <c:pt idx="301">
                  <c:v>44272</c:v>
                </c:pt>
                <c:pt idx="302">
                  <c:v>44273</c:v>
                </c:pt>
                <c:pt idx="303">
                  <c:v>44274</c:v>
                </c:pt>
                <c:pt idx="304">
                  <c:v>44277</c:v>
                </c:pt>
                <c:pt idx="305">
                  <c:v>44278</c:v>
                </c:pt>
                <c:pt idx="306">
                  <c:v>44279</c:v>
                </c:pt>
                <c:pt idx="307">
                  <c:v>44280</c:v>
                </c:pt>
                <c:pt idx="308">
                  <c:v>44281</c:v>
                </c:pt>
                <c:pt idx="309">
                  <c:v>44284</c:v>
                </c:pt>
                <c:pt idx="310">
                  <c:v>44285</c:v>
                </c:pt>
                <c:pt idx="311">
                  <c:v>44286</c:v>
                </c:pt>
                <c:pt idx="312">
                  <c:v>44287</c:v>
                </c:pt>
                <c:pt idx="313">
                  <c:v>44291</c:v>
                </c:pt>
                <c:pt idx="314">
                  <c:v>44292</c:v>
                </c:pt>
                <c:pt idx="315">
                  <c:v>44293</c:v>
                </c:pt>
                <c:pt idx="316">
                  <c:v>44294</c:v>
                </c:pt>
                <c:pt idx="317">
                  <c:v>44295</c:v>
                </c:pt>
                <c:pt idx="318">
                  <c:v>44298</c:v>
                </c:pt>
                <c:pt idx="319">
                  <c:v>44299</c:v>
                </c:pt>
                <c:pt idx="320">
                  <c:v>44300</c:v>
                </c:pt>
                <c:pt idx="321">
                  <c:v>44301</c:v>
                </c:pt>
                <c:pt idx="322">
                  <c:v>44302</c:v>
                </c:pt>
                <c:pt idx="323">
                  <c:v>44305</c:v>
                </c:pt>
                <c:pt idx="324">
                  <c:v>44306</c:v>
                </c:pt>
                <c:pt idx="325">
                  <c:v>44308</c:v>
                </c:pt>
                <c:pt idx="326">
                  <c:v>44309</c:v>
                </c:pt>
                <c:pt idx="327">
                  <c:v>44312</c:v>
                </c:pt>
                <c:pt idx="328">
                  <c:v>44313</c:v>
                </c:pt>
                <c:pt idx="329">
                  <c:v>44314</c:v>
                </c:pt>
                <c:pt idx="330">
                  <c:v>44315</c:v>
                </c:pt>
                <c:pt idx="331">
                  <c:v>44316</c:v>
                </c:pt>
                <c:pt idx="332">
                  <c:v>44319</c:v>
                </c:pt>
                <c:pt idx="333">
                  <c:v>44320</c:v>
                </c:pt>
                <c:pt idx="334">
                  <c:v>44321</c:v>
                </c:pt>
                <c:pt idx="335">
                  <c:v>44322</c:v>
                </c:pt>
                <c:pt idx="336">
                  <c:v>44323</c:v>
                </c:pt>
                <c:pt idx="337">
                  <c:v>44326</c:v>
                </c:pt>
                <c:pt idx="338">
                  <c:v>44327</c:v>
                </c:pt>
                <c:pt idx="339">
                  <c:v>44328</c:v>
                </c:pt>
                <c:pt idx="340">
                  <c:v>44329</c:v>
                </c:pt>
                <c:pt idx="341">
                  <c:v>44330</c:v>
                </c:pt>
                <c:pt idx="342">
                  <c:v>44333</c:v>
                </c:pt>
                <c:pt idx="343">
                  <c:v>44334</c:v>
                </c:pt>
                <c:pt idx="344">
                  <c:v>44335</c:v>
                </c:pt>
                <c:pt idx="345">
                  <c:v>44336</c:v>
                </c:pt>
                <c:pt idx="346">
                  <c:v>44337</c:v>
                </c:pt>
                <c:pt idx="347">
                  <c:v>44340</c:v>
                </c:pt>
                <c:pt idx="348">
                  <c:v>44341</c:v>
                </c:pt>
                <c:pt idx="349">
                  <c:v>44342</c:v>
                </c:pt>
                <c:pt idx="350">
                  <c:v>44343</c:v>
                </c:pt>
                <c:pt idx="351">
                  <c:v>44344</c:v>
                </c:pt>
                <c:pt idx="352">
                  <c:v>44347</c:v>
                </c:pt>
                <c:pt idx="353">
                  <c:v>44348</c:v>
                </c:pt>
                <c:pt idx="354">
                  <c:v>44349</c:v>
                </c:pt>
                <c:pt idx="355">
                  <c:v>44351</c:v>
                </c:pt>
                <c:pt idx="356">
                  <c:v>44354</c:v>
                </c:pt>
                <c:pt idx="357">
                  <c:v>44355</c:v>
                </c:pt>
                <c:pt idx="358">
                  <c:v>44356</c:v>
                </c:pt>
                <c:pt idx="359">
                  <c:v>44357</c:v>
                </c:pt>
                <c:pt idx="360">
                  <c:v>44358</c:v>
                </c:pt>
                <c:pt idx="361">
                  <c:v>44361</c:v>
                </c:pt>
                <c:pt idx="362">
                  <c:v>44362</c:v>
                </c:pt>
                <c:pt idx="363">
                  <c:v>44363</c:v>
                </c:pt>
                <c:pt idx="364">
                  <c:v>44364</c:v>
                </c:pt>
                <c:pt idx="365">
                  <c:v>44365</c:v>
                </c:pt>
                <c:pt idx="366">
                  <c:v>44368</c:v>
                </c:pt>
                <c:pt idx="367">
                  <c:v>44369</c:v>
                </c:pt>
                <c:pt idx="368">
                  <c:v>44370</c:v>
                </c:pt>
                <c:pt idx="369">
                  <c:v>44371</c:v>
                </c:pt>
                <c:pt idx="370">
                  <c:v>44372</c:v>
                </c:pt>
                <c:pt idx="371">
                  <c:v>44375</c:v>
                </c:pt>
                <c:pt idx="372">
                  <c:v>44376</c:v>
                </c:pt>
                <c:pt idx="373">
                  <c:v>44377</c:v>
                </c:pt>
                <c:pt idx="374">
                  <c:v>44378</c:v>
                </c:pt>
                <c:pt idx="375">
                  <c:v>44379</c:v>
                </c:pt>
                <c:pt idx="376">
                  <c:v>44382</c:v>
                </c:pt>
                <c:pt idx="377">
                  <c:v>44383</c:v>
                </c:pt>
                <c:pt idx="378">
                  <c:v>44384</c:v>
                </c:pt>
                <c:pt idx="379">
                  <c:v>44385</c:v>
                </c:pt>
                <c:pt idx="380">
                  <c:v>44386</c:v>
                </c:pt>
                <c:pt idx="381">
                  <c:v>44389</c:v>
                </c:pt>
                <c:pt idx="382">
                  <c:v>44390</c:v>
                </c:pt>
                <c:pt idx="383">
                  <c:v>44391</c:v>
                </c:pt>
                <c:pt idx="384">
                  <c:v>44392</c:v>
                </c:pt>
                <c:pt idx="385">
                  <c:v>44393</c:v>
                </c:pt>
                <c:pt idx="386">
                  <c:v>44396</c:v>
                </c:pt>
                <c:pt idx="387">
                  <c:v>44397</c:v>
                </c:pt>
                <c:pt idx="388">
                  <c:v>44398</c:v>
                </c:pt>
                <c:pt idx="389">
                  <c:v>44399</c:v>
                </c:pt>
                <c:pt idx="390">
                  <c:v>44400</c:v>
                </c:pt>
                <c:pt idx="391">
                  <c:v>44403</c:v>
                </c:pt>
                <c:pt idx="392">
                  <c:v>44404</c:v>
                </c:pt>
                <c:pt idx="393">
                  <c:v>44405</c:v>
                </c:pt>
                <c:pt idx="394">
                  <c:v>44406</c:v>
                </c:pt>
                <c:pt idx="395">
                  <c:v>44407</c:v>
                </c:pt>
                <c:pt idx="396">
                  <c:v>44410</c:v>
                </c:pt>
                <c:pt idx="397">
                  <c:v>44411</c:v>
                </c:pt>
                <c:pt idx="398">
                  <c:v>44412</c:v>
                </c:pt>
                <c:pt idx="399">
                  <c:v>44413</c:v>
                </c:pt>
                <c:pt idx="400">
                  <c:v>44414</c:v>
                </c:pt>
                <c:pt idx="401">
                  <c:v>44417</c:v>
                </c:pt>
                <c:pt idx="402">
                  <c:v>44418</c:v>
                </c:pt>
                <c:pt idx="403">
                  <c:v>44419</c:v>
                </c:pt>
                <c:pt idx="404">
                  <c:v>44420</c:v>
                </c:pt>
                <c:pt idx="405">
                  <c:v>44421</c:v>
                </c:pt>
                <c:pt idx="406">
                  <c:v>44424</c:v>
                </c:pt>
                <c:pt idx="407">
                  <c:v>44425</c:v>
                </c:pt>
                <c:pt idx="408">
                  <c:v>44426</c:v>
                </c:pt>
                <c:pt idx="409">
                  <c:v>44427</c:v>
                </c:pt>
                <c:pt idx="410">
                  <c:v>44428</c:v>
                </c:pt>
                <c:pt idx="411">
                  <c:v>44431</c:v>
                </c:pt>
                <c:pt idx="412">
                  <c:v>44432</c:v>
                </c:pt>
                <c:pt idx="413">
                  <c:v>44433</c:v>
                </c:pt>
                <c:pt idx="414">
                  <c:v>44434</c:v>
                </c:pt>
                <c:pt idx="415">
                  <c:v>44435</c:v>
                </c:pt>
                <c:pt idx="416">
                  <c:v>44438</c:v>
                </c:pt>
                <c:pt idx="417">
                  <c:v>44439</c:v>
                </c:pt>
                <c:pt idx="418">
                  <c:v>44440</c:v>
                </c:pt>
                <c:pt idx="419">
                  <c:v>44441</c:v>
                </c:pt>
                <c:pt idx="420">
                  <c:v>44442</c:v>
                </c:pt>
                <c:pt idx="421">
                  <c:v>44445</c:v>
                </c:pt>
                <c:pt idx="422">
                  <c:v>44447</c:v>
                </c:pt>
                <c:pt idx="423">
                  <c:v>44448</c:v>
                </c:pt>
                <c:pt idx="424">
                  <c:v>44449</c:v>
                </c:pt>
                <c:pt idx="425">
                  <c:v>44452</c:v>
                </c:pt>
                <c:pt idx="426">
                  <c:v>44453</c:v>
                </c:pt>
                <c:pt idx="427">
                  <c:v>44454</c:v>
                </c:pt>
                <c:pt idx="428">
                  <c:v>44455</c:v>
                </c:pt>
                <c:pt idx="429">
                  <c:v>44456</c:v>
                </c:pt>
                <c:pt idx="430">
                  <c:v>44459</c:v>
                </c:pt>
                <c:pt idx="431">
                  <c:v>44460</c:v>
                </c:pt>
                <c:pt idx="432">
                  <c:v>44461</c:v>
                </c:pt>
                <c:pt idx="433">
                  <c:v>44462</c:v>
                </c:pt>
                <c:pt idx="434">
                  <c:v>44463</c:v>
                </c:pt>
                <c:pt idx="435">
                  <c:v>44466</c:v>
                </c:pt>
                <c:pt idx="436">
                  <c:v>44467</c:v>
                </c:pt>
                <c:pt idx="437">
                  <c:v>44468</c:v>
                </c:pt>
                <c:pt idx="438">
                  <c:v>44469</c:v>
                </c:pt>
                <c:pt idx="439">
                  <c:v>44470</c:v>
                </c:pt>
                <c:pt idx="440">
                  <c:v>44473</c:v>
                </c:pt>
                <c:pt idx="441">
                  <c:v>44474</c:v>
                </c:pt>
                <c:pt idx="442">
                  <c:v>44475</c:v>
                </c:pt>
                <c:pt idx="443">
                  <c:v>44476</c:v>
                </c:pt>
                <c:pt idx="444">
                  <c:v>44477</c:v>
                </c:pt>
                <c:pt idx="445">
                  <c:v>44480</c:v>
                </c:pt>
                <c:pt idx="446">
                  <c:v>44482</c:v>
                </c:pt>
                <c:pt idx="447">
                  <c:v>44483</c:v>
                </c:pt>
                <c:pt idx="448">
                  <c:v>44484</c:v>
                </c:pt>
                <c:pt idx="449">
                  <c:v>44487</c:v>
                </c:pt>
                <c:pt idx="450">
                  <c:v>44488</c:v>
                </c:pt>
                <c:pt idx="451">
                  <c:v>44489</c:v>
                </c:pt>
                <c:pt idx="452">
                  <c:v>44490</c:v>
                </c:pt>
                <c:pt idx="453">
                  <c:v>44491</c:v>
                </c:pt>
                <c:pt idx="454">
                  <c:v>44494</c:v>
                </c:pt>
                <c:pt idx="455">
                  <c:v>44495</c:v>
                </c:pt>
                <c:pt idx="456">
                  <c:v>44496</c:v>
                </c:pt>
                <c:pt idx="457">
                  <c:v>44497</c:v>
                </c:pt>
                <c:pt idx="458">
                  <c:v>44498</c:v>
                </c:pt>
                <c:pt idx="459">
                  <c:v>44501</c:v>
                </c:pt>
                <c:pt idx="460">
                  <c:v>44503</c:v>
                </c:pt>
                <c:pt idx="461">
                  <c:v>44504</c:v>
                </c:pt>
                <c:pt idx="462">
                  <c:v>44505</c:v>
                </c:pt>
                <c:pt idx="463">
                  <c:v>44508</c:v>
                </c:pt>
                <c:pt idx="464">
                  <c:v>44509</c:v>
                </c:pt>
                <c:pt idx="465">
                  <c:v>44510</c:v>
                </c:pt>
                <c:pt idx="466">
                  <c:v>44511</c:v>
                </c:pt>
                <c:pt idx="467">
                  <c:v>44512</c:v>
                </c:pt>
                <c:pt idx="468">
                  <c:v>44516</c:v>
                </c:pt>
                <c:pt idx="469">
                  <c:v>44517</c:v>
                </c:pt>
                <c:pt idx="470">
                  <c:v>44518</c:v>
                </c:pt>
                <c:pt idx="471">
                  <c:v>44519</c:v>
                </c:pt>
                <c:pt idx="472">
                  <c:v>44522</c:v>
                </c:pt>
                <c:pt idx="473">
                  <c:v>44523</c:v>
                </c:pt>
                <c:pt idx="474">
                  <c:v>44524</c:v>
                </c:pt>
                <c:pt idx="475">
                  <c:v>44525</c:v>
                </c:pt>
                <c:pt idx="476">
                  <c:v>44526</c:v>
                </c:pt>
                <c:pt idx="477">
                  <c:v>44529</c:v>
                </c:pt>
                <c:pt idx="478">
                  <c:v>44530</c:v>
                </c:pt>
                <c:pt idx="479">
                  <c:v>44531</c:v>
                </c:pt>
                <c:pt idx="480">
                  <c:v>44532</c:v>
                </c:pt>
                <c:pt idx="481">
                  <c:v>44533</c:v>
                </c:pt>
                <c:pt idx="482">
                  <c:v>44536</c:v>
                </c:pt>
                <c:pt idx="483">
                  <c:v>44537</c:v>
                </c:pt>
                <c:pt idx="484">
                  <c:v>44538</c:v>
                </c:pt>
                <c:pt idx="485">
                  <c:v>44539</c:v>
                </c:pt>
                <c:pt idx="486">
                  <c:v>44540</c:v>
                </c:pt>
                <c:pt idx="487">
                  <c:v>44543</c:v>
                </c:pt>
                <c:pt idx="488">
                  <c:v>44544</c:v>
                </c:pt>
                <c:pt idx="489">
                  <c:v>44545</c:v>
                </c:pt>
                <c:pt idx="490">
                  <c:v>44546</c:v>
                </c:pt>
                <c:pt idx="491">
                  <c:v>44547</c:v>
                </c:pt>
                <c:pt idx="492">
                  <c:v>44550</c:v>
                </c:pt>
                <c:pt idx="493">
                  <c:v>44551</c:v>
                </c:pt>
                <c:pt idx="494">
                  <c:v>44552</c:v>
                </c:pt>
                <c:pt idx="495">
                  <c:v>44553</c:v>
                </c:pt>
                <c:pt idx="496">
                  <c:v>44554</c:v>
                </c:pt>
                <c:pt idx="497">
                  <c:v>44557</c:v>
                </c:pt>
                <c:pt idx="498">
                  <c:v>44558</c:v>
                </c:pt>
                <c:pt idx="499">
                  <c:v>44559</c:v>
                </c:pt>
                <c:pt idx="500">
                  <c:v>44560</c:v>
                </c:pt>
                <c:pt idx="501">
                  <c:v>44561</c:v>
                </c:pt>
              </c:numCache>
            </c:numRef>
          </c:cat>
          <c:val>
            <c:numRef>
              <c:f>'NTN-B'!$C$3:$C$988</c:f>
              <c:numCache>
                <c:formatCode>#,##0.0000_ ;[Red]\-#,##0.0000\ </c:formatCode>
                <c:ptCount val="986"/>
                <c:pt idx="0">
                  <c:v>1.63</c:v>
                </c:pt>
                <c:pt idx="1">
                  <c:v>1.63</c:v>
                </c:pt>
                <c:pt idx="2">
                  <c:v>1.66</c:v>
                </c:pt>
                <c:pt idx="3">
                  <c:v>1.64</c:v>
                </c:pt>
                <c:pt idx="4">
                  <c:v>1.63</c:v>
                </c:pt>
                <c:pt idx="5">
                  <c:v>1.6409</c:v>
                </c:pt>
                <c:pt idx="6">
                  <c:v>1.7074</c:v>
                </c:pt>
                <c:pt idx="7">
                  <c:v>1.77</c:v>
                </c:pt>
                <c:pt idx="8">
                  <c:v>1.74</c:v>
                </c:pt>
                <c:pt idx="9">
                  <c:v>1.6649</c:v>
                </c:pt>
                <c:pt idx="10">
                  <c:v>1.7053</c:v>
                </c:pt>
                <c:pt idx="11">
                  <c:v>1.6428</c:v>
                </c:pt>
                <c:pt idx="12">
                  <c:v>1.6773</c:v>
                </c:pt>
                <c:pt idx="13">
                  <c:v>1.7</c:v>
                </c:pt>
                <c:pt idx="14">
                  <c:v>1.61</c:v>
                </c:pt>
                <c:pt idx="15">
                  <c:v>1.6029</c:v>
                </c:pt>
                <c:pt idx="16">
                  <c:v>1.61</c:v>
                </c:pt>
                <c:pt idx="17">
                  <c:v>1.59</c:v>
                </c:pt>
                <c:pt idx="18">
                  <c:v>1.6247</c:v>
                </c:pt>
                <c:pt idx="19">
                  <c:v>1.64</c:v>
                </c:pt>
                <c:pt idx="20">
                  <c:v>1.6753</c:v>
                </c:pt>
                <c:pt idx="21">
                  <c:v>1.7</c:v>
                </c:pt>
                <c:pt idx="22">
                  <c:v>1.68</c:v>
                </c:pt>
                <c:pt idx="23">
                  <c:v>1.6874</c:v>
                </c:pt>
                <c:pt idx="24">
                  <c:v>1.6845000000000001</c:v>
                </c:pt>
                <c:pt idx="25">
                  <c:v>1.7850999999999999</c:v>
                </c:pt>
                <c:pt idx="26">
                  <c:v>1.78</c:v>
                </c:pt>
                <c:pt idx="27">
                  <c:v>1.76</c:v>
                </c:pt>
                <c:pt idx="28">
                  <c:v>1.72</c:v>
                </c:pt>
                <c:pt idx="29">
                  <c:v>1.65</c:v>
                </c:pt>
                <c:pt idx="30">
                  <c:v>1.62</c:v>
                </c:pt>
                <c:pt idx="31">
                  <c:v>1.52</c:v>
                </c:pt>
                <c:pt idx="32">
                  <c:v>1.52</c:v>
                </c:pt>
                <c:pt idx="33">
                  <c:v>1.52</c:v>
                </c:pt>
                <c:pt idx="34">
                  <c:v>1.4455</c:v>
                </c:pt>
                <c:pt idx="35">
                  <c:v>1.45</c:v>
                </c:pt>
                <c:pt idx="36">
                  <c:v>1.46</c:v>
                </c:pt>
                <c:pt idx="37">
                  <c:v>1.53</c:v>
                </c:pt>
                <c:pt idx="38">
                  <c:v>1.48</c:v>
                </c:pt>
                <c:pt idx="39">
                  <c:v>1.4681</c:v>
                </c:pt>
                <c:pt idx="40">
                  <c:v>1.2721</c:v>
                </c:pt>
                <c:pt idx="41">
                  <c:v>1.18</c:v>
                </c:pt>
                <c:pt idx="42">
                  <c:v>1.1469</c:v>
                </c:pt>
                <c:pt idx="43">
                  <c:v>1.23</c:v>
                </c:pt>
                <c:pt idx="44">
                  <c:v>1.23</c:v>
                </c:pt>
                <c:pt idx="45">
                  <c:v>1.45</c:v>
                </c:pt>
                <c:pt idx="46">
                  <c:v>1.4060999999999999</c:v>
                </c:pt>
                <c:pt idx="47">
                  <c:v>1.7040999999999999</c:v>
                </c:pt>
                <c:pt idx="48">
                  <c:v>2.895</c:v>
                </c:pt>
                <c:pt idx="49">
                  <c:v>2.2887</c:v>
                </c:pt>
                <c:pt idx="50">
                  <c:v>2</c:v>
                </c:pt>
                <c:pt idx="51">
                  <c:v>1.8709</c:v>
                </c:pt>
                <c:pt idx="52">
                  <c:v>2.8826999999999998</c:v>
                </c:pt>
                <c:pt idx="53">
                  <c:v>3.15</c:v>
                </c:pt>
                <c:pt idx="54">
                  <c:v>3.3159000000000001</c:v>
                </c:pt>
                <c:pt idx="55">
                  <c:v>3.7010999999999998</c:v>
                </c:pt>
                <c:pt idx="56">
                  <c:v>3.4173</c:v>
                </c:pt>
                <c:pt idx="57">
                  <c:v>3.1261999999999999</c:v>
                </c:pt>
                <c:pt idx="58">
                  <c:v>2.9546999999999999</c:v>
                </c:pt>
                <c:pt idx="59">
                  <c:v>2.8582999999999998</c:v>
                </c:pt>
                <c:pt idx="60">
                  <c:v>2.6383000000000001</c:v>
                </c:pt>
                <c:pt idx="61">
                  <c:v>2.4300000000000002</c:v>
                </c:pt>
                <c:pt idx="62">
                  <c:v>2.4304000000000001</c:v>
                </c:pt>
                <c:pt idx="63">
                  <c:v>2.2400000000000002</c:v>
                </c:pt>
                <c:pt idx="64">
                  <c:v>2.2145999999999999</c:v>
                </c:pt>
                <c:pt idx="65">
                  <c:v>2.2900999999999998</c:v>
                </c:pt>
                <c:pt idx="66">
                  <c:v>2.21</c:v>
                </c:pt>
                <c:pt idx="67">
                  <c:v>2.1225000000000001</c:v>
                </c:pt>
                <c:pt idx="68">
                  <c:v>1.99</c:v>
                </c:pt>
                <c:pt idx="69">
                  <c:v>1.92</c:v>
                </c:pt>
                <c:pt idx="70">
                  <c:v>1.8323</c:v>
                </c:pt>
                <c:pt idx="71">
                  <c:v>1.8157000000000001</c:v>
                </c:pt>
                <c:pt idx="72">
                  <c:v>1.8226</c:v>
                </c:pt>
                <c:pt idx="73">
                  <c:v>1.8062</c:v>
                </c:pt>
                <c:pt idx="74">
                  <c:v>1.63</c:v>
                </c:pt>
                <c:pt idx="75">
                  <c:v>1.53</c:v>
                </c:pt>
                <c:pt idx="76">
                  <c:v>1.6467000000000001</c:v>
                </c:pt>
                <c:pt idx="77">
                  <c:v>2.34</c:v>
                </c:pt>
                <c:pt idx="78">
                  <c:v>2.6</c:v>
                </c:pt>
                <c:pt idx="79">
                  <c:v>2.3677999999999999</c:v>
                </c:pt>
                <c:pt idx="80">
                  <c:v>2.2993999999999999</c:v>
                </c:pt>
                <c:pt idx="81">
                  <c:v>2.25</c:v>
                </c:pt>
                <c:pt idx="82">
                  <c:v>2.1907999999999999</c:v>
                </c:pt>
                <c:pt idx="83">
                  <c:v>2.14</c:v>
                </c:pt>
                <c:pt idx="84">
                  <c:v>2.12</c:v>
                </c:pt>
                <c:pt idx="85">
                  <c:v>2.0529000000000002</c:v>
                </c:pt>
                <c:pt idx="86">
                  <c:v>1.9118999999999999</c:v>
                </c:pt>
                <c:pt idx="87">
                  <c:v>1.83</c:v>
                </c:pt>
                <c:pt idx="88">
                  <c:v>1.9547000000000001</c:v>
                </c:pt>
                <c:pt idx="89">
                  <c:v>2.0057999999999998</c:v>
                </c:pt>
                <c:pt idx="90">
                  <c:v>1.9108000000000001</c:v>
                </c:pt>
                <c:pt idx="91">
                  <c:v>1.7690999999999999</c:v>
                </c:pt>
                <c:pt idx="92">
                  <c:v>1.6548</c:v>
                </c:pt>
                <c:pt idx="93">
                  <c:v>1.62</c:v>
                </c:pt>
                <c:pt idx="94">
                  <c:v>1.5519000000000001</c:v>
                </c:pt>
                <c:pt idx="95">
                  <c:v>1.4599</c:v>
                </c:pt>
                <c:pt idx="96">
                  <c:v>1.4714</c:v>
                </c:pt>
                <c:pt idx="97">
                  <c:v>1.2862</c:v>
                </c:pt>
                <c:pt idx="98">
                  <c:v>1.2799</c:v>
                </c:pt>
                <c:pt idx="99">
                  <c:v>1.23</c:v>
                </c:pt>
                <c:pt idx="100">
                  <c:v>1.1399999999999999</c:v>
                </c:pt>
                <c:pt idx="101">
                  <c:v>1.1000000000000001</c:v>
                </c:pt>
                <c:pt idx="102">
                  <c:v>1.0931999999999999</c:v>
                </c:pt>
                <c:pt idx="103">
                  <c:v>1</c:v>
                </c:pt>
                <c:pt idx="104">
                  <c:v>0.94210000000000005</c:v>
                </c:pt>
                <c:pt idx="105">
                  <c:v>0.92420000000000002</c:v>
                </c:pt>
                <c:pt idx="106">
                  <c:v>0.8387</c:v>
                </c:pt>
                <c:pt idx="107">
                  <c:v>0.85429999999999995</c:v>
                </c:pt>
                <c:pt idx="108">
                  <c:v>0.94</c:v>
                </c:pt>
                <c:pt idx="109">
                  <c:v>0.9</c:v>
                </c:pt>
                <c:pt idx="110">
                  <c:v>0.8851</c:v>
                </c:pt>
                <c:pt idx="111">
                  <c:v>0.87</c:v>
                </c:pt>
                <c:pt idx="112">
                  <c:v>0.89139999999999997</c:v>
                </c:pt>
                <c:pt idx="113">
                  <c:v>0.86</c:v>
                </c:pt>
                <c:pt idx="114">
                  <c:v>0.85</c:v>
                </c:pt>
                <c:pt idx="115">
                  <c:v>0.77</c:v>
                </c:pt>
                <c:pt idx="116">
                  <c:v>0.76259999999999994</c:v>
                </c:pt>
                <c:pt idx="117">
                  <c:v>0.74350000000000005</c:v>
                </c:pt>
                <c:pt idx="118">
                  <c:v>0.75719999999999998</c:v>
                </c:pt>
                <c:pt idx="119">
                  <c:v>0.61</c:v>
                </c:pt>
                <c:pt idx="120">
                  <c:v>0.60419999999999996</c:v>
                </c:pt>
                <c:pt idx="121">
                  <c:v>0.49030000000000001</c:v>
                </c:pt>
                <c:pt idx="122">
                  <c:v>0.53</c:v>
                </c:pt>
                <c:pt idx="123">
                  <c:v>0.46229999999999999</c:v>
                </c:pt>
                <c:pt idx="124">
                  <c:v>0.43969999999999998</c:v>
                </c:pt>
                <c:pt idx="125">
                  <c:v>0.32</c:v>
                </c:pt>
                <c:pt idx="126">
                  <c:v>0.33</c:v>
                </c:pt>
                <c:pt idx="127">
                  <c:v>0.35399999999999998</c:v>
                </c:pt>
                <c:pt idx="128">
                  <c:v>0.43519999999999998</c:v>
                </c:pt>
                <c:pt idx="129">
                  <c:v>0.37340000000000001</c:v>
                </c:pt>
                <c:pt idx="130">
                  <c:v>0.29409999999999997</c:v>
                </c:pt>
                <c:pt idx="131">
                  <c:v>0.27</c:v>
                </c:pt>
                <c:pt idx="132">
                  <c:v>0.27</c:v>
                </c:pt>
                <c:pt idx="133">
                  <c:v>0.29260000000000003</c:v>
                </c:pt>
                <c:pt idx="134">
                  <c:v>0.33</c:v>
                </c:pt>
                <c:pt idx="135">
                  <c:v>0.3</c:v>
                </c:pt>
                <c:pt idx="136">
                  <c:v>0.33639999999999998</c:v>
                </c:pt>
                <c:pt idx="137">
                  <c:v>0.3261</c:v>
                </c:pt>
                <c:pt idx="138">
                  <c:v>0.23730000000000001</c:v>
                </c:pt>
                <c:pt idx="139">
                  <c:v>0.23</c:v>
                </c:pt>
                <c:pt idx="140">
                  <c:v>0.31</c:v>
                </c:pt>
                <c:pt idx="141">
                  <c:v>0.24</c:v>
                </c:pt>
                <c:pt idx="142">
                  <c:v>0.24990000000000001</c:v>
                </c:pt>
                <c:pt idx="143">
                  <c:v>0.27989999999999998</c:v>
                </c:pt>
                <c:pt idx="144">
                  <c:v>0.25</c:v>
                </c:pt>
                <c:pt idx="145">
                  <c:v>0.2999</c:v>
                </c:pt>
                <c:pt idx="146">
                  <c:v>0.2777</c:v>
                </c:pt>
                <c:pt idx="147">
                  <c:v>0.28000000000000003</c:v>
                </c:pt>
                <c:pt idx="148">
                  <c:v>0.26989999999999997</c:v>
                </c:pt>
                <c:pt idx="149">
                  <c:v>7.6999999999999999E-2</c:v>
                </c:pt>
                <c:pt idx="150">
                  <c:v>7.3800000000000004E-2</c:v>
                </c:pt>
                <c:pt idx="151">
                  <c:v>0.06</c:v>
                </c:pt>
                <c:pt idx="152">
                  <c:v>1.2999999999999999E-2</c:v>
                </c:pt>
                <c:pt idx="153">
                  <c:v>6.4899999999999999E-2</c:v>
                </c:pt>
                <c:pt idx="154">
                  <c:v>4.02E-2</c:v>
                </c:pt>
                <c:pt idx="155">
                  <c:v>1.3899999999999999E-2</c:v>
                </c:pt>
                <c:pt idx="156">
                  <c:v>4.2299999999999997E-2</c:v>
                </c:pt>
                <c:pt idx="157">
                  <c:v>-0.02</c:v>
                </c:pt>
                <c:pt idx="158">
                  <c:v>-5.7999999999999996E-3</c:v>
                </c:pt>
                <c:pt idx="159">
                  <c:v>-3.5999999999999997E-2</c:v>
                </c:pt>
                <c:pt idx="160">
                  <c:v>4.7000000000000002E-3</c:v>
                </c:pt>
                <c:pt idx="161">
                  <c:v>0.05</c:v>
                </c:pt>
                <c:pt idx="162">
                  <c:v>0.01</c:v>
                </c:pt>
                <c:pt idx="163">
                  <c:v>4.4900000000000002E-2</c:v>
                </c:pt>
                <c:pt idx="164">
                  <c:v>0.09</c:v>
                </c:pt>
                <c:pt idx="165">
                  <c:v>0.02</c:v>
                </c:pt>
                <c:pt idx="166">
                  <c:v>0</c:v>
                </c:pt>
                <c:pt idx="167">
                  <c:v>-2.52E-2</c:v>
                </c:pt>
                <c:pt idx="168">
                  <c:v>-0.04</c:v>
                </c:pt>
                <c:pt idx="169">
                  <c:v>-0.14419999999999999</c:v>
                </c:pt>
                <c:pt idx="170">
                  <c:v>-0.20380000000000001</c:v>
                </c:pt>
                <c:pt idx="171">
                  <c:v>-0.12540000000000001</c:v>
                </c:pt>
                <c:pt idx="172">
                  <c:v>-0.15459999999999999</c:v>
                </c:pt>
                <c:pt idx="173">
                  <c:v>-0.18659999999999999</c:v>
                </c:pt>
                <c:pt idx="174">
                  <c:v>-0.21809999999999999</c:v>
                </c:pt>
                <c:pt idx="175">
                  <c:v>-0.26</c:v>
                </c:pt>
                <c:pt idx="176">
                  <c:v>-0.28000000000000003</c:v>
                </c:pt>
                <c:pt idx="177">
                  <c:v>-0.18099999999999999</c:v>
                </c:pt>
                <c:pt idx="178">
                  <c:v>-0.25</c:v>
                </c:pt>
                <c:pt idx="179">
                  <c:v>-7.8799999999999995E-2</c:v>
                </c:pt>
                <c:pt idx="180">
                  <c:v>6.3200000000000006E-2</c:v>
                </c:pt>
                <c:pt idx="181">
                  <c:v>-0.06</c:v>
                </c:pt>
                <c:pt idx="182">
                  <c:v>-2.53E-2</c:v>
                </c:pt>
                <c:pt idx="183">
                  <c:v>-5.7700000000000001E-2</c:v>
                </c:pt>
                <c:pt idx="184">
                  <c:v>-2.2000000000000001E-3</c:v>
                </c:pt>
                <c:pt idx="185">
                  <c:v>0.12709999999999999</c:v>
                </c:pt>
                <c:pt idx="186">
                  <c:v>0.19</c:v>
                </c:pt>
                <c:pt idx="187">
                  <c:v>0.1</c:v>
                </c:pt>
                <c:pt idx="188">
                  <c:v>0.1</c:v>
                </c:pt>
                <c:pt idx="189">
                  <c:v>0.28000000000000003</c:v>
                </c:pt>
                <c:pt idx="190">
                  <c:v>0.20630000000000001</c:v>
                </c:pt>
                <c:pt idx="191">
                  <c:v>0.25600000000000001</c:v>
                </c:pt>
                <c:pt idx="192">
                  <c:v>0.26440000000000002</c:v>
                </c:pt>
                <c:pt idx="193">
                  <c:v>0.20069999999999999</c:v>
                </c:pt>
                <c:pt idx="194">
                  <c:v>0.156</c:v>
                </c:pt>
                <c:pt idx="195">
                  <c:v>0.1777</c:v>
                </c:pt>
                <c:pt idx="196">
                  <c:v>0.15279999999999999</c:v>
                </c:pt>
                <c:pt idx="197">
                  <c:v>0.29060000000000002</c:v>
                </c:pt>
                <c:pt idx="198">
                  <c:v>0.26700000000000002</c:v>
                </c:pt>
                <c:pt idx="199">
                  <c:v>0.23</c:v>
                </c:pt>
                <c:pt idx="200">
                  <c:v>0.2135</c:v>
                </c:pt>
                <c:pt idx="201">
                  <c:v>0.1244</c:v>
                </c:pt>
                <c:pt idx="202">
                  <c:v>8.0600000000000005E-2</c:v>
                </c:pt>
                <c:pt idx="203">
                  <c:v>0.15260000000000001</c:v>
                </c:pt>
                <c:pt idx="204">
                  <c:v>0.14580000000000001</c:v>
                </c:pt>
                <c:pt idx="205">
                  <c:v>0.17</c:v>
                </c:pt>
                <c:pt idx="206">
                  <c:v>0.22</c:v>
                </c:pt>
                <c:pt idx="207">
                  <c:v>0.20369999999999999</c:v>
                </c:pt>
                <c:pt idx="208">
                  <c:v>0.27629999999999999</c:v>
                </c:pt>
                <c:pt idx="209">
                  <c:v>0.3553</c:v>
                </c:pt>
                <c:pt idx="210">
                  <c:v>0.32600000000000001</c:v>
                </c:pt>
                <c:pt idx="211">
                  <c:v>0.28000000000000003</c:v>
                </c:pt>
                <c:pt idx="212">
                  <c:v>0.23269999999999999</c:v>
                </c:pt>
                <c:pt idx="213">
                  <c:v>0.18</c:v>
                </c:pt>
                <c:pt idx="214">
                  <c:v>0.17</c:v>
                </c:pt>
                <c:pt idx="215">
                  <c:v>0.22989999999999999</c:v>
                </c:pt>
                <c:pt idx="216">
                  <c:v>0.24</c:v>
                </c:pt>
                <c:pt idx="217">
                  <c:v>0.25030000000000002</c:v>
                </c:pt>
                <c:pt idx="218">
                  <c:v>0.17</c:v>
                </c:pt>
                <c:pt idx="219">
                  <c:v>0.15770000000000001</c:v>
                </c:pt>
                <c:pt idx="220">
                  <c:v>0.1719</c:v>
                </c:pt>
                <c:pt idx="221">
                  <c:v>0.1154</c:v>
                </c:pt>
                <c:pt idx="222">
                  <c:v>0.13250000000000001</c:v>
                </c:pt>
                <c:pt idx="223">
                  <c:v>0.15210000000000001</c:v>
                </c:pt>
                <c:pt idx="224">
                  <c:v>6.6400000000000001E-2</c:v>
                </c:pt>
                <c:pt idx="225">
                  <c:v>0.08</c:v>
                </c:pt>
                <c:pt idx="226">
                  <c:v>6.4799999999999996E-2</c:v>
                </c:pt>
                <c:pt idx="227">
                  <c:v>3.0800000000000001E-2</c:v>
                </c:pt>
                <c:pt idx="228">
                  <c:v>0.05</c:v>
                </c:pt>
                <c:pt idx="229">
                  <c:v>-7.2700000000000001E-2</c:v>
                </c:pt>
                <c:pt idx="230">
                  <c:v>-0.06</c:v>
                </c:pt>
                <c:pt idx="231">
                  <c:v>-0.1356</c:v>
                </c:pt>
                <c:pt idx="232">
                  <c:v>-0.14000000000000001</c:v>
                </c:pt>
                <c:pt idx="233">
                  <c:v>-0.16589999999999999</c:v>
                </c:pt>
                <c:pt idx="234">
                  <c:v>-0.16350000000000001</c:v>
                </c:pt>
                <c:pt idx="235">
                  <c:v>-0.1694</c:v>
                </c:pt>
                <c:pt idx="236">
                  <c:v>7.6E-3</c:v>
                </c:pt>
                <c:pt idx="237">
                  <c:v>2.92E-2</c:v>
                </c:pt>
                <c:pt idx="238">
                  <c:v>4.7E-2</c:v>
                </c:pt>
                <c:pt idx="239">
                  <c:v>0.02</c:v>
                </c:pt>
                <c:pt idx="240">
                  <c:v>3.2599999999999997E-2</c:v>
                </c:pt>
                <c:pt idx="241">
                  <c:v>1.46E-2</c:v>
                </c:pt>
                <c:pt idx="242">
                  <c:v>7.1999999999999998E-3</c:v>
                </c:pt>
                <c:pt idx="243">
                  <c:v>1.84E-2</c:v>
                </c:pt>
                <c:pt idx="244">
                  <c:v>0.04</c:v>
                </c:pt>
                <c:pt idx="245">
                  <c:v>1.03E-2</c:v>
                </c:pt>
                <c:pt idx="246">
                  <c:v>1.03E-2</c:v>
                </c:pt>
                <c:pt idx="247">
                  <c:v>5.3600000000000002E-2</c:v>
                </c:pt>
                <c:pt idx="248">
                  <c:v>0.03</c:v>
                </c:pt>
                <c:pt idx="249">
                  <c:v>3.3999999999999998E-3</c:v>
                </c:pt>
                <c:pt idx="250">
                  <c:v>3.3999999999999998E-3</c:v>
                </c:pt>
                <c:pt idx="251">
                  <c:v>6.7999999999999996E-3</c:v>
                </c:pt>
                <c:pt idx="252">
                  <c:v>0</c:v>
                </c:pt>
                <c:pt idx="253">
                  <c:v>2.5999999999999999E-3</c:v>
                </c:pt>
                <c:pt idx="254">
                  <c:v>0.04</c:v>
                </c:pt>
                <c:pt idx="255">
                  <c:v>0.09</c:v>
                </c:pt>
                <c:pt idx="256">
                  <c:v>0.18659999999999999</c:v>
                </c:pt>
                <c:pt idx="257">
                  <c:v>0.1484</c:v>
                </c:pt>
                <c:pt idx="258">
                  <c:v>0.21429999999999999</c:v>
                </c:pt>
                <c:pt idx="259">
                  <c:v>0.214</c:v>
                </c:pt>
                <c:pt idx="260">
                  <c:v>0.2137</c:v>
                </c:pt>
                <c:pt idx="261">
                  <c:v>0.2069</c:v>
                </c:pt>
                <c:pt idx="262">
                  <c:v>0.23419999999999999</c:v>
                </c:pt>
                <c:pt idx="263">
                  <c:v>0.26379999999999998</c:v>
                </c:pt>
                <c:pt idx="264">
                  <c:v>0.37</c:v>
                </c:pt>
                <c:pt idx="265">
                  <c:v>0.4</c:v>
                </c:pt>
                <c:pt idx="266">
                  <c:v>0.4</c:v>
                </c:pt>
                <c:pt idx="267">
                  <c:v>0.46029999999999999</c:v>
                </c:pt>
                <c:pt idx="268">
                  <c:v>0.47</c:v>
                </c:pt>
                <c:pt idx="269">
                  <c:v>0.4</c:v>
                </c:pt>
                <c:pt idx="270">
                  <c:v>0.38</c:v>
                </c:pt>
                <c:pt idx="271">
                  <c:v>0.34389999999999998</c:v>
                </c:pt>
                <c:pt idx="272">
                  <c:v>0.30070000000000002</c:v>
                </c:pt>
                <c:pt idx="273">
                  <c:v>0.28999999999999998</c:v>
                </c:pt>
                <c:pt idx="274">
                  <c:v>0.24379999999999999</c:v>
                </c:pt>
                <c:pt idx="275">
                  <c:v>0.19719999999999999</c:v>
                </c:pt>
                <c:pt idx="276">
                  <c:v>0.13</c:v>
                </c:pt>
                <c:pt idx="277">
                  <c:v>0.16689999999999999</c:v>
                </c:pt>
                <c:pt idx="278">
                  <c:v>0.09</c:v>
                </c:pt>
                <c:pt idx="279">
                  <c:v>0.12</c:v>
                </c:pt>
                <c:pt idx="280">
                  <c:v>0.13750000000000001</c:v>
                </c:pt>
                <c:pt idx="281">
                  <c:v>0.1762</c:v>
                </c:pt>
                <c:pt idx="282">
                  <c:v>0.14119999999999999</c:v>
                </c:pt>
                <c:pt idx="283">
                  <c:v>0.17699999999999999</c:v>
                </c:pt>
                <c:pt idx="284">
                  <c:v>0.34110000000000001</c:v>
                </c:pt>
                <c:pt idx="285">
                  <c:v>0.37469999999999998</c:v>
                </c:pt>
                <c:pt idx="286">
                  <c:v>0.39</c:v>
                </c:pt>
                <c:pt idx="287">
                  <c:v>0.50480000000000003</c:v>
                </c:pt>
                <c:pt idx="288">
                  <c:v>0.64590000000000003</c:v>
                </c:pt>
                <c:pt idx="289">
                  <c:v>0.67</c:v>
                </c:pt>
                <c:pt idx="290">
                  <c:v>0.66</c:v>
                </c:pt>
                <c:pt idx="291">
                  <c:v>0.76060000000000005</c:v>
                </c:pt>
                <c:pt idx="292">
                  <c:v>0.56899999999999995</c:v>
                </c:pt>
                <c:pt idx="293">
                  <c:v>0.38379999999999997</c:v>
                </c:pt>
                <c:pt idx="294">
                  <c:v>0.4758</c:v>
                </c:pt>
                <c:pt idx="295">
                  <c:v>0.51790000000000003</c:v>
                </c:pt>
                <c:pt idx="296">
                  <c:v>0.52229999999999999</c:v>
                </c:pt>
                <c:pt idx="297">
                  <c:v>0.56000000000000005</c:v>
                </c:pt>
                <c:pt idx="298">
                  <c:v>0.67</c:v>
                </c:pt>
                <c:pt idx="299">
                  <c:v>0.7863</c:v>
                </c:pt>
                <c:pt idx="300">
                  <c:v>0.71020000000000005</c:v>
                </c:pt>
                <c:pt idx="301">
                  <c:v>0.69930000000000003</c:v>
                </c:pt>
                <c:pt idx="302">
                  <c:v>1.0156000000000001</c:v>
                </c:pt>
                <c:pt idx="303">
                  <c:v>1.1865000000000001</c:v>
                </c:pt>
                <c:pt idx="304">
                  <c:v>1.1543000000000001</c:v>
                </c:pt>
                <c:pt idx="305">
                  <c:v>1.1879999999999999</c:v>
                </c:pt>
                <c:pt idx="306">
                  <c:v>1.24</c:v>
                </c:pt>
                <c:pt idx="307">
                  <c:v>1.2498</c:v>
                </c:pt>
                <c:pt idx="308">
                  <c:v>1.3391</c:v>
                </c:pt>
                <c:pt idx="309">
                  <c:v>1.46</c:v>
                </c:pt>
                <c:pt idx="310">
                  <c:v>1.34</c:v>
                </c:pt>
                <c:pt idx="311">
                  <c:v>1.2587999999999999</c:v>
                </c:pt>
                <c:pt idx="312">
                  <c:v>1.1534</c:v>
                </c:pt>
                <c:pt idx="313">
                  <c:v>1.1660999999999999</c:v>
                </c:pt>
                <c:pt idx="314">
                  <c:v>1.3116000000000001</c:v>
                </c:pt>
                <c:pt idx="315">
                  <c:v>1.42</c:v>
                </c:pt>
                <c:pt idx="316">
                  <c:v>1.35</c:v>
                </c:pt>
                <c:pt idx="317">
                  <c:v>1.546</c:v>
                </c:pt>
                <c:pt idx="318">
                  <c:v>1.5561</c:v>
                </c:pt>
                <c:pt idx="319">
                  <c:v>1.6282000000000001</c:v>
                </c:pt>
                <c:pt idx="320">
                  <c:v>1.61</c:v>
                </c:pt>
                <c:pt idx="321">
                  <c:v>1.5093000000000001</c:v>
                </c:pt>
                <c:pt idx="322">
                  <c:v>1.3702000000000001</c:v>
                </c:pt>
                <c:pt idx="323">
                  <c:v>1.31</c:v>
                </c:pt>
                <c:pt idx="324">
                  <c:v>1.42</c:v>
                </c:pt>
                <c:pt idx="325">
                  <c:v>1.3526</c:v>
                </c:pt>
                <c:pt idx="326">
                  <c:v>1.28</c:v>
                </c:pt>
                <c:pt idx="327">
                  <c:v>1.33</c:v>
                </c:pt>
                <c:pt idx="328">
                  <c:v>1.365</c:v>
                </c:pt>
                <c:pt idx="329">
                  <c:v>1.3281000000000001</c:v>
                </c:pt>
                <c:pt idx="330">
                  <c:v>1.36</c:v>
                </c:pt>
                <c:pt idx="331">
                  <c:v>1.4</c:v>
                </c:pt>
                <c:pt idx="332">
                  <c:v>1.5845</c:v>
                </c:pt>
                <c:pt idx="333">
                  <c:v>1.69</c:v>
                </c:pt>
                <c:pt idx="334">
                  <c:v>1.67</c:v>
                </c:pt>
                <c:pt idx="335">
                  <c:v>1.5299</c:v>
                </c:pt>
                <c:pt idx="336">
                  <c:v>1.4127000000000001</c:v>
                </c:pt>
                <c:pt idx="337">
                  <c:v>1.4046000000000001</c:v>
                </c:pt>
                <c:pt idx="338">
                  <c:v>1.3079000000000001</c:v>
                </c:pt>
                <c:pt idx="339">
                  <c:v>1.3257000000000001</c:v>
                </c:pt>
                <c:pt idx="340">
                  <c:v>1.3521000000000001</c:v>
                </c:pt>
                <c:pt idx="341">
                  <c:v>1.41</c:v>
                </c:pt>
                <c:pt idx="342">
                  <c:v>1.3050999999999999</c:v>
                </c:pt>
                <c:pt idx="343">
                  <c:v>1.28</c:v>
                </c:pt>
                <c:pt idx="344">
                  <c:v>1.3545</c:v>
                </c:pt>
                <c:pt idx="345">
                  <c:v>1.3393999999999999</c:v>
                </c:pt>
                <c:pt idx="346">
                  <c:v>1.2941</c:v>
                </c:pt>
                <c:pt idx="347">
                  <c:v>1.1919999999999999</c:v>
                </c:pt>
                <c:pt idx="348">
                  <c:v>1.27</c:v>
                </c:pt>
                <c:pt idx="349">
                  <c:v>1.2873000000000001</c:v>
                </c:pt>
                <c:pt idx="350">
                  <c:v>1.3647</c:v>
                </c:pt>
                <c:pt idx="351">
                  <c:v>1.28</c:v>
                </c:pt>
                <c:pt idx="352">
                  <c:v>1.2906</c:v>
                </c:pt>
                <c:pt idx="353">
                  <c:v>1.36</c:v>
                </c:pt>
                <c:pt idx="354">
                  <c:v>1.36</c:v>
                </c:pt>
                <c:pt idx="355">
                  <c:v>1.3146</c:v>
                </c:pt>
                <c:pt idx="356">
                  <c:v>1.36</c:v>
                </c:pt>
                <c:pt idx="357">
                  <c:v>1.4189000000000001</c:v>
                </c:pt>
                <c:pt idx="358">
                  <c:v>1.4458</c:v>
                </c:pt>
                <c:pt idx="359">
                  <c:v>1.5268999999999999</c:v>
                </c:pt>
                <c:pt idx="360">
                  <c:v>1.6068</c:v>
                </c:pt>
                <c:pt idx="361">
                  <c:v>1.63</c:v>
                </c:pt>
                <c:pt idx="362">
                  <c:v>1.7382</c:v>
                </c:pt>
                <c:pt idx="363">
                  <c:v>1.73</c:v>
                </c:pt>
                <c:pt idx="364">
                  <c:v>2.0183</c:v>
                </c:pt>
                <c:pt idx="365">
                  <c:v>2.0720000000000001</c:v>
                </c:pt>
                <c:pt idx="366">
                  <c:v>1.8338000000000001</c:v>
                </c:pt>
                <c:pt idx="367">
                  <c:v>1.9435</c:v>
                </c:pt>
                <c:pt idx="368">
                  <c:v>1.8845000000000001</c:v>
                </c:pt>
                <c:pt idx="369">
                  <c:v>1.8831</c:v>
                </c:pt>
                <c:pt idx="370">
                  <c:v>1.9131</c:v>
                </c:pt>
                <c:pt idx="371">
                  <c:v>1.7948999999999999</c:v>
                </c:pt>
                <c:pt idx="372">
                  <c:v>1.7627999999999999</c:v>
                </c:pt>
                <c:pt idx="373">
                  <c:v>1.7566999999999999</c:v>
                </c:pt>
                <c:pt idx="374">
                  <c:v>1.7521</c:v>
                </c:pt>
                <c:pt idx="375">
                  <c:v>1.6453</c:v>
                </c:pt>
                <c:pt idx="376">
                  <c:v>1.61</c:v>
                </c:pt>
                <c:pt idx="377">
                  <c:v>1.67</c:v>
                </c:pt>
                <c:pt idx="378">
                  <c:v>1.6871</c:v>
                </c:pt>
                <c:pt idx="379">
                  <c:v>1.6692</c:v>
                </c:pt>
                <c:pt idx="380">
                  <c:v>1.6692</c:v>
                </c:pt>
                <c:pt idx="381">
                  <c:v>1.7448999999999999</c:v>
                </c:pt>
                <c:pt idx="382">
                  <c:v>1.6857</c:v>
                </c:pt>
                <c:pt idx="383">
                  <c:v>1.6388</c:v>
                </c:pt>
                <c:pt idx="384">
                  <c:v>1.67</c:v>
                </c:pt>
                <c:pt idx="385">
                  <c:v>1.66</c:v>
                </c:pt>
                <c:pt idx="386">
                  <c:v>1.6233</c:v>
                </c:pt>
                <c:pt idx="387">
                  <c:v>1.5864</c:v>
                </c:pt>
                <c:pt idx="388">
                  <c:v>1.54</c:v>
                </c:pt>
                <c:pt idx="389">
                  <c:v>1.5</c:v>
                </c:pt>
                <c:pt idx="390">
                  <c:v>1.585</c:v>
                </c:pt>
                <c:pt idx="391">
                  <c:v>1.6738999999999999</c:v>
                </c:pt>
                <c:pt idx="392">
                  <c:v>1.72</c:v>
                </c:pt>
                <c:pt idx="393">
                  <c:v>1.7861</c:v>
                </c:pt>
                <c:pt idx="394">
                  <c:v>1.8139000000000001</c:v>
                </c:pt>
                <c:pt idx="395">
                  <c:v>1.9382999999999999</c:v>
                </c:pt>
                <c:pt idx="396">
                  <c:v>1.9728000000000001</c:v>
                </c:pt>
                <c:pt idx="397">
                  <c:v>1.9699</c:v>
                </c:pt>
                <c:pt idx="398">
                  <c:v>2.0127999999999999</c:v>
                </c:pt>
                <c:pt idx="399">
                  <c:v>2.2222</c:v>
                </c:pt>
                <c:pt idx="400">
                  <c:v>2.2048999999999999</c:v>
                </c:pt>
                <c:pt idx="401">
                  <c:v>2.17</c:v>
                </c:pt>
                <c:pt idx="402">
                  <c:v>2.19</c:v>
                </c:pt>
                <c:pt idx="403">
                  <c:v>2.1825000000000001</c:v>
                </c:pt>
                <c:pt idx="404">
                  <c:v>2.23</c:v>
                </c:pt>
                <c:pt idx="405">
                  <c:v>2.3199999999999998</c:v>
                </c:pt>
                <c:pt idx="406">
                  <c:v>2.3450000000000002</c:v>
                </c:pt>
                <c:pt idx="407">
                  <c:v>2.2730000000000001</c:v>
                </c:pt>
                <c:pt idx="408">
                  <c:v>2.3209</c:v>
                </c:pt>
                <c:pt idx="409">
                  <c:v>2.3925999999999998</c:v>
                </c:pt>
                <c:pt idx="410">
                  <c:v>2.4508999999999999</c:v>
                </c:pt>
                <c:pt idx="411">
                  <c:v>2.5680000000000001</c:v>
                </c:pt>
                <c:pt idx="412">
                  <c:v>2.6294</c:v>
                </c:pt>
                <c:pt idx="413">
                  <c:v>2.5731000000000002</c:v>
                </c:pt>
                <c:pt idx="414">
                  <c:v>2.56</c:v>
                </c:pt>
                <c:pt idx="415">
                  <c:v>2.5099999999999998</c:v>
                </c:pt>
                <c:pt idx="416">
                  <c:v>2.52</c:v>
                </c:pt>
                <c:pt idx="417">
                  <c:v>2.5278</c:v>
                </c:pt>
                <c:pt idx="418">
                  <c:v>2.59</c:v>
                </c:pt>
                <c:pt idx="419">
                  <c:v>2.5750000000000002</c:v>
                </c:pt>
                <c:pt idx="420">
                  <c:v>2.4851999999999999</c:v>
                </c:pt>
                <c:pt idx="421">
                  <c:v>2.36</c:v>
                </c:pt>
                <c:pt idx="422">
                  <c:v>2.3117999999999999</c:v>
                </c:pt>
                <c:pt idx="423">
                  <c:v>2.6353</c:v>
                </c:pt>
                <c:pt idx="424">
                  <c:v>2.5802</c:v>
                </c:pt>
                <c:pt idx="425">
                  <c:v>2.61</c:v>
                </c:pt>
                <c:pt idx="426">
                  <c:v>2.3403999999999998</c:v>
                </c:pt>
                <c:pt idx="427">
                  <c:v>2.2799999999999998</c:v>
                </c:pt>
                <c:pt idx="428">
                  <c:v>2.278</c:v>
                </c:pt>
                <c:pt idx="429">
                  <c:v>2.2799999999999998</c:v>
                </c:pt>
                <c:pt idx="430">
                  <c:v>2.2999999999999998</c:v>
                </c:pt>
                <c:pt idx="431">
                  <c:v>2.3157000000000001</c:v>
                </c:pt>
                <c:pt idx="432">
                  <c:v>2.4</c:v>
                </c:pt>
                <c:pt idx="433">
                  <c:v>2.37</c:v>
                </c:pt>
                <c:pt idx="434">
                  <c:v>2.2562000000000002</c:v>
                </c:pt>
                <c:pt idx="435">
                  <c:v>2.4459</c:v>
                </c:pt>
                <c:pt idx="436">
                  <c:v>2.44</c:v>
                </c:pt>
                <c:pt idx="437">
                  <c:v>2.5022000000000002</c:v>
                </c:pt>
                <c:pt idx="438">
                  <c:v>2.5968</c:v>
                </c:pt>
                <c:pt idx="439">
                  <c:v>2.61</c:v>
                </c:pt>
                <c:pt idx="440">
                  <c:v>2.6775000000000002</c:v>
                </c:pt>
                <c:pt idx="441">
                  <c:v>2.6395</c:v>
                </c:pt>
                <c:pt idx="442">
                  <c:v>2.6137000000000001</c:v>
                </c:pt>
                <c:pt idx="443">
                  <c:v>2.63</c:v>
                </c:pt>
                <c:pt idx="444">
                  <c:v>2.6036000000000001</c:v>
                </c:pt>
                <c:pt idx="445">
                  <c:v>2.6509999999999998</c:v>
                </c:pt>
                <c:pt idx="446">
                  <c:v>2.7568999999999999</c:v>
                </c:pt>
                <c:pt idx="447">
                  <c:v>2.9195000000000002</c:v>
                </c:pt>
                <c:pt idx="448">
                  <c:v>3.1677</c:v>
                </c:pt>
                <c:pt idx="449">
                  <c:v>3.16</c:v>
                </c:pt>
                <c:pt idx="450">
                  <c:v>3.274</c:v>
                </c:pt>
                <c:pt idx="451">
                  <c:v>3.3104</c:v>
                </c:pt>
                <c:pt idx="452">
                  <c:v>3.6680999999999999</c:v>
                </c:pt>
                <c:pt idx="453">
                  <c:v>4.0075000000000003</c:v>
                </c:pt>
                <c:pt idx="454">
                  <c:v>4.3952999999999998</c:v>
                </c:pt>
                <c:pt idx="455">
                  <c:v>4.2877999999999998</c:v>
                </c:pt>
                <c:pt idx="456">
                  <c:v>4.5128000000000004</c:v>
                </c:pt>
                <c:pt idx="457">
                  <c:v>4.9119000000000002</c:v>
                </c:pt>
                <c:pt idx="458">
                  <c:v>4.8832000000000004</c:v>
                </c:pt>
                <c:pt idx="459">
                  <c:v>4.9523000000000001</c:v>
                </c:pt>
                <c:pt idx="460">
                  <c:v>4.9543999999999997</c:v>
                </c:pt>
                <c:pt idx="461">
                  <c:v>5.0430999999999999</c:v>
                </c:pt>
                <c:pt idx="462">
                  <c:v>4.92</c:v>
                </c:pt>
                <c:pt idx="463">
                  <c:v>4.8949999999999996</c:v>
                </c:pt>
                <c:pt idx="464">
                  <c:v>4.8</c:v>
                </c:pt>
                <c:pt idx="465">
                  <c:v>4.6418999999999997</c:v>
                </c:pt>
                <c:pt idx="466">
                  <c:v>4.4188999999999998</c:v>
                </c:pt>
                <c:pt idx="467">
                  <c:v>4.2382</c:v>
                </c:pt>
                <c:pt idx="468">
                  <c:v>4.1849999999999996</c:v>
                </c:pt>
                <c:pt idx="469">
                  <c:v>4.2699999999999996</c:v>
                </c:pt>
                <c:pt idx="470">
                  <c:v>4.3769</c:v>
                </c:pt>
                <c:pt idx="471">
                  <c:v>4.38</c:v>
                </c:pt>
                <c:pt idx="472">
                  <c:v>4.5427</c:v>
                </c:pt>
                <c:pt idx="473">
                  <c:v>4.8182</c:v>
                </c:pt>
                <c:pt idx="474">
                  <c:v>4.5911</c:v>
                </c:pt>
                <c:pt idx="475">
                  <c:v>4.6909999999999998</c:v>
                </c:pt>
                <c:pt idx="476">
                  <c:v>4.5621</c:v>
                </c:pt>
                <c:pt idx="477">
                  <c:v>4.4802999999999997</c:v>
                </c:pt>
                <c:pt idx="478">
                  <c:v>4.6959</c:v>
                </c:pt>
                <c:pt idx="479">
                  <c:v>4.7363</c:v>
                </c:pt>
                <c:pt idx="480">
                  <c:v>4.7403000000000004</c:v>
                </c:pt>
                <c:pt idx="481">
                  <c:v>4.7196999999999996</c:v>
                </c:pt>
                <c:pt idx="482">
                  <c:v>4.8</c:v>
                </c:pt>
                <c:pt idx="483">
                  <c:v>4.9073000000000002</c:v>
                </c:pt>
                <c:pt idx="484">
                  <c:v>4.9524999999999997</c:v>
                </c:pt>
                <c:pt idx="485">
                  <c:v>5.2157999999999998</c:v>
                </c:pt>
                <c:pt idx="486">
                  <c:v>5.2744999999999997</c:v>
                </c:pt>
                <c:pt idx="487">
                  <c:v>5.29</c:v>
                </c:pt>
                <c:pt idx="488">
                  <c:v>5.5128000000000004</c:v>
                </c:pt>
                <c:pt idx="489">
                  <c:v>5.5042</c:v>
                </c:pt>
                <c:pt idx="490">
                  <c:v>5.6223000000000001</c:v>
                </c:pt>
                <c:pt idx="491">
                  <c:v>5.7282999999999999</c:v>
                </c:pt>
                <c:pt idx="492">
                  <c:v>5.9321999999999999</c:v>
                </c:pt>
                <c:pt idx="493">
                  <c:v>5.9367000000000001</c:v>
                </c:pt>
                <c:pt idx="494">
                  <c:v>5.9859999999999998</c:v>
                </c:pt>
                <c:pt idx="495">
                  <c:v>5.8808999999999996</c:v>
                </c:pt>
                <c:pt idx="496">
                  <c:v>5.8808999999999996</c:v>
                </c:pt>
                <c:pt idx="497">
                  <c:v>5.8704999999999998</c:v>
                </c:pt>
                <c:pt idx="498">
                  <c:v>5.8095999999999997</c:v>
                </c:pt>
                <c:pt idx="499">
                  <c:v>5.75</c:v>
                </c:pt>
                <c:pt idx="500">
                  <c:v>5.69</c:v>
                </c:pt>
                <c:pt idx="501">
                  <c:v>5.69</c:v>
                </c:pt>
              </c:numCache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5C00-408D-8404-07586C0218A4}"/>
            </c:ext>
          </c:extLst>
        </c:ser>
        <c:ser>
          <c:idx val="2"/>
          <c:order val="2"/>
          <c:tx>
            <c:strRef>
              <c:f>'NTN-B'!$AA$1</c:f>
              <c:strCache>
                <c:ptCount val="1"/>
                <c:pt idx="0">
                  <c:v>Tx 05/55</c:v>
                </c:pt>
              </c:strCache>
            </c:strRef>
          </c:tx>
          <c:spPr>
            <a:ln w="38100" cap="rnd">
              <a:solidFill>
                <a:schemeClr val="accent6">
                  <a:lumMod val="75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'NTN-B'!$B$3:$B$504</c:f>
              <c:numCache>
                <c:formatCode>m/d/yyyy</c:formatCode>
                <c:ptCount val="502"/>
                <c:pt idx="0">
                  <c:v>43832</c:v>
                </c:pt>
                <c:pt idx="1">
                  <c:v>43833</c:v>
                </c:pt>
                <c:pt idx="2">
                  <c:v>43836</c:v>
                </c:pt>
                <c:pt idx="3">
                  <c:v>43837</c:v>
                </c:pt>
                <c:pt idx="4">
                  <c:v>43838</c:v>
                </c:pt>
                <c:pt idx="5">
                  <c:v>43839</c:v>
                </c:pt>
                <c:pt idx="6">
                  <c:v>43840</c:v>
                </c:pt>
                <c:pt idx="7">
                  <c:v>43843</c:v>
                </c:pt>
                <c:pt idx="8">
                  <c:v>43844</c:v>
                </c:pt>
                <c:pt idx="9">
                  <c:v>43845</c:v>
                </c:pt>
                <c:pt idx="10">
                  <c:v>43846</c:v>
                </c:pt>
                <c:pt idx="11">
                  <c:v>43847</c:v>
                </c:pt>
                <c:pt idx="12">
                  <c:v>43850</c:v>
                </c:pt>
                <c:pt idx="13">
                  <c:v>43851</c:v>
                </c:pt>
                <c:pt idx="14">
                  <c:v>43852</c:v>
                </c:pt>
                <c:pt idx="15">
                  <c:v>43853</c:v>
                </c:pt>
                <c:pt idx="16">
                  <c:v>43854</c:v>
                </c:pt>
                <c:pt idx="17">
                  <c:v>43857</c:v>
                </c:pt>
                <c:pt idx="18">
                  <c:v>43858</c:v>
                </c:pt>
                <c:pt idx="19">
                  <c:v>43859</c:v>
                </c:pt>
                <c:pt idx="20">
                  <c:v>43860</c:v>
                </c:pt>
                <c:pt idx="21">
                  <c:v>43861</c:v>
                </c:pt>
                <c:pt idx="22">
                  <c:v>43864</c:v>
                </c:pt>
                <c:pt idx="23">
                  <c:v>43865</c:v>
                </c:pt>
                <c:pt idx="24">
                  <c:v>43866</c:v>
                </c:pt>
                <c:pt idx="25">
                  <c:v>43867</c:v>
                </c:pt>
                <c:pt idx="26">
                  <c:v>43868</c:v>
                </c:pt>
                <c:pt idx="27">
                  <c:v>43871</c:v>
                </c:pt>
                <c:pt idx="28">
                  <c:v>43872</c:v>
                </c:pt>
                <c:pt idx="29">
                  <c:v>43873</c:v>
                </c:pt>
                <c:pt idx="30">
                  <c:v>43874</c:v>
                </c:pt>
                <c:pt idx="31">
                  <c:v>43875</c:v>
                </c:pt>
                <c:pt idx="32">
                  <c:v>43878</c:v>
                </c:pt>
                <c:pt idx="33">
                  <c:v>43879</c:v>
                </c:pt>
                <c:pt idx="34">
                  <c:v>43880</c:v>
                </c:pt>
                <c:pt idx="35">
                  <c:v>43881</c:v>
                </c:pt>
                <c:pt idx="36">
                  <c:v>43882</c:v>
                </c:pt>
                <c:pt idx="37">
                  <c:v>43887</c:v>
                </c:pt>
                <c:pt idx="38">
                  <c:v>43888</c:v>
                </c:pt>
                <c:pt idx="39">
                  <c:v>43889</c:v>
                </c:pt>
                <c:pt idx="40">
                  <c:v>43892</c:v>
                </c:pt>
                <c:pt idx="41">
                  <c:v>43893</c:v>
                </c:pt>
                <c:pt idx="42">
                  <c:v>43894</c:v>
                </c:pt>
                <c:pt idx="43">
                  <c:v>43895</c:v>
                </c:pt>
                <c:pt idx="44">
                  <c:v>43896</c:v>
                </c:pt>
                <c:pt idx="45">
                  <c:v>43899</c:v>
                </c:pt>
                <c:pt idx="46">
                  <c:v>43900</c:v>
                </c:pt>
                <c:pt idx="47">
                  <c:v>43901</c:v>
                </c:pt>
                <c:pt idx="48">
                  <c:v>43902</c:v>
                </c:pt>
                <c:pt idx="49">
                  <c:v>43903</c:v>
                </c:pt>
                <c:pt idx="50">
                  <c:v>43906</c:v>
                </c:pt>
                <c:pt idx="51">
                  <c:v>43907</c:v>
                </c:pt>
                <c:pt idx="52">
                  <c:v>43908</c:v>
                </c:pt>
                <c:pt idx="53">
                  <c:v>43909</c:v>
                </c:pt>
                <c:pt idx="54">
                  <c:v>43910</c:v>
                </c:pt>
                <c:pt idx="55">
                  <c:v>43913</c:v>
                </c:pt>
                <c:pt idx="56">
                  <c:v>43914</c:v>
                </c:pt>
                <c:pt idx="57">
                  <c:v>43915</c:v>
                </c:pt>
                <c:pt idx="58">
                  <c:v>43916</c:v>
                </c:pt>
                <c:pt idx="59">
                  <c:v>43917</c:v>
                </c:pt>
                <c:pt idx="60">
                  <c:v>43920</c:v>
                </c:pt>
                <c:pt idx="61">
                  <c:v>43921</c:v>
                </c:pt>
                <c:pt idx="62">
                  <c:v>43922</c:v>
                </c:pt>
                <c:pt idx="63">
                  <c:v>43923</c:v>
                </c:pt>
                <c:pt idx="64">
                  <c:v>43924</c:v>
                </c:pt>
                <c:pt idx="65">
                  <c:v>43927</c:v>
                </c:pt>
                <c:pt idx="66">
                  <c:v>43928</c:v>
                </c:pt>
                <c:pt idx="67">
                  <c:v>43929</c:v>
                </c:pt>
                <c:pt idx="68">
                  <c:v>43930</c:v>
                </c:pt>
                <c:pt idx="69">
                  <c:v>43934</c:v>
                </c:pt>
                <c:pt idx="70">
                  <c:v>43935</c:v>
                </c:pt>
                <c:pt idx="71">
                  <c:v>43936</c:v>
                </c:pt>
                <c:pt idx="72">
                  <c:v>43937</c:v>
                </c:pt>
                <c:pt idx="73">
                  <c:v>43938</c:v>
                </c:pt>
                <c:pt idx="74">
                  <c:v>43941</c:v>
                </c:pt>
                <c:pt idx="75">
                  <c:v>43943</c:v>
                </c:pt>
                <c:pt idx="76">
                  <c:v>43944</c:v>
                </c:pt>
                <c:pt idx="77">
                  <c:v>43945</c:v>
                </c:pt>
                <c:pt idx="78">
                  <c:v>43948</c:v>
                </c:pt>
                <c:pt idx="79">
                  <c:v>43949</c:v>
                </c:pt>
                <c:pt idx="80">
                  <c:v>43950</c:v>
                </c:pt>
                <c:pt idx="81">
                  <c:v>43951</c:v>
                </c:pt>
                <c:pt idx="82">
                  <c:v>43955</c:v>
                </c:pt>
                <c:pt idx="83">
                  <c:v>43956</c:v>
                </c:pt>
                <c:pt idx="84">
                  <c:v>43957</c:v>
                </c:pt>
                <c:pt idx="85">
                  <c:v>43958</c:v>
                </c:pt>
                <c:pt idx="86">
                  <c:v>43959</c:v>
                </c:pt>
                <c:pt idx="87">
                  <c:v>43962</c:v>
                </c:pt>
                <c:pt idx="88">
                  <c:v>43963</c:v>
                </c:pt>
                <c:pt idx="89">
                  <c:v>43964</c:v>
                </c:pt>
                <c:pt idx="90">
                  <c:v>43965</c:v>
                </c:pt>
                <c:pt idx="91">
                  <c:v>43966</c:v>
                </c:pt>
                <c:pt idx="92">
                  <c:v>43969</c:v>
                </c:pt>
                <c:pt idx="93">
                  <c:v>43970</c:v>
                </c:pt>
                <c:pt idx="94">
                  <c:v>43971</c:v>
                </c:pt>
                <c:pt idx="95">
                  <c:v>43972</c:v>
                </c:pt>
                <c:pt idx="96">
                  <c:v>43973</c:v>
                </c:pt>
                <c:pt idx="97">
                  <c:v>43976</c:v>
                </c:pt>
                <c:pt idx="98">
                  <c:v>43977</c:v>
                </c:pt>
                <c:pt idx="99">
                  <c:v>43978</c:v>
                </c:pt>
                <c:pt idx="100">
                  <c:v>43979</c:v>
                </c:pt>
                <c:pt idx="101">
                  <c:v>43980</c:v>
                </c:pt>
                <c:pt idx="102">
                  <c:v>43983</c:v>
                </c:pt>
                <c:pt idx="103">
                  <c:v>43984</c:v>
                </c:pt>
                <c:pt idx="104">
                  <c:v>43985</c:v>
                </c:pt>
                <c:pt idx="105">
                  <c:v>43986</c:v>
                </c:pt>
                <c:pt idx="106">
                  <c:v>43987</c:v>
                </c:pt>
                <c:pt idx="107">
                  <c:v>43990</c:v>
                </c:pt>
                <c:pt idx="108">
                  <c:v>43991</c:v>
                </c:pt>
                <c:pt idx="109">
                  <c:v>43992</c:v>
                </c:pt>
                <c:pt idx="110">
                  <c:v>43994</c:v>
                </c:pt>
                <c:pt idx="111">
                  <c:v>43997</c:v>
                </c:pt>
                <c:pt idx="112">
                  <c:v>43998</c:v>
                </c:pt>
                <c:pt idx="113">
                  <c:v>43999</c:v>
                </c:pt>
                <c:pt idx="114">
                  <c:v>44000</c:v>
                </c:pt>
                <c:pt idx="115">
                  <c:v>44001</c:v>
                </c:pt>
                <c:pt idx="116">
                  <c:v>44004</c:v>
                </c:pt>
                <c:pt idx="117">
                  <c:v>44005</c:v>
                </c:pt>
                <c:pt idx="118">
                  <c:v>44006</c:v>
                </c:pt>
                <c:pt idx="119">
                  <c:v>44007</c:v>
                </c:pt>
                <c:pt idx="120">
                  <c:v>44008</c:v>
                </c:pt>
                <c:pt idx="121">
                  <c:v>44011</c:v>
                </c:pt>
                <c:pt idx="122">
                  <c:v>44012</c:v>
                </c:pt>
                <c:pt idx="123">
                  <c:v>44013</c:v>
                </c:pt>
                <c:pt idx="124">
                  <c:v>44014</c:v>
                </c:pt>
                <c:pt idx="125">
                  <c:v>44015</c:v>
                </c:pt>
                <c:pt idx="126">
                  <c:v>44018</c:v>
                </c:pt>
                <c:pt idx="127">
                  <c:v>44019</c:v>
                </c:pt>
                <c:pt idx="128">
                  <c:v>44020</c:v>
                </c:pt>
                <c:pt idx="129">
                  <c:v>44021</c:v>
                </c:pt>
                <c:pt idx="130">
                  <c:v>44022</c:v>
                </c:pt>
                <c:pt idx="131">
                  <c:v>44025</c:v>
                </c:pt>
                <c:pt idx="132">
                  <c:v>44026</c:v>
                </c:pt>
                <c:pt idx="133">
                  <c:v>44027</c:v>
                </c:pt>
                <c:pt idx="134">
                  <c:v>44028</c:v>
                </c:pt>
                <c:pt idx="135">
                  <c:v>44029</c:v>
                </c:pt>
                <c:pt idx="136">
                  <c:v>44032</c:v>
                </c:pt>
                <c:pt idx="137">
                  <c:v>44033</c:v>
                </c:pt>
                <c:pt idx="138">
                  <c:v>44034</c:v>
                </c:pt>
                <c:pt idx="139">
                  <c:v>44035</c:v>
                </c:pt>
                <c:pt idx="140">
                  <c:v>44036</c:v>
                </c:pt>
                <c:pt idx="141">
                  <c:v>44039</c:v>
                </c:pt>
                <c:pt idx="142">
                  <c:v>44040</c:v>
                </c:pt>
                <c:pt idx="143">
                  <c:v>44041</c:v>
                </c:pt>
                <c:pt idx="144">
                  <c:v>44042</c:v>
                </c:pt>
                <c:pt idx="145">
                  <c:v>44043</c:v>
                </c:pt>
                <c:pt idx="146">
                  <c:v>44046</c:v>
                </c:pt>
                <c:pt idx="147">
                  <c:v>44047</c:v>
                </c:pt>
                <c:pt idx="148">
                  <c:v>44048</c:v>
                </c:pt>
                <c:pt idx="149">
                  <c:v>44049</c:v>
                </c:pt>
                <c:pt idx="150">
                  <c:v>44050</c:v>
                </c:pt>
                <c:pt idx="151">
                  <c:v>44053</c:v>
                </c:pt>
                <c:pt idx="152">
                  <c:v>44054</c:v>
                </c:pt>
                <c:pt idx="153">
                  <c:v>44055</c:v>
                </c:pt>
                <c:pt idx="154">
                  <c:v>44056</c:v>
                </c:pt>
                <c:pt idx="155">
                  <c:v>44057</c:v>
                </c:pt>
                <c:pt idx="156">
                  <c:v>44060</c:v>
                </c:pt>
                <c:pt idx="157">
                  <c:v>44061</c:v>
                </c:pt>
                <c:pt idx="158">
                  <c:v>44062</c:v>
                </c:pt>
                <c:pt idx="159">
                  <c:v>44063</c:v>
                </c:pt>
                <c:pt idx="160">
                  <c:v>44064</c:v>
                </c:pt>
                <c:pt idx="161">
                  <c:v>44067</c:v>
                </c:pt>
                <c:pt idx="162">
                  <c:v>44068</c:v>
                </c:pt>
                <c:pt idx="163">
                  <c:v>44069</c:v>
                </c:pt>
                <c:pt idx="164">
                  <c:v>44070</c:v>
                </c:pt>
                <c:pt idx="165">
                  <c:v>44071</c:v>
                </c:pt>
                <c:pt idx="166">
                  <c:v>44074</c:v>
                </c:pt>
                <c:pt idx="167">
                  <c:v>44075</c:v>
                </c:pt>
                <c:pt idx="168">
                  <c:v>44076</c:v>
                </c:pt>
                <c:pt idx="169">
                  <c:v>44077</c:v>
                </c:pt>
                <c:pt idx="170">
                  <c:v>44078</c:v>
                </c:pt>
                <c:pt idx="171">
                  <c:v>44082</c:v>
                </c:pt>
                <c:pt idx="172">
                  <c:v>44083</c:v>
                </c:pt>
                <c:pt idx="173">
                  <c:v>44084</c:v>
                </c:pt>
                <c:pt idx="174">
                  <c:v>44085</c:v>
                </c:pt>
                <c:pt idx="175">
                  <c:v>44088</c:v>
                </c:pt>
                <c:pt idx="176">
                  <c:v>44089</c:v>
                </c:pt>
                <c:pt idx="177">
                  <c:v>44090</c:v>
                </c:pt>
                <c:pt idx="178">
                  <c:v>44091</c:v>
                </c:pt>
                <c:pt idx="179">
                  <c:v>44092</c:v>
                </c:pt>
                <c:pt idx="180">
                  <c:v>44095</c:v>
                </c:pt>
                <c:pt idx="181">
                  <c:v>44096</c:v>
                </c:pt>
                <c:pt idx="182">
                  <c:v>44097</c:v>
                </c:pt>
                <c:pt idx="183">
                  <c:v>44098</c:v>
                </c:pt>
                <c:pt idx="184">
                  <c:v>44099</c:v>
                </c:pt>
                <c:pt idx="185">
                  <c:v>44102</c:v>
                </c:pt>
                <c:pt idx="186">
                  <c:v>44103</c:v>
                </c:pt>
                <c:pt idx="187">
                  <c:v>44104</c:v>
                </c:pt>
                <c:pt idx="188">
                  <c:v>44105</c:v>
                </c:pt>
                <c:pt idx="189">
                  <c:v>44106</c:v>
                </c:pt>
                <c:pt idx="190">
                  <c:v>44109</c:v>
                </c:pt>
                <c:pt idx="191">
                  <c:v>44110</c:v>
                </c:pt>
                <c:pt idx="192">
                  <c:v>44111</c:v>
                </c:pt>
                <c:pt idx="193">
                  <c:v>44112</c:v>
                </c:pt>
                <c:pt idx="194">
                  <c:v>44113</c:v>
                </c:pt>
                <c:pt idx="195">
                  <c:v>44117</c:v>
                </c:pt>
                <c:pt idx="196">
                  <c:v>44118</c:v>
                </c:pt>
                <c:pt idx="197">
                  <c:v>44119</c:v>
                </c:pt>
                <c:pt idx="198">
                  <c:v>44120</c:v>
                </c:pt>
                <c:pt idx="199">
                  <c:v>44123</c:v>
                </c:pt>
                <c:pt idx="200">
                  <c:v>44124</c:v>
                </c:pt>
                <c:pt idx="201">
                  <c:v>44125</c:v>
                </c:pt>
                <c:pt idx="202">
                  <c:v>44126</c:v>
                </c:pt>
                <c:pt idx="203">
                  <c:v>44127</c:v>
                </c:pt>
                <c:pt idx="204">
                  <c:v>44130</c:v>
                </c:pt>
                <c:pt idx="205">
                  <c:v>44131</c:v>
                </c:pt>
                <c:pt idx="206">
                  <c:v>44132</c:v>
                </c:pt>
                <c:pt idx="207">
                  <c:v>44133</c:v>
                </c:pt>
                <c:pt idx="208">
                  <c:v>44134</c:v>
                </c:pt>
                <c:pt idx="209">
                  <c:v>44138</c:v>
                </c:pt>
                <c:pt idx="210">
                  <c:v>44139</c:v>
                </c:pt>
                <c:pt idx="211">
                  <c:v>44140</c:v>
                </c:pt>
                <c:pt idx="212">
                  <c:v>44141</c:v>
                </c:pt>
                <c:pt idx="213">
                  <c:v>44144</c:v>
                </c:pt>
                <c:pt idx="214">
                  <c:v>44145</c:v>
                </c:pt>
                <c:pt idx="215">
                  <c:v>44146</c:v>
                </c:pt>
                <c:pt idx="216">
                  <c:v>44147</c:v>
                </c:pt>
                <c:pt idx="217">
                  <c:v>44148</c:v>
                </c:pt>
                <c:pt idx="218">
                  <c:v>44151</c:v>
                </c:pt>
                <c:pt idx="219">
                  <c:v>44152</c:v>
                </c:pt>
                <c:pt idx="220">
                  <c:v>44153</c:v>
                </c:pt>
                <c:pt idx="221">
                  <c:v>44154</c:v>
                </c:pt>
                <c:pt idx="222">
                  <c:v>44155</c:v>
                </c:pt>
                <c:pt idx="223">
                  <c:v>44158</c:v>
                </c:pt>
                <c:pt idx="224">
                  <c:v>44159</c:v>
                </c:pt>
                <c:pt idx="225">
                  <c:v>44160</c:v>
                </c:pt>
                <c:pt idx="226">
                  <c:v>44161</c:v>
                </c:pt>
                <c:pt idx="227">
                  <c:v>44162</c:v>
                </c:pt>
                <c:pt idx="228">
                  <c:v>44165</c:v>
                </c:pt>
                <c:pt idx="229">
                  <c:v>44166</c:v>
                </c:pt>
                <c:pt idx="230">
                  <c:v>44167</c:v>
                </c:pt>
                <c:pt idx="231">
                  <c:v>44168</c:v>
                </c:pt>
                <c:pt idx="232">
                  <c:v>44169</c:v>
                </c:pt>
                <c:pt idx="233">
                  <c:v>44172</c:v>
                </c:pt>
                <c:pt idx="234">
                  <c:v>44173</c:v>
                </c:pt>
                <c:pt idx="235">
                  <c:v>44174</c:v>
                </c:pt>
                <c:pt idx="236">
                  <c:v>44175</c:v>
                </c:pt>
                <c:pt idx="237">
                  <c:v>44176</c:v>
                </c:pt>
                <c:pt idx="238">
                  <c:v>44179</c:v>
                </c:pt>
                <c:pt idx="239">
                  <c:v>44180</c:v>
                </c:pt>
                <c:pt idx="240">
                  <c:v>44181</c:v>
                </c:pt>
                <c:pt idx="241">
                  <c:v>44182</c:v>
                </c:pt>
                <c:pt idx="242">
                  <c:v>44183</c:v>
                </c:pt>
                <c:pt idx="243">
                  <c:v>44186</c:v>
                </c:pt>
                <c:pt idx="244">
                  <c:v>44187</c:v>
                </c:pt>
                <c:pt idx="245">
                  <c:v>44188</c:v>
                </c:pt>
                <c:pt idx="246">
                  <c:v>44189</c:v>
                </c:pt>
                <c:pt idx="247">
                  <c:v>44193</c:v>
                </c:pt>
                <c:pt idx="248">
                  <c:v>44194</c:v>
                </c:pt>
                <c:pt idx="249">
                  <c:v>44195</c:v>
                </c:pt>
                <c:pt idx="250">
                  <c:v>44196</c:v>
                </c:pt>
                <c:pt idx="251">
                  <c:v>44200</c:v>
                </c:pt>
                <c:pt idx="252">
                  <c:v>44201</c:v>
                </c:pt>
                <c:pt idx="253">
                  <c:v>44202</c:v>
                </c:pt>
                <c:pt idx="254">
                  <c:v>44203</c:v>
                </c:pt>
                <c:pt idx="255">
                  <c:v>44204</c:v>
                </c:pt>
                <c:pt idx="256">
                  <c:v>44207</c:v>
                </c:pt>
                <c:pt idx="257">
                  <c:v>44208</c:v>
                </c:pt>
                <c:pt idx="258">
                  <c:v>44209</c:v>
                </c:pt>
                <c:pt idx="259">
                  <c:v>44210</c:v>
                </c:pt>
                <c:pt idx="260">
                  <c:v>44211</c:v>
                </c:pt>
                <c:pt idx="261">
                  <c:v>44214</c:v>
                </c:pt>
                <c:pt idx="262">
                  <c:v>44215</c:v>
                </c:pt>
                <c:pt idx="263">
                  <c:v>44216</c:v>
                </c:pt>
                <c:pt idx="264">
                  <c:v>44217</c:v>
                </c:pt>
                <c:pt idx="265">
                  <c:v>44218</c:v>
                </c:pt>
                <c:pt idx="266">
                  <c:v>44221</c:v>
                </c:pt>
                <c:pt idx="267">
                  <c:v>44222</c:v>
                </c:pt>
                <c:pt idx="268">
                  <c:v>44223</c:v>
                </c:pt>
                <c:pt idx="269">
                  <c:v>44224</c:v>
                </c:pt>
                <c:pt idx="270">
                  <c:v>44225</c:v>
                </c:pt>
                <c:pt idx="271">
                  <c:v>44228</c:v>
                </c:pt>
                <c:pt idx="272">
                  <c:v>44229</c:v>
                </c:pt>
                <c:pt idx="273">
                  <c:v>44230</c:v>
                </c:pt>
                <c:pt idx="274">
                  <c:v>44231</c:v>
                </c:pt>
                <c:pt idx="275">
                  <c:v>44232</c:v>
                </c:pt>
                <c:pt idx="276">
                  <c:v>44235</c:v>
                </c:pt>
                <c:pt idx="277">
                  <c:v>44236</c:v>
                </c:pt>
                <c:pt idx="278">
                  <c:v>44237</c:v>
                </c:pt>
                <c:pt idx="279">
                  <c:v>44238</c:v>
                </c:pt>
                <c:pt idx="280">
                  <c:v>44239</c:v>
                </c:pt>
                <c:pt idx="281">
                  <c:v>44244</c:v>
                </c:pt>
                <c:pt idx="282">
                  <c:v>44245</c:v>
                </c:pt>
                <c:pt idx="283">
                  <c:v>44246</c:v>
                </c:pt>
                <c:pt idx="284">
                  <c:v>44249</c:v>
                </c:pt>
                <c:pt idx="285">
                  <c:v>44250</c:v>
                </c:pt>
                <c:pt idx="286">
                  <c:v>44251</c:v>
                </c:pt>
                <c:pt idx="287">
                  <c:v>44252</c:v>
                </c:pt>
                <c:pt idx="288">
                  <c:v>44253</c:v>
                </c:pt>
                <c:pt idx="289">
                  <c:v>44256</c:v>
                </c:pt>
                <c:pt idx="290">
                  <c:v>44257</c:v>
                </c:pt>
                <c:pt idx="291">
                  <c:v>44258</c:v>
                </c:pt>
                <c:pt idx="292">
                  <c:v>44259</c:v>
                </c:pt>
                <c:pt idx="293">
                  <c:v>44260</c:v>
                </c:pt>
                <c:pt idx="294">
                  <c:v>44263</c:v>
                </c:pt>
                <c:pt idx="295">
                  <c:v>44264</c:v>
                </c:pt>
                <c:pt idx="296">
                  <c:v>44265</c:v>
                </c:pt>
                <c:pt idx="297">
                  <c:v>44266</c:v>
                </c:pt>
                <c:pt idx="298">
                  <c:v>44267</c:v>
                </c:pt>
                <c:pt idx="299">
                  <c:v>44270</c:v>
                </c:pt>
                <c:pt idx="300">
                  <c:v>44271</c:v>
                </c:pt>
                <c:pt idx="301">
                  <c:v>44272</c:v>
                </c:pt>
                <c:pt idx="302">
                  <c:v>44273</c:v>
                </c:pt>
                <c:pt idx="303">
                  <c:v>44274</c:v>
                </c:pt>
                <c:pt idx="304">
                  <c:v>44277</c:v>
                </c:pt>
                <c:pt idx="305">
                  <c:v>44278</c:v>
                </c:pt>
                <c:pt idx="306">
                  <c:v>44279</c:v>
                </c:pt>
                <c:pt idx="307">
                  <c:v>44280</c:v>
                </c:pt>
                <c:pt idx="308">
                  <c:v>44281</c:v>
                </c:pt>
                <c:pt idx="309">
                  <c:v>44284</c:v>
                </c:pt>
                <c:pt idx="310">
                  <c:v>44285</c:v>
                </c:pt>
                <c:pt idx="311">
                  <c:v>44286</c:v>
                </c:pt>
                <c:pt idx="312">
                  <c:v>44287</c:v>
                </c:pt>
                <c:pt idx="313">
                  <c:v>44291</c:v>
                </c:pt>
                <c:pt idx="314">
                  <c:v>44292</c:v>
                </c:pt>
                <c:pt idx="315">
                  <c:v>44293</c:v>
                </c:pt>
                <c:pt idx="316">
                  <c:v>44294</c:v>
                </c:pt>
                <c:pt idx="317">
                  <c:v>44295</c:v>
                </c:pt>
                <c:pt idx="318">
                  <c:v>44298</c:v>
                </c:pt>
                <c:pt idx="319">
                  <c:v>44299</c:v>
                </c:pt>
                <c:pt idx="320">
                  <c:v>44300</c:v>
                </c:pt>
                <c:pt idx="321">
                  <c:v>44301</c:v>
                </c:pt>
                <c:pt idx="322">
                  <c:v>44302</c:v>
                </c:pt>
                <c:pt idx="323">
                  <c:v>44305</c:v>
                </c:pt>
                <c:pt idx="324">
                  <c:v>44306</c:v>
                </c:pt>
                <c:pt idx="325">
                  <c:v>44308</c:v>
                </c:pt>
                <c:pt idx="326">
                  <c:v>44309</c:v>
                </c:pt>
                <c:pt idx="327">
                  <c:v>44312</c:v>
                </c:pt>
                <c:pt idx="328">
                  <c:v>44313</c:v>
                </c:pt>
                <c:pt idx="329">
                  <c:v>44314</c:v>
                </c:pt>
                <c:pt idx="330">
                  <c:v>44315</c:v>
                </c:pt>
                <c:pt idx="331">
                  <c:v>44316</c:v>
                </c:pt>
                <c:pt idx="332">
                  <c:v>44319</c:v>
                </c:pt>
                <c:pt idx="333">
                  <c:v>44320</c:v>
                </c:pt>
                <c:pt idx="334">
                  <c:v>44321</c:v>
                </c:pt>
                <c:pt idx="335">
                  <c:v>44322</c:v>
                </c:pt>
                <c:pt idx="336">
                  <c:v>44323</c:v>
                </c:pt>
                <c:pt idx="337">
                  <c:v>44326</c:v>
                </c:pt>
                <c:pt idx="338">
                  <c:v>44327</c:v>
                </c:pt>
                <c:pt idx="339">
                  <c:v>44328</c:v>
                </c:pt>
                <c:pt idx="340">
                  <c:v>44329</c:v>
                </c:pt>
                <c:pt idx="341">
                  <c:v>44330</c:v>
                </c:pt>
                <c:pt idx="342">
                  <c:v>44333</c:v>
                </c:pt>
                <c:pt idx="343">
                  <c:v>44334</c:v>
                </c:pt>
                <c:pt idx="344">
                  <c:v>44335</c:v>
                </c:pt>
                <c:pt idx="345">
                  <c:v>44336</c:v>
                </c:pt>
                <c:pt idx="346">
                  <c:v>44337</c:v>
                </c:pt>
                <c:pt idx="347">
                  <c:v>44340</c:v>
                </c:pt>
                <c:pt idx="348">
                  <c:v>44341</c:v>
                </c:pt>
                <c:pt idx="349">
                  <c:v>44342</c:v>
                </c:pt>
                <c:pt idx="350">
                  <c:v>44343</c:v>
                </c:pt>
                <c:pt idx="351">
                  <c:v>44344</c:v>
                </c:pt>
                <c:pt idx="352">
                  <c:v>44347</c:v>
                </c:pt>
                <c:pt idx="353">
                  <c:v>44348</c:v>
                </c:pt>
                <c:pt idx="354">
                  <c:v>44349</c:v>
                </c:pt>
                <c:pt idx="355">
                  <c:v>44351</c:v>
                </c:pt>
                <c:pt idx="356">
                  <c:v>44354</c:v>
                </c:pt>
                <c:pt idx="357">
                  <c:v>44355</c:v>
                </c:pt>
                <c:pt idx="358">
                  <c:v>44356</c:v>
                </c:pt>
                <c:pt idx="359">
                  <c:v>44357</c:v>
                </c:pt>
                <c:pt idx="360">
                  <c:v>44358</c:v>
                </c:pt>
                <c:pt idx="361">
                  <c:v>44361</c:v>
                </c:pt>
                <c:pt idx="362">
                  <c:v>44362</c:v>
                </c:pt>
                <c:pt idx="363">
                  <c:v>44363</c:v>
                </c:pt>
                <c:pt idx="364">
                  <c:v>44364</c:v>
                </c:pt>
                <c:pt idx="365">
                  <c:v>44365</c:v>
                </c:pt>
                <c:pt idx="366">
                  <c:v>44368</c:v>
                </c:pt>
                <c:pt idx="367">
                  <c:v>44369</c:v>
                </c:pt>
                <c:pt idx="368">
                  <c:v>44370</c:v>
                </c:pt>
                <c:pt idx="369">
                  <c:v>44371</c:v>
                </c:pt>
                <c:pt idx="370">
                  <c:v>44372</c:v>
                </c:pt>
                <c:pt idx="371">
                  <c:v>44375</c:v>
                </c:pt>
                <c:pt idx="372">
                  <c:v>44376</c:v>
                </c:pt>
                <c:pt idx="373">
                  <c:v>44377</c:v>
                </c:pt>
                <c:pt idx="374">
                  <c:v>44378</c:v>
                </c:pt>
                <c:pt idx="375">
                  <c:v>44379</c:v>
                </c:pt>
                <c:pt idx="376">
                  <c:v>44382</c:v>
                </c:pt>
                <c:pt idx="377">
                  <c:v>44383</c:v>
                </c:pt>
                <c:pt idx="378">
                  <c:v>44384</c:v>
                </c:pt>
                <c:pt idx="379">
                  <c:v>44385</c:v>
                </c:pt>
                <c:pt idx="380">
                  <c:v>44386</c:v>
                </c:pt>
                <c:pt idx="381">
                  <c:v>44389</c:v>
                </c:pt>
                <c:pt idx="382">
                  <c:v>44390</c:v>
                </c:pt>
                <c:pt idx="383">
                  <c:v>44391</c:v>
                </c:pt>
                <c:pt idx="384">
                  <c:v>44392</c:v>
                </c:pt>
                <c:pt idx="385">
                  <c:v>44393</c:v>
                </c:pt>
                <c:pt idx="386">
                  <c:v>44396</c:v>
                </c:pt>
                <c:pt idx="387">
                  <c:v>44397</c:v>
                </c:pt>
                <c:pt idx="388">
                  <c:v>44398</c:v>
                </c:pt>
                <c:pt idx="389">
                  <c:v>44399</c:v>
                </c:pt>
                <c:pt idx="390">
                  <c:v>44400</c:v>
                </c:pt>
                <c:pt idx="391">
                  <c:v>44403</c:v>
                </c:pt>
                <c:pt idx="392">
                  <c:v>44404</c:v>
                </c:pt>
                <c:pt idx="393">
                  <c:v>44405</c:v>
                </c:pt>
                <c:pt idx="394">
                  <c:v>44406</c:v>
                </c:pt>
                <c:pt idx="395">
                  <c:v>44407</c:v>
                </c:pt>
                <c:pt idx="396">
                  <c:v>44410</c:v>
                </c:pt>
                <c:pt idx="397">
                  <c:v>44411</c:v>
                </c:pt>
                <c:pt idx="398">
                  <c:v>44412</c:v>
                </c:pt>
                <c:pt idx="399">
                  <c:v>44413</c:v>
                </c:pt>
                <c:pt idx="400">
                  <c:v>44414</c:v>
                </c:pt>
                <c:pt idx="401">
                  <c:v>44417</c:v>
                </c:pt>
                <c:pt idx="402">
                  <c:v>44418</c:v>
                </c:pt>
                <c:pt idx="403">
                  <c:v>44419</c:v>
                </c:pt>
                <c:pt idx="404">
                  <c:v>44420</c:v>
                </c:pt>
                <c:pt idx="405">
                  <c:v>44421</c:v>
                </c:pt>
                <c:pt idx="406">
                  <c:v>44424</c:v>
                </c:pt>
                <c:pt idx="407">
                  <c:v>44425</c:v>
                </c:pt>
                <c:pt idx="408">
                  <c:v>44426</c:v>
                </c:pt>
                <c:pt idx="409">
                  <c:v>44427</c:v>
                </c:pt>
                <c:pt idx="410">
                  <c:v>44428</c:v>
                </c:pt>
                <c:pt idx="411">
                  <c:v>44431</c:v>
                </c:pt>
                <c:pt idx="412">
                  <c:v>44432</c:v>
                </c:pt>
                <c:pt idx="413">
                  <c:v>44433</c:v>
                </c:pt>
                <c:pt idx="414">
                  <c:v>44434</c:v>
                </c:pt>
                <c:pt idx="415">
                  <c:v>44435</c:v>
                </c:pt>
                <c:pt idx="416">
                  <c:v>44438</c:v>
                </c:pt>
                <c:pt idx="417">
                  <c:v>44439</c:v>
                </c:pt>
                <c:pt idx="418">
                  <c:v>44440</c:v>
                </c:pt>
                <c:pt idx="419">
                  <c:v>44441</c:v>
                </c:pt>
                <c:pt idx="420">
                  <c:v>44442</c:v>
                </c:pt>
                <c:pt idx="421">
                  <c:v>44445</c:v>
                </c:pt>
                <c:pt idx="422">
                  <c:v>44447</c:v>
                </c:pt>
                <c:pt idx="423">
                  <c:v>44448</c:v>
                </c:pt>
                <c:pt idx="424">
                  <c:v>44449</c:v>
                </c:pt>
                <c:pt idx="425">
                  <c:v>44452</c:v>
                </c:pt>
                <c:pt idx="426">
                  <c:v>44453</c:v>
                </c:pt>
                <c:pt idx="427">
                  <c:v>44454</c:v>
                </c:pt>
                <c:pt idx="428">
                  <c:v>44455</c:v>
                </c:pt>
                <c:pt idx="429">
                  <c:v>44456</c:v>
                </c:pt>
                <c:pt idx="430">
                  <c:v>44459</c:v>
                </c:pt>
                <c:pt idx="431">
                  <c:v>44460</c:v>
                </c:pt>
                <c:pt idx="432">
                  <c:v>44461</c:v>
                </c:pt>
                <c:pt idx="433">
                  <c:v>44462</c:v>
                </c:pt>
                <c:pt idx="434">
                  <c:v>44463</c:v>
                </c:pt>
                <c:pt idx="435">
                  <c:v>44466</c:v>
                </c:pt>
                <c:pt idx="436">
                  <c:v>44467</c:v>
                </c:pt>
                <c:pt idx="437">
                  <c:v>44468</c:v>
                </c:pt>
                <c:pt idx="438">
                  <c:v>44469</c:v>
                </c:pt>
                <c:pt idx="439">
                  <c:v>44470</c:v>
                </c:pt>
                <c:pt idx="440">
                  <c:v>44473</c:v>
                </c:pt>
                <c:pt idx="441">
                  <c:v>44474</c:v>
                </c:pt>
                <c:pt idx="442">
                  <c:v>44475</c:v>
                </c:pt>
                <c:pt idx="443">
                  <c:v>44476</c:v>
                </c:pt>
                <c:pt idx="444">
                  <c:v>44477</c:v>
                </c:pt>
                <c:pt idx="445">
                  <c:v>44480</c:v>
                </c:pt>
                <c:pt idx="446">
                  <c:v>44482</c:v>
                </c:pt>
                <c:pt idx="447">
                  <c:v>44483</c:v>
                </c:pt>
                <c:pt idx="448">
                  <c:v>44484</c:v>
                </c:pt>
                <c:pt idx="449">
                  <c:v>44487</c:v>
                </c:pt>
                <c:pt idx="450">
                  <c:v>44488</c:v>
                </c:pt>
                <c:pt idx="451">
                  <c:v>44489</c:v>
                </c:pt>
                <c:pt idx="452">
                  <c:v>44490</c:v>
                </c:pt>
                <c:pt idx="453">
                  <c:v>44491</c:v>
                </c:pt>
                <c:pt idx="454">
                  <c:v>44494</c:v>
                </c:pt>
                <c:pt idx="455">
                  <c:v>44495</c:v>
                </c:pt>
                <c:pt idx="456">
                  <c:v>44496</c:v>
                </c:pt>
                <c:pt idx="457">
                  <c:v>44497</c:v>
                </c:pt>
                <c:pt idx="458">
                  <c:v>44498</c:v>
                </c:pt>
                <c:pt idx="459">
                  <c:v>44501</c:v>
                </c:pt>
                <c:pt idx="460">
                  <c:v>44503</c:v>
                </c:pt>
                <c:pt idx="461">
                  <c:v>44504</c:v>
                </c:pt>
                <c:pt idx="462">
                  <c:v>44505</c:v>
                </c:pt>
                <c:pt idx="463">
                  <c:v>44508</c:v>
                </c:pt>
                <c:pt idx="464">
                  <c:v>44509</c:v>
                </c:pt>
                <c:pt idx="465">
                  <c:v>44510</c:v>
                </c:pt>
                <c:pt idx="466">
                  <c:v>44511</c:v>
                </c:pt>
                <c:pt idx="467">
                  <c:v>44512</c:v>
                </c:pt>
                <c:pt idx="468">
                  <c:v>44516</c:v>
                </c:pt>
                <c:pt idx="469">
                  <c:v>44517</c:v>
                </c:pt>
                <c:pt idx="470">
                  <c:v>44518</c:v>
                </c:pt>
                <c:pt idx="471">
                  <c:v>44519</c:v>
                </c:pt>
                <c:pt idx="472">
                  <c:v>44522</c:v>
                </c:pt>
                <c:pt idx="473">
                  <c:v>44523</c:v>
                </c:pt>
                <c:pt idx="474">
                  <c:v>44524</c:v>
                </c:pt>
                <c:pt idx="475">
                  <c:v>44525</c:v>
                </c:pt>
                <c:pt idx="476">
                  <c:v>44526</c:v>
                </c:pt>
                <c:pt idx="477">
                  <c:v>44529</c:v>
                </c:pt>
                <c:pt idx="478">
                  <c:v>44530</c:v>
                </c:pt>
                <c:pt idx="479">
                  <c:v>44531</c:v>
                </c:pt>
                <c:pt idx="480">
                  <c:v>44532</c:v>
                </c:pt>
                <c:pt idx="481">
                  <c:v>44533</c:v>
                </c:pt>
                <c:pt idx="482">
                  <c:v>44536</c:v>
                </c:pt>
                <c:pt idx="483">
                  <c:v>44537</c:v>
                </c:pt>
                <c:pt idx="484">
                  <c:v>44538</c:v>
                </c:pt>
                <c:pt idx="485">
                  <c:v>44539</c:v>
                </c:pt>
                <c:pt idx="486">
                  <c:v>44540</c:v>
                </c:pt>
                <c:pt idx="487">
                  <c:v>44543</c:v>
                </c:pt>
                <c:pt idx="488">
                  <c:v>44544</c:v>
                </c:pt>
                <c:pt idx="489">
                  <c:v>44545</c:v>
                </c:pt>
                <c:pt idx="490">
                  <c:v>44546</c:v>
                </c:pt>
                <c:pt idx="491">
                  <c:v>44547</c:v>
                </c:pt>
                <c:pt idx="492">
                  <c:v>44550</c:v>
                </c:pt>
                <c:pt idx="493">
                  <c:v>44551</c:v>
                </c:pt>
                <c:pt idx="494">
                  <c:v>44552</c:v>
                </c:pt>
                <c:pt idx="495">
                  <c:v>44553</c:v>
                </c:pt>
                <c:pt idx="496">
                  <c:v>44554</c:v>
                </c:pt>
                <c:pt idx="497">
                  <c:v>44557</c:v>
                </c:pt>
                <c:pt idx="498">
                  <c:v>44558</c:v>
                </c:pt>
                <c:pt idx="499">
                  <c:v>44559</c:v>
                </c:pt>
                <c:pt idx="500">
                  <c:v>44560</c:v>
                </c:pt>
                <c:pt idx="501">
                  <c:v>44561</c:v>
                </c:pt>
              </c:numCache>
            </c:numRef>
          </c:cat>
          <c:val>
            <c:numRef>
              <c:f>'NTN-B'!$AA$3:$AA$988</c:f>
              <c:numCache>
                <c:formatCode>#,##0.0000_ ;[Red]\-#,##0.0000\ </c:formatCode>
                <c:ptCount val="986"/>
                <c:pt idx="0">
                  <c:v>3.4853999999999998</c:v>
                </c:pt>
                <c:pt idx="1">
                  <c:v>3.5259999999999998</c:v>
                </c:pt>
                <c:pt idx="2">
                  <c:v>3.5977000000000001</c:v>
                </c:pt>
                <c:pt idx="3">
                  <c:v>3.6</c:v>
                </c:pt>
                <c:pt idx="4">
                  <c:v>3.57</c:v>
                </c:pt>
                <c:pt idx="5">
                  <c:v>3.55</c:v>
                </c:pt>
                <c:pt idx="6">
                  <c:v>3.55</c:v>
                </c:pt>
                <c:pt idx="7">
                  <c:v>3.57</c:v>
                </c:pt>
                <c:pt idx="8">
                  <c:v>3.5308999999999999</c:v>
                </c:pt>
                <c:pt idx="9">
                  <c:v>3.55</c:v>
                </c:pt>
                <c:pt idx="10">
                  <c:v>3.5731000000000002</c:v>
                </c:pt>
                <c:pt idx="11">
                  <c:v>3.5535999999999999</c:v>
                </c:pt>
                <c:pt idx="12">
                  <c:v>3.57</c:v>
                </c:pt>
                <c:pt idx="13">
                  <c:v>3.5722999999999998</c:v>
                </c:pt>
                <c:pt idx="14">
                  <c:v>3.5428999999999999</c:v>
                </c:pt>
                <c:pt idx="15">
                  <c:v>3.5508000000000002</c:v>
                </c:pt>
                <c:pt idx="16">
                  <c:v>3.5514000000000001</c:v>
                </c:pt>
                <c:pt idx="17">
                  <c:v>3.5741000000000001</c:v>
                </c:pt>
                <c:pt idx="18">
                  <c:v>3.5531999999999999</c:v>
                </c:pt>
                <c:pt idx="19">
                  <c:v>3.5331999999999999</c:v>
                </c:pt>
                <c:pt idx="20">
                  <c:v>3.55</c:v>
                </c:pt>
                <c:pt idx="21">
                  <c:v>3.57</c:v>
                </c:pt>
                <c:pt idx="22">
                  <c:v>3.54</c:v>
                </c:pt>
                <c:pt idx="23">
                  <c:v>3.5308999999999999</c:v>
                </c:pt>
                <c:pt idx="24">
                  <c:v>3.49</c:v>
                </c:pt>
                <c:pt idx="25">
                  <c:v>3.4927000000000001</c:v>
                </c:pt>
                <c:pt idx="26">
                  <c:v>3.4929000000000001</c:v>
                </c:pt>
                <c:pt idx="27">
                  <c:v>3.4567999999999999</c:v>
                </c:pt>
                <c:pt idx="28">
                  <c:v>3.4228000000000001</c:v>
                </c:pt>
                <c:pt idx="29">
                  <c:v>3.3971</c:v>
                </c:pt>
                <c:pt idx="30">
                  <c:v>3.4188999999999998</c:v>
                </c:pt>
                <c:pt idx="31">
                  <c:v>3.3603999999999998</c:v>
                </c:pt>
                <c:pt idx="32">
                  <c:v>3.3923000000000001</c:v>
                </c:pt>
                <c:pt idx="33">
                  <c:v>3.3917000000000002</c:v>
                </c:pt>
                <c:pt idx="34">
                  <c:v>3.3803000000000001</c:v>
                </c:pt>
                <c:pt idx="35">
                  <c:v>3.4243999999999999</c:v>
                </c:pt>
                <c:pt idx="36">
                  <c:v>3.4731000000000001</c:v>
                </c:pt>
                <c:pt idx="37">
                  <c:v>3.5655000000000001</c:v>
                </c:pt>
                <c:pt idx="38">
                  <c:v>3.5926</c:v>
                </c:pt>
                <c:pt idx="39">
                  <c:v>3.5920000000000001</c:v>
                </c:pt>
                <c:pt idx="40">
                  <c:v>3.5192000000000001</c:v>
                </c:pt>
                <c:pt idx="41">
                  <c:v>3.5184000000000002</c:v>
                </c:pt>
                <c:pt idx="42">
                  <c:v>3.5105</c:v>
                </c:pt>
                <c:pt idx="43">
                  <c:v>3.5922999999999998</c:v>
                </c:pt>
                <c:pt idx="44">
                  <c:v>3.6027</c:v>
                </c:pt>
                <c:pt idx="45">
                  <c:v>3.8774999999999999</c:v>
                </c:pt>
                <c:pt idx="46">
                  <c:v>3.86</c:v>
                </c:pt>
                <c:pt idx="47">
                  <c:v>4.5343</c:v>
                </c:pt>
                <c:pt idx="48">
                  <c:v>5.0270999999999999</c:v>
                </c:pt>
                <c:pt idx="49">
                  <c:v>4.3159999999999998</c:v>
                </c:pt>
                <c:pt idx="50">
                  <c:v>4.4736000000000002</c:v>
                </c:pt>
                <c:pt idx="51">
                  <c:v>4.4317000000000002</c:v>
                </c:pt>
                <c:pt idx="52">
                  <c:v>4.8064999999999998</c:v>
                </c:pt>
                <c:pt idx="53">
                  <c:v>4.7135999999999996</c:v>
                </c:pt>
                <c:pt idx="54">
                  <c:v>4.7735000000000003</c:v>
                </c:pt>
                <c:pt idx="55">
                  <c:v>5.0191999999999997</c:v>
                </c:pt>
                <c:pt idx="56">
                  <c:v>4.8491</c:v>
                </c:pt>
                <c:pt idx="57">
                  <c:v>4.6120999999999999</c:v>
                </c:pt>
                <c:pt idx="58">
                  <c:v>4.4748999999999999</c:v>
                </c:pt>
                <c:pt idx="59">
                  <c:v>4.5130999999999997</c:v>
                </c:pt>
                <c:pt idx="60">
                  <c:v>4.5027999999999997</c:v>
                </c:pt>
                <c:pt idx="61">
                  <c:v>4.5551000000000004</c:v>
                </c:pt>
                <c:pt idx="62">
                  <c:v>4.6477000000000004</c:v>
                </c:pt>
                <c:pt idx="63">
                  <c:v>4.72</c:v>
                </c:pt>
                <c:pt idx="64">
                  <c:v>4.8651999999999997</c:v>
                </c:pt>
                <c:pt idx="65">
                  <c:v>4.7983000000000002</c:v>
                </c:pt>
                <c:pt idx="66">
                  <c:v>4.78</c:v>
                </c:pt>
                <c:pt idx="67">
                  <c:v>4.7523</c:v>
                </c:pt>
                <c:pt idx="68">
                  <c:v>4.6859000000000002</c:v>
                </c:pt>
                <c:pt idx="69">
                  <c:v>4.6848000000000001</c:v>
                </c:pt>
                <c:pt idx="70">
                  <c:v>4.6024000000000003</c:v>
                </c:pt>
                <c:pt idx="71">
                  <c:v>4.4526000000000003</c:v>
                </c:pt>
                <c:pt idx="72">
                  <c:v>4.3456000000000001</c:v>
                </c:pt>
                <c:pt idx="73">
                  <c:v>4.2435999999999998</c:v>
                </c:pt>
                <c:pt idx="74">
                  <c:v>4.1952999999999996</c:v>
                </c:pt>
                <c:pt idx="75">
                  <c:v>4.1816000000000004</c:v>
                </c:pt>
                <c:pt idx="76">
                  <c:v>4.3357999999999999</c:v>
                </c:pt>
                <c:pt idx="77">
                  <c:v>4.8099999999999996</c:v>
                </c:pt>
                <c:pt idx="78">
                  <c:v>4.7611999999999997</c:v>
                </c:pt>
                <c:pt idx="79">
                  <c:v>4.4444999999999997</c:v>
                </c:pt>
                <c:pt idx="80">
                  <c:v>4.37</c:v>
                </c:pt>
                <c:pt idx="81">
                  <c:v>4.4126000000000003</c:v>
                </c:pt>
                <c:pt idx="82">
                  <c:v>4.4303999999999997</c:v>
                </c:pt>
                <c:pt idx="83">
                  <c:v>4.42</c:v>
                </c:pt>
                <c:pt idx="84">
                  <c:v>4.4269999999999996</c:v>
                </c:pt>
                <c:pt idx="85">
                  <c:v>4.54</c:v>
                </c:pt>
                <c:pt idx="86">
                  <c:v>4.4821</c:v>
                </c:pt>
                <c:pt idx="87">
                  <c:v>4.51</c:v>
                </c:pt>
                <c:pt idx="88">
                  <c:v>4.5861999999999998</c:v>
                </c:pt>
                <c:pt idx="89">
                  <c:v>4.6520000000000001</c:v>
                </c:pt>
                <c:pt idx="90">
                  <c:v>4.58</c:v>
                </c:pt>
                <c:pt idx="91">
                  <c:v>4.5599999999999996</c:v>
                </c:pt>
                <c:pt idx="92">
                  <c:v>4.5</c:v>
                </c:pt>
                <c:pt idx="93">
                  <c:v>4.4840999999999998</c:v>
                </c:pt>
                <c:pt idx="94">
                  <c:v>4.4458000000000002</c:v>
                </c:pt>
                <c:pt idx="95">
                  <c:v>4.4265999999999996</c:v>
                </c:pt>
                <c:pt idx="96">
                  <c:v>4.4619</c:v>
                </c:pt>
                <c:pt idx="97">
                  <c:v>4.33</c:v>
                </c:pt>
                <c:pt idx="98">
                  <c:v>4.37</c:v>
                </c:pt>
                <c:pt idx="99">
                  <c:v>4.37</c:v>
                </c:pt>
                <c:pt idx="100">
                  <c:v>4.4020000000000001</c:v>
                </c:pt>
                <c:pt idx="101">
                  <c:v>4.4015000000000004</c:v>
                </c:pt>
                <c:pt idx="102">
                  <c:v>4.4036</c:v>
                </c:pt>
                <c:pt idx="103">
                  <c:v>4.3063000000000002</c:v>
                </c:pt>
                <c:pt idx="104">
                  <c:v>4.2</c:v>
                </c:pt>
                <c:pt idx="105">
                  <c:v>4.2028999999999996</c:v>
                </c:pt>
                <c:pt idx="106">
                  <c:v>4.17</c:v>
                </c:pt>
                <c:pt idx="107">
                  <c:v>4.1246999999999998</c:v>
                </c:pt>
                <c:pt idx="108">
                  <c:v>4.13</c:v>
                </c:pt>
                <c:pt idx="109">
                  <c:v>4.12</c:v>
                </c:pt>
                <c:pt idx="110">
                  <c:v>4.1500000000000004</c:v>
                </c:pt>
                <c:pt idx="111">
                  <c:v>4.1900000000000004</c:v>
                </c:pt>
                <c:pt idx="112">
                  <c:v>4.2557999999999998</c:v>
                </c:pt>
                <c:pt idx="113">
                  <c:v>4.1900000000000004</c:v>
                </c:pt>
                <c:pt idx="114">
                  <c:v>4.2575000000000003</c:v>
                </c:pt>
                <c:pt idx="115">
                  <c:v>4.2699999999999996</c:v>
                </c:pt>
                <c:pt idx="116">
                  <c:v>4.3569000000000004</c:v>
                </c:pt>
                <c:pt idx="117">
                  <c:v>4.2847</c:v>
                </c:pt>
                <c:pt idx="118">
                  <c:v>4.3367000000000004</c:v>
                </c:pt>
                <c:pt idx="119">
                  <c:v>4.2656000000000001</c:v>
                </c:pt>
                <c:pt idx="120">
                  <c:v>4.3193999999999999</c:v>
                </c:pt>
                <c:pt idx="121">
                  <c:v>4.2538</c:v>
                </c:pt>
                <c:pt idx="122">
                  <c:v>4.2093999999999996</c:v>
                </c:pt>
                <c:pt idx="123">
                  <c:v>4.1097999999999999</c:v>
                </c:pt>
                <c:pt idx="124">
                  <c:v>4.1093000000000002</c:v>
                </c:pt>
                <c:pt idx="125">
                  <c:v>4.05</c:v>
                </c:pt>
                <c:pt idx="126">
                  <c:v>4.0026999999999999</c:v>
                </c:pt>
                <c:pt idx="127">
                  <c:v>4.03</c:v>
                </c:pt>
                <c:pt idx="128">
                  <c:v>4.0077999999999996</c:v>
                </c:pt>
                <c:pt idx="129">
                  <c:v>3.9750000000000001</c:v>
                </c:pt>
                <c:pt idx="130">
                  <c:v>3.93</c:v>
                </c:pt>
                <c:pt idx="131">
                  <c:v>3.9552999999999998</c:v>
                </c:pt>
                <c:pt idx="132">
                  <c:v>3.98</c:v>
                </c:pt>
                <c:pt idx="133">
                  <c:v>3.9821</c:v>
                </c:pt>
                <c:pt idx="134">
                  <c:v>3.9537</c:v>
                </c:pt>
                <c:pt idx="135">
                  <c:v>3.8616000000000001</c:v>
                </c:pt>
                <c:pt idx="136">
                  <c:v>3.8704999999999998</c:v>
                </c:pt>
                <c:pt idx="137">
                  <c:v>3.8700999999999999</c:v>
                </c:pt>
                <c:pt idx="138">
                  <c:v>3.87</c:v>
                </c:pt>
                <c:pt idx="139">
                  <c:v>3.891</c:v>
                </c:pt>
                <c:pt idx="140">
                  <c:v>3.84</c:v>
                </c:pt>
                <c:pt idx="141">
                  <c:v>3.8018000000000001</c:v>
                </c:pt>
                <c:pt idx="142">
                  <c:v>3.8178999999999998</c:v>
                </c:pt>
                <c:pt idx="143">
                  <c:v>3.8</c:v>
                </c:pt>
                <c:pt idx="144">
                  <c:v>3.7067999999999999</c:v>
                </c:pt>
                <c:pt idx="145">
                  <c:v>3.7035999999999998</c:v>
                </c:pt>
                <c:pt idx="146">
                  <c:v>3.6798999999999999</c:v>
                </c:pt>
                <c:pt idx="147">
                  <c:v>3.742</c:v>
                </c:pt>
                <c:pt idx="148">
                  <c:v>3.794</c:v>
                </c:pt>
                <c:pt idx="149">
                  <c:v>3.77</c:v>
                </c:pt>
                <c:pt idx="150">
                  <c:v>3.8738000000000001</c:v>
                </c:pt>
                <c:pt idx="151">
                  <c:v>3.9542999999999999</c:v>
                </c:pt>
                <c:pt idx="152">
                  <c:v>3.9567000000000001</c:v>
                </c:pt>
                <c:pt idx="153">
                  <c:v>3.9965999999999999</c:v>
                </c:pt>
                <c:pt idx="154">
                  <c:v>4.0599999999999996</c:v>
                </c:pt>
                <c:pt idx="155">
                  <c:v>4.0500999999999996</c:v>
                </c:pt>
                <c:pt idx="156">
                  <c:v>4.0212000000000003</c:v>
                </c:pt>
                <c:pt idx="157">
                  <c:v>3.8993000000000002</c:v>
                </c:pt>
                <c:pt idx="158">
                  <c:v>3.9514</c:v>
                </c:pt>
                <c:pt idx="159">
                  <c:v>3.92</c:v>
                </c:pt>
                <c:pt idx="160">
                  <c:v>3.9134000000000002</c:v>
                </c:pt>
                <c:pt idx="161">
                  <c:v>3.9028999999999998</c:v>
                </c:pt>
                <c:pt idx="162">
                  <c:v>3.9260000000000002</c:v>
                </c:pt>
                <c:pt idx="163">
                  <c:v>4.0327000000000002</c:v>
                </c:pt>
                <c:pt idx="164">
                  <c:v>4.0149999999999997</c:v>
                </c:pt>
                <c:pt idx="165">
                  <c:v>3.9982000000000002</c:v>
                </c:pt>
                <c:pt idx="166">
                  <c:v>4.0644999999999998</c:v>
                </c:pt>
                <c:pt idx="167">
                  <c:v>4.0377999999999998</c:v>
                </c:pt>
                <c:pt idx="168">
                  <c:v>4.0484</c:v>
                </c:pt>
                <c:pt idx="169">
                  <c:v>4.0243000000000002</c:v>
                </c:pt>
                <c:pt idx="170">
                  <c:v>4.0224000000000002</c:v>
                </c:pt>
                <c:pt idx="171">
                  <c:v>4.0510999999999999</c:v>
                </c:pt>
                <c:pt idx="172">
                  <c:v>4.0242000000000004</c:v>
                </c:pt>
                <c:pt idx="173">
                  <c:v>4.0644999999999998</c:v>
                </c:pt>
                <c:pt idx="174">
                  <c:v>4.0864000000000003</c:v>
                </c:pt>
                <c:pt idx="175">
                  <c:v>4.0740999999999996</c:v>
                </c:pt>
                <c:pt idx="176">
                  <c:v>4.1132</c:v>
                </c:pt>
                <c:pt idx="177">
                  <c:v>4.1399999999999997</c:v>
                </c:pt>
                <c:pt idx="178">
                  <c:v>4.1645000000000003</c:v>
                </c:pt>
                <c:pt idx="179">
                  <c:v>4.3173000000000004</c:v>
                </c:pt>
                <c:pt idx="180">
                  <c:v>4.3243</c:v>
                </c:pt>
                <c:pt idx="181">
                  <c:v>4.2290000000000001</c:v>
                </c:pt>
                <c:pt idx="182">
                  <c:v>4.3032000000000004</c:v>
                </c:pt>
                <c:pt idx="183">
                  <c:v>4.1947999999999999</c:v>
                </c:pt>
                <c:pt idx="184">
                  <c:v>4.2222999999999997</c:v>
                </c:pt>
                <c:pt idx="185">
                  <c:v>4.3855000000000004</c:v>
                </c:pt>
                <c:pt idx="186">
                  <c:v>4.3655999999999997</c:v>
                </c:pt>
                <c:pt idx="187">
                  <c:v>4.3078000000000003</c:v>
                </c:pt>
                <c:pt idx="188">
                  <c:v>4.3</c:v>
                </c:pt>
                <c:pt idx="189">
                  <c:v>4.3926999999999996</c:v>
                </c:pt>
                <c:pt idx="190">
                  <c:v>4.33</c:v>
                </c:pt>
                <c:pt idx="191">
                  <c:v>4.3432000000000004</c:v>
                </c:pt>
                <c:pt idx="192">
                  <c:v>4.3367000000000004</c:v>
                </c:pt>
                <c:pt idx="193">
                  <c:v>4.2954999999999997</c:v>
                </c:pt>
                <c:pt idx="194">
                  <c:v>4.2773000000000003</c:v>
                </c:pt>
                <c:pt idx="195">
                  <c:v>4.2750000000000004</c:v>
                </c:pt>
                <c:pt idx="196">
                  <c:v>4.2699999999999996</c:v>
                </c:pt>
                <c:pt idx="197">
                  <c:v>4.2969999999999997</c:v>
                </c:pt>
                <c:pt idx="198">
                  <c:v>4.2910000000000004</c:v>
                </c:pt>
                <c:pt idx="199">
                  <c:v>4.2492999999999999</c:v>
                </c:pt>
                <c:pt idx="200">
                  <c:v>4.226</c:v>
                </c:pt>
                <c:pt idx="201">
                  <c:v>4.2401999999999997</c:v>
                </c:pt>
                <c:pt idx="202">
                  <c:v>4.2851999999999997</c:v>
                </c:pt>
                <c:pt idx="203">
                  <c:v>4.3013000000000003</c:v>
                </c:pt>
                <c:pt idx="204">
                  <c:v>4.3040000000000003</c:v>
                </c:pt>
                <c:pt idx="205">
                  <c:v>4.3228</c:v>
                </c:pt>
                <c:pt idx="206">
                  <c:v>4.3311000000000002</c:v>
                </c:pt>
                <c:pt idx="207">
                  <c:v>4.3346</c:v>
                </c:pt>
                <c:pt idx="208">
                  <c:v>4.3509000000000002</c:v>
                </c:pt>
                <c:pt idx="209">
                  <c:v>4.3559999999999999</c:v>
                </c:pt>
                <c:pt idx="210">
                  <c:v>4.3388</c:v>
                </c:pt>
                <c:pt idx="211">
                  <c:v>4.2816999999999998</c:v>
                </c:pt>
                <c:pt idx="212">
                  <c:v>4.22</c:v>
                </c:pt>
                <c:pt idx="213">
                  <c:v>4.18</c:v>
                </c:pt>
                <c:pt idx="214">
                  <c:v>4.2416999999999998</c:v>
                </c:pt>
                <c:pt idx="215">
                  <c:v>4.2847999999999997</c:v>
                </c:pt>
                <c:pt idx="216">
                  <c:v>4.335</c:v>
                </c:pt>
                <c:pt idx="217">
                  <c:v>4.3</c:v>
                </c:pt>
                <c:pt idx="218">
                  <c:v>4.3186999999999998</c:v>
                </c:pt>
                <c:pt idx="219">
                  <c:v>4.3071999999999999</c:v>
                </c:pt>
                <c:pt idx="220">
                  <c:v>4.32</c:v>
                </c:pt>
                <c:pt idx="221">
                  <c:v>4.3228999999999997</c:v>
                </c:pt>
                <c:pt idx="222">
                  <c:v>4.37</c:v>
                </c:pt>
                <c:pt idx="223">
                  <c:v>4.3768000000000002</c:v>
                </c:pt>
                <c:pt idx="224">
                  <c:v>4.3621999999999996</c:v>
                </c:pt>
                <c:pt idx="225">
                  <c:v>4.3337000000000003</c:v>
                </c:pt>
                <c:pt idx="226">
                  <c:v>4.3</c:v>
                </c:pt>
                <c:pt idx="227">
                  <c:v>4.25</c:v>
                </c:pt>
                <c:pt idx="228">
                  <c:v>4.2336999999999998</c:v>
                </c:pt>
                <c:pt idx="229">
                  <c:v>4.1365999999999996</c:v>
                </c:pt>
                <c:pt idx="230">
                  <c:v>4.0949999999999998</c:v>
                </c:pt>
                <c:pt idx="231">
                  <c:v>4.0030999999999999</c:v>
                </c:pt>
                <c:pt idx="232">
                  <c:v>4.0063000000000004</c:v>
                </c:pt>
                <c:pt idx="233">
                  <c:v>4.0354999999999999</c:v>
                </c:pt>
                <c:pt idx="234">
                  <c:v>4.0240999999999998</c:v>
                </c:pt>
                <c:pt idx="235">
                  <c:v>4.0223000000000004</c:v>
                </c:pt>
                <c:pt idx="236">
                  <c:v>3.9352999999999998</c:v>
                </c:pt>
                <c:pt idx="237">
                  <c:v>3.8919000000000001</c:v>
                </c:pt>
                <c:pt idx="238">
                  <c:v>3.9066999999999998</c:v>
                </c:pt>
                <c:pt idx="239">
                  <c:v>3.8871000000000002</c:v>
                </c:pt>
                <c:pt idx="240">
                  <c:v>3.91</c:v>
                </c:pt>
                <c:pt idx="241">
                  <c:v>3.9056999999999999</c:v>
                </c:pt>
                <c:pt idx="242">
                  <c:v>3.89</c:v>
                </c:pt>
                <c:pt idx="243">
                  <c:v>3.8956</c:v>
                </c:pt>
                <c:pt idx="244">
                  <c:v>3.9098000000000002</c:v>
                </c:pt>
                <c:pt idx="245">
                  <c:v>3.88</c:v>
                </c:pt>
                <c:pt idx="246">
                  <c:v>3.88</c:v>
                </c:pt>
                <c:pt idx="247">
                  <c:v>3.8793000000000002</c:v>
                </c:pt>
                <c:pt idx="248">
                  <c:v>3.8130999999999999</c:v>
                </c:pt>
                <c:pt idx="249">
                  <c:v>3.7980999999999998</c:v>
                </c:pt>
                <c:pt idx="250">
                  <c:v>3.7980999999999998</c:v>
                </c:pt>
                <c:pt idx="251">
                  <c:v>3.8</c:v>
                </c:pt>
                <c:pt idx="252">
                  <c:v>3.82</c:v>
                </c:pt>
                <c:pt idx="253">
                  <c:v>3.88</c:v>
                </c:pt>
                <c:pt idx="254">
                  <c:v>3.94</c:v>
                </c:pt>
                <c:pt idx="255">
                  <c:v>3.94</c:v>
                </c:pt>
                <c:pt idx="256">
                  <c:v>4.0227000000000004</c:v>
                </c:pt>
                <c:pt idx="257">
                  <c:v>3.9639000000000002</c:v>
                </c:pt>
                <c:pt idx="258">
                  <c:v>4.0103</c:v>
                </c:pt>
                <c:pt idx="259">
                  <c:v>3.9658000000000002</c:v>
                </c:pt>
                <c:pt idx="260">
                  <c:v>4.0141999999999998</c:v>
                </c:pt>
                <c:pt idx="261">
                  <c:v>4.0374999999999996</c:v>
                </c:pt>
                <c:pt idx="262">
                  <c:v>4.08</c:v>
                </c:pt>
                <c:pt idx="263">
                  <c:v>4.0928000000000004</c:v>
                </c:pt>
                <c:pt idx="264">
                  <c:v>4.1227999999999998</c:v>
                </c:pt>
                <c:pt idx="265">
                  <c:v>4.1562999999999999</c:v>
                </c:pt>
                <c:pt idx="266">
                  <c:v>4.1562999999999999</c:v>
                </c:pt>
                <c:pt idx="267">
                  <c:v>4.1234999999999999</c:v>
                </c:pt>
                <c:pt idx="268">
                  <c:v>4.1036999999999999</c:v>
                </c:pt>
                <c:pt idx="269">
                  <c:v>4.0892999999999997</c:v>
                </c:pt>
                <c:pt idx="270">
                  <c:v>4.0599999999999996</c:v>
                </c:pt>
                <c:pt idx="271">
                  <c:v>4.077</c:v>
                </c:pt>
                <c:pt idx="272">
                  <c:v>3.9592000000000001</c:v>
                </c:pt>
                <c:pt idx="273">
                  <c:v>3.9361999999999999</c:v>
                </c:pt>
                <c:pt idx="274">
                  <c:v>3.96</c:v>
                </c:pt>
                <c:pt idx="275">
                  <c:v>3.95</c:v>
                </c:pt>
                <c:pt idx="276">
                  <c:v>3.9588000000000001</c:v>
                </c:pt>
                <c:pt idx="277">
                  <c:v>3.9931999999999999</c:v>
                </c:pt>
                <c:pt idx="278">
                  <c:v>3.9811000000000001</c:v>
                </c:pt>
                <c:pt idx="279">
                  <c:v>3.9780000000000002</c:v>
                </c:pt>
                <c:pt idx="280">
                  <c:v>3.9986000000000002</c:v>
                </c:pt>
                <c:pt idx="281">
                  <c:v>4.03</c:v>
                </c:pt>
                <c:pt idx="282">
                  <c:v>4.03</c:v>
                </c:pt>
                <c:pt idx="283">
                  <c:v>4.0599999999999996</c:v>
                </c:pt>
                <c:pt idx="284">
                  <c:v>4.16</c:v>
                </c:pt>
                <c:pt idx="285">
                  <c:v>4.1969000000000003</c:v>
                </c:pt>
                <c:pt idx="286">
                  <c:v>4.2337999999999996</c:v>
                </c:pt>
                <c:pt idx="287">
                  <c:v>4.2564000000000002</c:v>
                </c:pt>
                <c:pt idx="288">
                  <c:v>4.2519999999999998</c:v>
                </c:pt>
                <c:pt idx="289">
                  <c:v>4.3056000000000001</c:v>
                </c:pt>
                <c:pt idx="290">
                  <c:v>4.3396999999999997</c:v>
                </c:pt>
                <c:pt idx="291">
                  <c:v>4.3052000000000001</c:v>
                </c:pt>
                <c:pt idx="292">
                  <c:v>4.2300000000000004</c:v>
                </c:pt>
                <c:pt idx="293">
                  <c:v>4.1673</c:v>
                </c:pt>
                <c:pt idx="294">
                  <c:v>4.2427000000000001</c:v>
                </c:pt>
                <c:pt idx="295">
                  <c:v>4.3099999999999996</c:v>
                </c:pt>
                <c:pt idx="296">
                  <c:v>4.2977999999999996</c:v>
                </c:pt>
                <c:pt idx="297">
                  <c:v>4.2933000000000003</c:v>
                </c:pt>
                <c:pt idx="298">
                  <c:v>4.3257000000000003</c:v>
                </c:pt>
                <c:pt idx="299">
                  <c:v>4.3029999999999999</c:v>
                </c:pt>
                <c:pt idx="300">
                  <c:v>4.2862999999999998</c:v>
                </c:pt>
                <c:pt idx="301">
                  <c:v>4.2948000000000004</c:v>
                </c:pt>
                <c:pt idx="302">
                  <c:v>4.3</c:v>
                </c:pt>
                <c:pt idx="303">
                  <c:v>4.4000000000000004</c:v>
                </c:pt>
                <c:pt idx="304">
                  <c:v>4.4720000000000004</c:v>
                </c:pt>
                <c:pt idx="305">
                  <c:v>4.5136000000000003</c:v>
                </c:pt>
                <c:pt idx="306">
                  <c:v>4.5369999999999999</c:v>
                </c:pt>
                <c:pt idx="307">
                  <c:v>4.5</c:v>
                </c:pt>
                <c:pt idx="308">
                  <c:v>4.4848999999999997</c:v>
                </c:pt>
                <c:pt idx="309">
                  <c:v>4.5</c:v>
                </c:pt>
                <c:pt idx="310">
                  <c:v>4.4878999999999998</c:v>
                </c:pt>
                <c:pt idx="311">
                  <c:v>4.452</c:v>
                </c:pt>
                <c:pt idx="312">
                  <c:v>4.4669999999999996</c:v>
                </c:pt>
                <c:pt idx="313">
                  <c:v>4.5077999999999996</c:v>
                </c:pt>
                <c:pt idx="314">
                  <c:v>4.5259999999999998</c:v>
                </c:pt>
                <c:pt idx="315">
                  <c:v>4.53</c:v>
                </c:pt>
                <c:pt idx="316">
                  <c:v>4.4581999999999997</c:v>
                </c:pt>
                <c:pt idx="317">
                  <c:v>4.5000999999999998</c:v>
                </c:pt>
                <c:pt idx="318">
                  <c:v>4.4889999999999999</c:v>
                </c:pt>
                <c:pt idx="319">
                  <c:v>4.5247000000000002</c:v>
                </c:pt>
                <c:pt idx="320">
                  <c:v>4.5026000000000002</c:v>
                </c:pt>
                <c:pt idx="321">
                  <c:v>4.4922000000000004</c:v>
                </c:pt>
                <c:pt idx="322">
                  <c:v>4.4524999999999997</c:v>
                </c:pt>
                <c:pt idx="323">
                  <c:v>4.4477000000000002</c:v>
                </c:pt>
                <c:pt idx="324">
                  <c:v>4.5042999999999997</c:v>
                </c:pt>
                <c:pt idx="325">
                  <c:v>4.4335000000000004</c:v>
                </c:pt>
                <c:pt idx="326">
                  <c:v>4.4378000000000002</c:v>
                </c:pt>
                <c:pt idx="327">
                  <c:v>4.4431000000000003</c:v>
                </c:pt>
                <c:pt idx="328">
                  <c:v>4.4684999999999997</c:v>
                </c:pt>
                <c:pt idx="329">
                  <c:v>4.4553000000000003</c:v>
                </c:pt>
                <c:pt idx="330">
                  <c:v>4.4572000000000003</c:v>
                </c:pt>
                <c:pt idx="331">
                  <c:v>4.4996</c:v>
                </c:pt>
                <c:pt idx="332">
                  <c:v>4.5122999999999998</c:v>
                </c:pt>
                <c:pt idx="333">
                  <c:v>4.5842000000000001</c:v>
                </c:pt>
                <c:pt idx="334">
                  <c:v>4.5937999999999999</c:v>
                </c:pt>
                <c:pt idx="335">
                  <c:v>4.59</c:v>
                </c:pt>
                <c:pt idx="336">
                  <c:v>4.5149999999999997</c:v>
                </c:pt>
                <c:pt idx="337">
                  <c:v>4.4866999999999999</c:v>
                </c:pt>
                <c:pt idx="338">
                  <c:v>4.4466999999999999</c:v>
                </c:pt>
                <c:pt idx="339">
                  <c:v>4.4800000000000004</c:v>
                </c:pt>
                <c:pt idx="340">
                  <c:v>4.4625000000000004</c:v>
                </c:pt>
                <c:pt idx="341">
                  <c:v>4.45</c:v>
                </c:pt>
                <c:pt idx="342">
                  <c:v>4.4013999999999998</c:v>
                </c:pt>
                <c:pt idx="343">
                  <c:v>4.5175999999999998</c:v>
                </c:pt>
                <c:pt idx="344">
                  <c:v>4.5046999999999997</c:v>
                </c:pt>
                <c:pt idx="345">
                  <c:v>4.4713000000000003</c:v>
                </c:pt>
                <c:pt idx="346">
                  <c:v>4.4722</c:v>
                </c:pt>
                <c:pt idx="347">
                  <c:v>4.4977</c:v>
                </c:pt>
                <c:pt idx="348">
                  <c:v>4.49</c:v>
                </c:pt>
                <c:pt idx="349">
                  <c:v>4.4813000000000001</c:v>
                </c:pt>
                <c:pt idx="350">
                  <c:v>4.4466999999999999</c:v>
                </c:pt>
                <c:pt idx="351">
                  <c:v>4.4325999999999999</c:v>
                </c:pt>
                <c:pt idx="352">
                  <c:v>4.4402999999999997</c:v>
                </c:pt>
                <c:pt idx="353">
                  <c:v>4.3956999999999997</c:v>
                </c:pt>
                <c:pt idx="354">
                  <c:v>4.3231999999999999</c:v>
                </c:pt>
                <c:pt idx="355">
                  <c:v>4.2633000000000001</c:v>
                </c:pt>
                <c:pt idx="356">
                  <c:v>4.2869000000000002</c:v>
                </c:pt>
                <c:pt idx="357">
                  <c:v>4.2771999999999997</c:v>
                </c:pt>
                <c:pt idx="358">
                  <c:v>4.2774999999999999</c:v>
                </c:pt>
                <c:pt idx="359">
                  <c:v>4.3099999999999996</c:v>
                </c:pt>
                <c:pt idx="360">
                  <c:v>4.3376000000000001</c:v>
                </c:pt>
                <c:pt idx="361">
                  <c:v>4.3120000000000003</c:v>
                </c:pt>
                <c:pt idx="362">
                  <c:v>4.3311999999999999</c:v>
                </c:pt>
                <c:pt idx="363">
                  <c:v>4.3369</c:v>
                </c:pt>
                <c:pt idx="364">
                  <c:v>4.3852000000000002</c:v>
                </c:pt>
                <c:pt idx="365">
                  <c:v>4.4409000000000001</c:v>
                </c:pt>
                <c:pt idx="366">
                  <c:v>4.42</c:v>
                </c:pt>
                <c:pt idx="367">
                  <c:v>4.4400000000000004</c:v>
                </c:pt>
                <c:pt idx="368">
                  <c:v>4.4264999999999999</c:v>
                </c:pt>
                <c:pt idx="369">
                  <c:v>4.4025999999999996</c:v>
                </c:pt>
                <c:pt idx="370">
                  <c:v>4.4364999999999997</c:v>
                </c:pt>
                <c:pt idx="371">
                  <c:v>4.4215</c:v>
                </c:pt>
                <c:pt idx="372">
                  <c:v>4.4249000000000001</c:v>
                </c:pt>
                <c:pt idx="373">
                  <c:v>4.4321000000000002</c:v>
                </c:pt>
                <c:pt idx="374">
                  <c:v>4.43</c:v>
                </c:pt>
                <c:pt idx="375">
                  <c:v>4.3902000000000001</c:v>
                </c:pt>
                <c:pt idx="376">
                  <c:v>4.407</c:v>
                </c:pt>
                <c:pt idx="377">
                  <c:v>4.4260999999999999</c:v>
                </c:pt>
                <c:pt idx="378">
                  <c:v>4.3856999999999999</c:v>
                </c:pt>
                <c:pt idx="379">
                  <c:v>4.3956</c:v>
                </c:pt>
                <c:pt idx="380">
                  <c:v>4.3956</c:v>
                </c:pt>
                <c:pt idx="381">
                  <c:v>4.4161000000000001</c:v>
                </c:pt>
                <c:pt idx="382">
                  <c:v>4.4382000000000001</c:v>
                </c:pt>
                <c:pt idx="383">
                  <c:v>4.3994</c:v>
                </c:pt>
                <c:pt idx="384">
                  <c:v>4.3822000000000001</c:v>
                </c:pt>
                <c:pt idx="385">
                  <c:v>4.3571999999999997</c:v>
                </c:pt>
                <c:pt idx="386">
                  <c:v>4.3545999999999996</c:v>
                </c:pt>
                <c:pt idx="387">
                  <c:v>4.33</c:v>
                </c:pt>
                <c:pt idx="388">
                  <c:v>4.3470000000000004</c:v>
                </c:pt>
                <c:pt idx="389">
                  <c:v>4.3436000000000003</c:v>
                </c:pt>
                <c:pt idx="390">
                  <c:v>4.4000000000000004</c:v>
                </c:pt>
                <c:pt idx="391">
                  <c:v>4.4480000000000004</c:v>
                </c:pt>
                <c:pt idx="392">
                  <c:v>4.4955999999999996</c:v>
                </c:pt>
                <c:pt idx="393">
                  <c:v>4.4904999999999999</c:v>
                </c:pt>
                <c:pt idx="394">
                  <c:v>4.4855</c:v>
                </c:pt>
                <c:pt idx="395">
                  <c:v>4.5542999999999996</c:v>
                </c:pt>
                <c:pt idx="396">
                  <c:v>4.5476999999999999</c:v>
                </c:pt>
                <c:pt idx="397">
                  <c:v>4.5054999999999996</c:v>
                </c:pt>
                <c:pt idx="398">
                  <c:v>4.5122</c:v>
                </c:pt>
                <c:pt idx="399">
                  <c:v>4.5801999999999996</c:v>
                </c:pt>
                <c:pt idx="400">
                  <c:v>4.6100000000000003</c:v>
                </c:pt>
                <c:pt idx="401">
                  <c:v>4.6973000000000003</c:v>
                </c:pt>
                <c:pt idx="402">
                  <c:v>4.7035999999999998</c:v>
                </c:pt>
                <c:pt idx="403">
                  <c:v>4.7343999999999999</c:v>
                </c:pt>
                <c:pt idx="404">
                  <c:v>4.8078000000000003</c:v>
                </c:pt>
                <c:pt idx="405">
                  <c:v>4.8981000000000003</c:v>
                </c:pt>
                <c:pt idx="406">
                  <c:v>4.9135999999999997</c:v>
                </c:pt>
                <c:pt idx="407">
                  <c:v>4.9165000000000001</c:v>
                </c:pt>
                <c:pt idx="408">
                  <c:v>5.0162000000000004</c:v>
                </c:pt>
                <c:pt idx="409">
                  <c:v>4.9447000000000001</c:v>
                </c:pt>
                <c:pt idx="410">
                  <c:v>4.8994</c:v>
                </c:pt>
                <c:pt idx="411">
                  <c:v>4.97</c:v>
                </c:pt>
                <c:pt idx="412">
                  <c:v>4.8600000000000003</c:v>
                </c:pt>
                <c:pt idx="413">
                  <c:v>4.7606999999999999</c:v>
                </c:pt>
                <c:pt idx="414">
                  <c:v>4.78</c:v>
                </c:pt>
                <c:pt idx="415">
                  <c:v>4.7427000000000001</c:v>
                </c:pt>
                <c:pt idx="416">
                  <c:v>4.7835000000000001</c:v>
                </c:pt>
                <c:pt idx="417">
                  <c:v>4.8369</c:v>
                </c:pt>
                <c:pt idx="418">
                  <c:v>4.8285999999999998</c:v>
                </c:pt>
                <c:pt idx="419">
                  <c:v>4.88</c:v>
                </c:pt>
                <c:pt idx="420">
                  <c:v>4.9040999999999997</c:v>
                </c:pt>
                <c:pt idx="421">
                  <c:v>4.9019000000000004</c:v>
                </c:pt>
                <c:pt idx="422">
                  <c:v>4.9851999999999999</c:v>
                </c:pt>
                <c:pt idx="423">
                  <c:v>4.8762999999999996</c:v>
                </c:pt>
                <c:pt idx="424">
                  <c:v>4.87</c:v>
                </c:pt>
                <c:pt idx="425">
                  <c:v>4.8414999999999999</c:v>
                </c:pt>
                <c:pt idx="426">
                  <c:v>4.8437999999999999</c:v>
                </c:pt>
                <c:pt idx="427">
                  <c:v>4.8437999999999999</c:v>
                </c:pt>
                <c:pt idx="428">
                  <c:v>4.88</c:v>
                </c:pt>
                <c:pt idx="429">
                  <c:v>4.9291999999999998</c:v>
                </c:pt>
                <c:pt idx="430">
                  <c:v>4.9336000000000002</c:v>
                </c:pt>
                <c:pt idx="431">
                  <c:v>4.9192999999999998</c:v>
                </c:pt>
                <c:pt idx="432">
                  <c:v>4.9164000000000003</c:v>
                </c:pt>
                <c:pt idx="433">
                  <c:v>4.9732000000000003</c:v>
                </c:pt>
                <c:pt idx="434">
                  <c:v>4.9800000000000004</c:v>
                </c:pt>
                <c:pt idx="435">
                  <c:v>4.99</c:v>
                </c:pt>
                <c:pt idx="436">
                  <c:v>5.0277000000000003</c:v>
                </c:pt>
                <c:pt idx="437">
                  <c:v>5.0282999999999998</c:v>
                </c:pt>
                <c:pt idx="438">
                  <c:v>5.0776000000000003</c:v>
                </c:pt>
                <c:pt idx="439">
                  <c:v>5.024</c:v>
                </c:pt>
                <c:pt idx="440">
                  <c:v>5.0541999999999998</c:v>
                </c:pt>
                <c:pt idx="441">
                  <c:v>5.0869999999999997</c:v>
                </c:pt>
                <c:pt idx="442">
                  <c:v>5.0789</c:v>
                </c:pt>
                <c:pt idx="443">
                  <c:v>5.1014999999999997</c:v>
                </c:pt>
                <c:pt idx="444">
                  <c:v>5.0709999999999997</c:v>
                </c:pt>
                <c:pt idx="445">
                  <c:v>5.1169000000000002</c:v>
                </c:pt>
                <c:pt idx="446">
                  <c:v>5.1184000000000003</c:v>
                </c:pt>
                <c:pt idx="447">
                  <c:v>5.1372999999999998</c:v>
                </c:pt>
                <c:pt idx="448">
                  <c:v>5.1881000000000004</c:v>
                </c:pt>
                <c:pt idx="449">
                  <c:v>5.23</c:v>
                </c:pt>
                <c:pt idx="450">
                  <c:v>5.2987000000000002</c:v>
                </c:pt>
                <c:pt idx="451">
                  <c:v>5.3442999999999996</c:v>
                </c:pt>
                <c:pt idx="452">
                  <c:v>5.4295999999999998</c:v>
                </c:pt>
                <c:pt idx="453">
                  <c:v>5.4547999999999996</c:v>
                </c:pt>
                <c:pt idx="454">
                  <c:v>5.5197000000000003</c:v>
                </c:pt>
                <c:pt idx="455">
                  <c:v>5.5594000000000001</c:v>
                </c:pt>
                <c:pt idx="456">
                  <c:v>5.5164999999999997</c:v>
                </c:pt>
                <c:pt idx="457">
                  <c:v>5.6784999999999997</c:v>
                </c:pt>
                <c:pt idx="458">
                  <c:v>5.5167000000000002</c:v>
                </c:pt>
                <c:pt idx="459">
                  <c:v>5.5556000000000001</c:v>
                </c:pt>
                <c:pt idx="460">
                  <c:v>5.2824</c:v>
                </c:pt>
                <c:pt idx="461">
                  <c:v>5.3638000000000003</c:v>
                </c:pt>
                <c:pt idx="462">
                  <c:v>5.3975999999999997</c:v>
                </c:pt>
                <c:pt idx="463">
                  <c:v>5.3845000000000001</c:v>
                </c:pt>
                <c:pt idx="464">
                  <c:v>5.3390000000000004</c:v>
                </c:pt>
                <c:pt idx="465">
                  <c:v>5.3648999999999996</c:v>
                </c:pt>
                <c:pt idx="466">
                  <c:v>5.3475000000000001</c:v>
                </c:pt>
                <c:pt idx="467">
                  <c:v>5.3052999999999999</c:v>
                </c:pt>
                <c:pt idx="468">
                  <c:v>5.35</c:v>
                </c:pt>
                <c:pt idx="469">
                  <c:v>5.3654999999999999</c:v>
                </c:pt>
                <c:pt idx="470">
                  <c:v>5.3693</c:v>
                </c:pt>
                <c:pt idx="471">
                  <c:v>5.3365999999999998</c:v>
                </c:pt>
                <c:pt idx="472">
                  <c:v>5.3802000000000003</c:v>
                </c:pt>
                <c:pt idx="473">
                  <c:v>5.3749000000000002</c:v>
                </c:pt>
                <c:pt idx="474">
                  <c:v>5.3550000000000004</c:v>
                </c:pt>
                <c:pt idx="475">
                  <c:v>5.3639000000000001</c:v>
                </c:pt>
                <c:pt idx="476">
                  <c:v>5.3631000000000002</c:v>
                </c:pt>
                <c:pt idx="477">
                  <c:v>5.3441999999999998</c:v>
                </c:pt>
                <c:pt idx="478">
                  <c:v>5.3034999999999997</c:v>
                </c:pt>
                <c:pt idx="479">
                  <c:v>5.3619000000000003</c:v>
                </c:pt>
                <c:pt idx="480">
                  <c:v>5.3227000000000002</c:v>
                </c:pt>
                <c:pt idx="481">
                  <c:v>5.2525000000000004</c:v>
                </c:pt>
                <c:pt idx="482">
                  <c:v>5.2468000000000004</c:v>
                </c:pt>
                <c:pt idx="483">
                  <c:v>5.2135999999999996</c:v>
                </c:pt>
                <c:pt idx="484">
                  <c:v>5.1712999999999996</c:v>
                </c:pt>
                <c:pt idx="485">
                  <c:v>5.15</c:v>
                </c:pt>
                <c:pt idx="486">
                  <c:v>5.0849000000000002</c:v>
                </c:pt>
                <c:pt idx="487">
                  <c:v>5.1257000000000001</c:v>
                </c:pt>
                <c:pt idx="488">
                  <c:v>5.1542000000000003</c:v>
                </c:pt>
                <c:pt idx="489">
                  <c:v>5.2126000000000001</c:v>
                </c:pt>
                <c:pt idx="490">
                  <c:v>5.2930000000000001</c:v>
                </c:pt>
                <c:pt idx="491">
                  <c:v>5.3360000000000003</c:v>
                </c:pt>
                <c:pt idx="492">
                  <c:v>5.3315000000000001</c:v>
                </c:pt>
                <c:pt idx="493">
                  <c:v>5.3247999999999998</c:v>
                </c:pt>
                <c:pt idx="494">
                  <c:v>5.3329000000000004</c:v>
                </c:pt>
                <c:pt idx="495">
                  <c:v>5.3659999999999997</c:v>
                </c:pt>
                <c:pt idx="496">
                  <c:v>5.3659999999999997</c:v>
                </c:pt>
                <c:pt idx="497">
                  <c:v>5.3883000000000001</c:v>
                </c:pt>
                <c:pt idx="498">
                  <c:v>5.3948999999999998</c:v>
                </c:pt>
                <c:pt idx="499">
                  <c:v>5.4675000000000002</c:v>
                </c:pt>
                <c:pt idx="500">
                  <c:v>5.4326999999999996</c:v>
                </c:pt>
                <c:pt idx="501">
                  <c:v>5.4326999999999996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00-408D-8404-07586C0218A4}"/>
            </c:ext>
          </c:extLst>
        </c:ser>
        <c:ser>
          <c:idx val="6"/>
          <c:order val="3"/>
          <c:tx>
            <c:strRef>
              <c:f>'NTN-B'!$AM$2</c:f>
              <c:strCache>
                <c:ptCount val="1"/>
                <c:pt idx="0">
                  <c:v>Tx CDI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chemeClr val="bg2">
                  <a:lumMod val="25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'NTN-B'!$B$3:$B$504</c:f>
              <c:numCache>
                <c:formatCode>m/d/yyyy</c:formatCode>
                <c:ptCount val="502"/>
                <c:pt idx="0">
                  <c:v>43832</c:v>
                </c:pt>
                <c:pt idx="1">
                  <c:v>43833</c:v>
                </c:pt>
                <c:pt idx="2">
                  <c:v>43836</c:v>
                </c:pt>
                <c:pt idx="3">
                  <c:v>43837</c:v>
                </c:pt>
                <c:pt idx="4">
                  <c:v>43838</c:v>
                </c:pt>
                <c:pt idx="5">
                  <c:v>43839</c:v>
                </c:pt>
                <c:pt idx="6">
                  <c:v>43840</c:v>
                </c:pt>
                <c:pt idx="7">
                  <c:v>43843</c:v>
                </c:pt>
                <c:pt idx="8">
                  <c:v>43844</c:v>
                </c:pt>
                <c:pt idx="9">
                  <c:v>43845</c:v>
                </c:pt>
                <c:pt idx="10">
                  <c:v>43846</c:v>
                </c:pt>
                <c:pt idx="11">
                  <c:v>43847</c:v>
                </c:pt>
                <c:pt idx="12">
                  <c:v>43850</c:v>
                </c:pt>
                <c:pt idx="13">
                  <c:v>43851</c:v>
                </c:pt>
                <c:pt idx="14">
                  <c:v>43852</c:v>
                </c:pt>
                <c:pt idx="15">
                  <c:v>43853</c:v>
                </c:pt>
                <c:pt idx="16">
                  <c:v>43854</c:v>
                </c:pt>
                <c:pt idx="17">
                  <c:v>43857</c:v>
                </c:pt>
                <c:pt idx="18">
                  <c:v>43858</c:v>
                </c:pt>
                <c:pt idx="19">
                  <c:v>43859</c:v>
                </c:pt>
                <c:pt idx="20">
                  <c:v>43860</c:v>
                </c:pt>
                <c:pt idx="21">
                  <c:v>43861</c:v>
                </c:pt>
                <c:pt idx="22">
                  <c:v>43864</c:v>
                </c:pt>
                <c:pt idx="23">
                  <c:v>43865</c:v>
                </c:pt>
                <c:pt idx="24">
                  <c:v>43866</c:v>
                </c:pt>
                <c:pt idx="25">
                  <c:v>43867</c:v>
                </c:pt>
                <c:pt idx="26">
                  <c:v>43868</c:v>
                </c:pt>
                <c:pt idx="27">
                  <c:v>43871</c:v>
                </c:pt>
                <c:pt idx="28">
                  <c:v>43872</c:v>
                </c:pt>
                <c:pt idx="29">
                  <c:v>43873</c:v>
                </c:pt>
                <c:pt idx="30">
                  <c:v>43874</c:v>
                </c:pt>
                <c:pt idx="31">
                  <c:v>43875</c:v>
                </c:pt>
                <c:pt idx="32">
                  <c:v>43878</c:v>
                </c:pt>
                <c:pt idx="33">
                  <c:v>43879</c:v>
                </c:pt>
                <c:pt idx="34">
                  <c:v>43880</c:v>
                </c:pt>
                <c:pt idx="35">
                  <c:v>43881</c:v>
                </c:pt>
                <c:pt idx="36">
                  <c:v>43882</c:v>
                </c:pt>
                <c:pt idx="37">
                  <c:v>43887</c:v>
                </c:pt>
                <c:pt idx="38">
                  <c:v>43888</c:v>
                </c:pt>
                <c:pt idx="39">
                  <c:v>43889</c:v>
                </c:pt>
                <c:pt idx="40">
                  <c:v>43892</c:v>
                </c:pt>
                <c:pt idx="41">
                  <c:v>43893</c:v>
                </c:pt>
                <c:pt idx="42">
                  <c:v>43894</c:v>
                </c:pt>
                <c:pt idx="43">
                  <c:v>43895</c:v>
                </c:pt>
                <c:pt idx="44">
                  <c:v>43896</c:v>
                </c:pt>
                <c:pt idx="45">
                  <c:v>43899</c:v>
                </c:pt>
                <c:pt idx="46">
                  <c:v>43900</c:v>
                </c:pt>
                <c:pt idx="47">
                  <c:v>43901</c:v>
                </c:pt>
                <c:pt idx="48">
                  <c:v>43902</c:v>
                </c:pt>
                <c:pt idx="49">
                  <c:v>43903</c:v>
                </c:pt>
                <c:pt idx="50">
                  <c:v>43906</c:v>
                </c:pt>
                <c:pt idx="51">
                  <c:v>43907</c:v>
                </c:pt>
                <c:pt idx="52">
                  <c:v>43908</c:v>
                </c:pt>
                <c:pt idx="53">
                  <c:v>43909</c:v>
                </c:pt>
                <c:pt idx="54">
                  <c:v>43910</c:v>
                </c:pt>
                <c:pt idx="55">
                  <c:v>43913</c:v>
                </c:pt>
                <c:pt idx="56">
                  <c:v>43914</c:v>
                </c:pt>
                <c:pt idx="57">
                  <c:v>43915</c:v>
                </c:pt>
                <c:pt idx="58">
                  <c:v>43916</c:v>
                </c:pt>
                <c:pt idx="59">
                  <c:v>43917</c:v>
                </c:pt>
                <c:pt idx="60">
                  <c:v>43920</c:v>
                </c:pt>
                <c:pt idx="61">
                  <c:v>43921</c:v>
                </c:pt>
                <c:pt idx="62">
                  <c:v>43922</c:v>
                </c:pt>
                <c:pt idx="63">
                  <c:v>43923</c:v>
                </c:pt>
                <c:pt idx="64">
                  <c:v>43924</c:v>
                </c:pt>
                <c:pt idx="65">
                  <c:v>43927</c:v>
                </c:pt>
                <c:pt idx="66">
                  <c:v>43928</c:v>
                </c:pt>
                <c:pt idx="67">
                  <c:v>43929</c:v>
                </c:pt>
                <c:pt idx="68">
                  <c:v>43930</c:v>
                </c:pt>
                <c:pt idx="69">
                  <c:v>43934</c:v>
                </c:pt>
                <c:pt idx="70">
                  <c:v>43935</c:v>
                </c:pt>
                <c:pt idx="71">
                  <c:v>43936</c:v>
                </c:pt>
                <c:pt idx="72">
                  <c:v>43937</c:v>
                </c:pt>
                <c:pt idx="73">
                  <c:v>43938</c:v>
                </c:pt>
                <c:pt idx="74">
                  <c:v>43941</c:v>
                </c:pt>
                <c:pt idx="75">
                  <c:v>43943</c:v>
                </c:pt>
                <c:pt idx="76">
                  <c:v>43944</c:v>
                </c:pt>
                <c:pt idx="77">
                  <c:v>43945</c:v>
                </c:pt>
                <c:pt idx="78">
                  <c:v>43948</c:v>
                </c:pt>
                <c:pt idx="79">
                  <c:v>43949</c:v>
                </c:pt>
                <c:pt idx="80">
                  <c:v>43950</c:v>
                </c:pt>
                <c:pt idx="81">
                  <c:v>43951</c:v>
                </c:pt>
                <c:pt idx="82">
                  <c:v>43955</c:v>
                </c:pt>
                <c:pt idx="83">
                  <c:v>43956</c:v>
                </c:pt>
                <c:pt idx="84">
                  <c:v>43957</c:v>
                </c:pt>
                <c:pt idx="85">
                  <c:v>43958</c:v>
                </c:pt>
                <c:pt idx="86">
                  <c:v>43959</c:v>
                </c:pt>
                <c:pt idx="87">
                  <c:v>43962</c:v>
                </c:pt>
                <c:pt idx="88">
                  <c:v>43963</c:v>
                </c:pt>
                <c:pt idx="89">
                  <c:v>43964</c:v>
                </c:pt>
                <c:pt idx="90">
                  <c:v>43965</c:v>
                </c:pt>
                <c:pt idx="91">
                  <c:v>43966</c:v>
                </c:pt>
                <c:pt idx="92">
                  <c:v>43969</c:v>
                </c:pt>
                <c:pt idx="93">
                  <c:v>43970</c:v>
                </c:pt>
                <c:pt idx="94">
                  <c:v>43971</c:v>
                </c:pt>
                <c:pt idx="95">
                  <c:v>43972</c:v>
                </c:pt>
                <c:pt idx="96">
                  <c:v>43973</c:v>
                </c:pt>
                <c:pt idx="97">
                  <c:v>43976</c:v>
                </c:pt>
                <c:pt idx="98">
                  <c:v>43977</c:v>
                </c:pt>
                <c:pt idx="99">
                  <c:v>43978</c:v>
                </c:pt>
                <c:pt idx="100">
                  <c:v>43979</c:v>
                </c:pt>
                <c:pt idx="101">
                  <c:v>43980</c:v>
                </c:pt>
                <c:pt idx="102">
                  <c:v>43983</c:v>
                </c:pt>
                <c:pt idx="103">
                  <c:v>43984</c:v>
                </c:pt>
                <c:pt idx="104">
                  <c:v>43985</c:v>
                </c:pt>
                <c:pt idx="105">
                  <c:v>43986</c:v>
                </c:pt>
                <c:pt idx="106">
                  <c:v>43987</c:v>
                </c:pt>
                <c:pt idx="107">
                  <c:v>43990</c:v>
                </c:pt>
                <c:pt idx="108">
                  <c:v>43991</c:v>
                </c:pt>
                <c:pt idx="109">
                  <c:v>43992</c:v>
                </c:pt>
                <c:pt idx="110">
                  <c:v>43994</c:v>
                </c:pt>
                <c:pt idx="111">
                  <c:v>43997</c:v>
                </c:pt>
                <c:pt idx="112">
                  <c:v>43998</c:v>
                </c:pt>
                <c:pt idx="113">
                  <c:v>43999</c:v>
                </c:pt>
                <c:pt idx="114">
                  <c:v>44000</c:v>
                </c:pt>
                <c:pt idx="115">
                  <c:v>44001</c:v>
                </c:pt>
                <c:pt idx="116">
                  <c:v>44004</c:v>
                </c:pt>
                <c:pt idx="117">
                  <c:v>44005</c:v>
                </c:pt>
                <c:pt idx="118">
                  <c:v>44006</c:v>
                </c:pt>
                <c:pt idx="119">
                  <c:v>44007</c:v>
                </c:pt>
                <c:pt idx="120">
                  <c:v>44008</c:v>
                </c:pt>
                <c:pt idx="121">
                  <c:v>44011</c:v>
                </c:pt>
                <c:pt idx="122">
                  <c:v>44012</c:v>
                </c:pt>
                <c:pt idx="123">
                  <c:v>44013</c:v>
                </c:pt>
                <c:pt idx="124">
                  <c:v>44014</c:v>
                </c:pt>
                <c:pt idx="125">
                  <c:v>44015</c:v>
                </c:pt>
                <c:pt idx="126">
                  <c:v>44018</c:v>
                </c:pt>
                <c:pt idx="127">
                  <c:v>44019</c:v>
                </c:pt>
                <c:pt idx="128">
                  <c:v>44020</c:v>
                </c:pt>
                <c:pt idx="129">
                  <c:v>44021</c:v>
                </c:pt>
                <c:pt idx="130">
                  <c:v>44022</c:v>
                </c:pt>
                <c:pt idx="131">
                  <c:v>44025</c:v>
                </c:pt>
                <c:pt idx="132">
                  <c:v>44026</c:v>
                </c:pt>
                <c:pt idx="133">
                  <c:v>44027</c:v>
                </c:pt>
                <c:pt idx="134">
                  <c:v>44028</c:v>
                </c:pt>
                <c:pt idx="135">
                  <c:v>44029</c:v>
                </c:pt>
                <c:pt idx="136">
                  <c:v>44032</c:v>
                </c:pt>
                <c:pt idx="137">
                  <c:v>44033</c:v>
                </c:pt>
                <c:pt idx="138">
                  <c:v>44034</c:v>
                </c:pt>
                <c:pt idx="139">
                  <c:v>44035</c:v>
                </c:pt>
                <c:pt idx="140">
                  <c:v>44036</c:v>
                </c:pt>
                <c:pt idx="141">
                  <c:v>44039</c:v>
                </c:pt>
                <c:pt idx="142">
                  <c:v>44040</c:v>
                </c:pt>
                <c:pt idx="143">
                  <c:v>44041</c:v>
                </c:pt>
                <c:pt idx="144">
                  <c:v>44042</c:v>
                </c:pt>
                <c:pt idx="145">
                  <c:v>44043</c:v>
                </c:pt>
                <c:pt idx="146">
                  <c:v>44046</c:v>
                </c:pt>
                <c:pt idx="147">
                  <c:v>44047</c:v>
                </c:pt>
                <c:pt idx="148">
                  <c:v>44048</c:v>
                </c:pt>
                <c:pt idx="149">
                  <c:v>44049</c:v>
                </c:pt>
                <c:pt idx="150">
                  <c:v>44050</c:v>
                </c:pt>
                <c:pt idx="151">
                  <c:v>44053</c:v>
                </c:pt>
                <c:pt idx="152">
                  <c:v>44054</c:v>
                </c:pt>
                <c:pt idx="153">
                  <c:v>44055</c:v>
                </c:pt>
                <c:pt idx="154">
                  <c:v>44056</c:v>
                </c:pt>
                <c:pt idx="155">
                  <c:v>44057</c:v>
                </c:pt>
                <c:pt idx="156">
                  <c:v>44060</c:v>
                </c:pt>
                <c:pt idx="157">
                  <c:v>44061</c:v>
                </c:pt>
                <c:pt idx="158">
                  <c:v>44062</c:v>
                </c:pt>
                <c:pt idx="159">
                  <c:v>44063</c:v>
                </c:pt>
                <c:pt idx="160">
                  <c:v>44064</c:v>
                </c:pt>
                <c:pt idx="161">
                  <c:v>44067</c:v>
                </c:pt>
                <c:pt idx="162">
                  <c:v>44068</c:v>
                </c:pt>
                <c:pt idx="163">
                  <c:v>44069</c:v>
                </c:pt>
                <c:pt idx="164">
                  <c:v>44070</c:v>
                </c:pt>
                <c:pt idx="165">
                  <c:v>44071</c:v>
                </c:pt>
                <c:pt idx="166">
                  <c:v>44074</c:v>
                </c:pt>
                <c:pt idx="167">
                  <c:v>44075</c:v>
                </c:pt>
                <c:pt idx="168">
                  <c:v>44076</c:v>
                </c:pt>
                <c:pt idx="169">
                  <c:v>44077</c:v>
                </c:pt>
                <c:pt idx="170">
                  <c:v>44078</c:v>
                </c:pt>
                <c:pt idx="171">
                  <c:v>44082</c:v>
                </c:pt>
                <c:pt idx="172">
                  <c:v>44083</c:v>
                </c:pt>
                <c:pt idx="173">
                  <c:v>44084</c:v>
                </c:pt>
                <c:pt idx="174">
                  <c:v>44085</c:v>
                </c:pt>
                <c:pt idx="175">
                  <c:v>44088</c:v>
                </c:pt>
                <c:pt idx="176">
                  <c:v>44089</c:v>
                </c:pt>
                <c:pt idx="177">
                  <c:v>44090</c:v>
                </c:pt>
                <c:pt idx="178">
                  <c:v>44091</c:v>
                </c:pt>
                <c:pt idx="179">
                  <c:v>44092</c:v>
                </c:pt>
                <c:pt idx="180">
                  <c:v>44095</c:v>
                </c:pt>
                <c:pt idx="181">
                  <c:v>44096</c:v>
                </c:pt>
                <c:pt idx="182">
                  <c:v>44097</c:v>
                </c:pt>
                <c:pt idx="183">
                  <c:v>44098</c:v>
                </c:pt>
                <c:pt idx="184">
                  <c:v>44099</c:v>
                </c:pt>
                <c:pt idx="185">
                  <c:v>44102</c:v>
                </c:pt>
                <c:pt idx="186">
                  <c:v>44103</c:v>
                </c:pt>
                <c:pt idx="187">
                  <c:v>44104</c:v>
                </c:pt>
                <c:pt idx="188">
                  <c:v>44105</c:v>
                </c:pt>
                <c:pt idx="189">
                  <c:v>44106</c:v>
                </c:pt>
                <c:pt idx="190">
                  <c:v>44109</c:v>
                </c:pt>
                <c:pt idx="191">
                  <c:v>44110</c:v>
                </c:pt>
                <c:pt idx="192">
                  <c:v>44111</c:v>
                </c:pt>
                <c:pt idx="193">
                  <c:v>44112</c:v>
                </c:pt>
                <c:pt idx="194">
                  <c:v>44113</c:v>
                </c:pt>
                <c:pt idx="195">
                  <c:v>44117</c:v>
                </c:pt>
                <c:pt idx="196">
                  <c:v>44118</c:v>
                </c:pt>
                <c:pt idx="197">
                  <c:v>44119</c:v>
                </c:pt>
                <c:pt idx="198">
                  <c:v>44120</c:v>
                </c:pt>
                <c:pt idx="199">
                  <c:v>44123</c:v>
                </c:pt>
                <c:pt idx="200">
                  <c:v>44124</c:v>
                </c:pt>
                <c:pt idx="201">
                  <c:v>44125</c:v>
                </c:pt>
                <c:pt idx="202">
                  <c:v>44126</c:v>
                </c:pt>
                <c:pt idx="203">
                  <c:v>44127</c:v>
                </c:pt>
                <c:pt idx="204">
                  <c:v>44130</c:v>
                </c:pt>
                <c:pt idx="205">
                  <c:v>44131</c:v>
                </c:pt>
                <c:pt idx="206">
                  <c:v>44132</c:v>
                </c:pt>
                <c:pt idx="207">
                  <c:v>44133</c:v>
                </c:pt>
                <c:pt idx="208">
                  <c:v>44134</c:v>
                </c:pt>
                <c:pt idx="209">
                  <c:v>44138</c:v>
                </c:pt>
                <c:pt idx="210">
                  <c:v>44139</c:v>
                </c:pt>
                <c:pt idx="211">
                  <c:v>44140</c:v>
                </c:pt>
                <c:pt idx="212">
                  <c:v>44141</c:v>
                </c:pt>
                <c:pt idx="213">
                  <c:v>44144</c:v>
                </c:pt>
                <c:pt idx="214">
                  <c:v>44145</c:v>
                </c:pt>
                <c:pt idx="215">
                  <c:v>44146</c:v>
                </c:pt>
                <c:pt idx="216">
                  <c:v>44147</c:v>
                </c:pt>
                <c:pt idx="217">
                  <c:v>44148</c:v>
                </c:pt>
                <c:pt idx="218">
                  <c:v>44151</c:v>
                </c:pt>
                <c:pt idx="219">
                  <c:v>44152</c:v>
                </c:pt>
                <c:pt idx="220">
                  <c:v>44153</c:v>
                </c:pt>
                <c:pt idx="221">
                  <c:v>44154</c:v>
                </c:pt>
                <c:pt idx="222">
                  <c:v>44155</c:v>
                </c:pt>
                <c:pt idx="223">
                  <c:v>44158</c:v>
                </c:pt>
                <c:pt idx="224">
                  <c:v>44159</c:v>
                </c:pt>
                <c:pt idx="225">
                  <c:v>44160</c:v>
                </c:pt>
                <c:pt idx="226">
                  <c:v>44161</c:v>
                </c:pt>
                <c:pt idx="227">
                  <c:v>44162</c:v>
                </c:pt>
                <c:pt idx="228">
                  <c:v>44165</c:v>
                </c:pt>
                <c:pt idx="229">
                  <c:v>44166</c:v>
                </c:pt>
                <c:pt idx="230">
                  <c:v>44167</c:v>
                </c:pt>
                <c:pt idx="231">
                  <c:v>44168</c:v>
                </c:pt>
                <c:pt idx="232">
                  <c:v>44169</c:v>
                </c:pt>
                <c:pt idx="233">
                  <c:v>44172</c:v>
                </c:pt>
                <c:pt idx="234">
                  <c:v>44173</c:v>
                </c:pt>
                <c:pt idx="235">
                  <c:v>44174</c:v>
                </c:pt>
                <c:pt idx="236">
                  <c:v>44175</c:v>
                </c:pt>
                <c:pt idx="237">
                  <c:v>44176</c:v>
                </c:pt>
                <c:pt idx="238">
                  <c:v>44179</c:v>
                </c:pt>
                <c:pt idx="239">
                  <c:v>44180</c:v>
                </c:pt>
                <c:pt idx="240">
                  <c:v>44181</c:v>
                </c:pt>
                <c:pt idx="241">
                  <c:v>44182</c:v>
                </c:pt>
                <c:pt idx="242">
                  <c:v>44183</c:v>
                </c:pt>
                <c:pt idx="243">
                  <c:v>44186</c:v>
                </c:pt>
                <c:pt idx="244">
                  <c:v>44187</c:v>
                </c:pt>
                <c:pt idx="245">
                  <c:v>44188</c:v>
                </c:pt>
                <c:pt idx="246">
                  <c:v>44189</c:v>
                </c:pt>
                <c:pt idx="247">
                  <c:v>44193</c:v>
                </c:pt>
                <c:pt idx="248">
                  <c:v>44194</c:v>
                </c:pt>
                <c:pt idx="249">
                  <c:v>44195</c:v>
                </c:pt>
                <c:pt idx="250">
                  <c:v>44196</c:v>
                </c:pt>
                <c:pt idx="251">
                  <c:v>44200</c:v>
                </c:pt>
                <c:pt idx="252">
                  <c:v>44201</c:v>
                </c:pt>
                <c:pt idx="253">
                  <c:v>44202</c:v>
                </c:pt>
                <c:pt idx="254">
                  <c:v>44203</c:v>
                </c:pt>
                <c:pt idx="255">
                  <c:v>44204</c:v>
                </c:pt>
                <c:pt idx="256">
                  <c:v>44207</c:v>
                </c:pt>
                <c:pt idx="257">
                  <c:v>44208</c:v>
                </c:pt>
                <c:pt idx="258">
                  <c:v>44209</c:v>
                </c:pt>
                <c:pt idx="259">
                  <c:v>44210</c:v>
                </c:pt>
                <c:pt idx="260">
                  <c:v>44211</c:v>
                </c:pt>
                <c:pt idx="261">
                  <c:v>44214</c:v>
                </c:pt>
                <c:pt idx="262">
                  <c:v>44215</c:v>
                </c:pt>
                <c:pt idx="263">
                  <c:v>44216</c:v>
                </c:pt>
                <c:pt idx="264">
                  <c:v>44217</c:v>
                </c:pt>
                <c:pt idx="265">
                  <c:v>44218</c:v>
                </c:pt>
                <c:pt idx="266">
                  <c:v>44221</c:v>
                </c:pt>
                <c:pt idx="267">
                  <c:v>44222</c:v>
                </c:pt>
                <c:pt idx="268">
                  <c:v>44223</c:v>
                </c:pt>
                <c:pt idx="269">
                  <c:v>44224</c:v>
                </c:pt>
                <c:pt idx="270">
                  <c:v>44225</c:v>
                </c:pt>
                <c:pt idx="271">
                  <c:v>44228</c:v>
                </c:pt>
                <c:pt idx="272">
                  <c:v>44229</c:v>
                </c:pt>
                <c:pt idx="273">
                  <c:v>44230</c:v>
                </c:pt>
                <c:pt idx="274">
                  <c:v>44231</c:v>
                </c:pt>
                <c:pt idx="275">
                  <c:v>44232</c:v>
                </c:pt>
                <c:pt idx="276">
                  <c:v>44235</c:v>
                </c:pt>
                <c:pt idx="277">
                  <c:v>44236</c:v>
                </c:pt>
                <c:pt idx="278">
                  <c:v>44237</c:v>
                </c:pt>
                <c:pt idx="279">
                  <c:v>44238</c:v>
                </c:pt>
                <c:pt idx="280">
                  <c:v>44239</c:v>
                </c:pt>
                <c:pt idx="281">
                  <c:v>44244</c:v>
                </c:pt>
                <c:pt idx="282">
                  <c:v>44245</c:v>
                </c:pt>
                <c:pt idx="283">
                  <c:v>44246</c:v>
                </c:pt>
                <c:pt idx="284">
                  <c:v>44249</c:v>
                </c:pt>
                <c:pt idx="285">
                  <c:v>44250</c:v>
                </c:pt>
                <c:pt idx="286">
                  <c:v>44251</c:v>
                </c:pt>
                <c:pt idx="287">
                  <c:v>44252</c:v>
                </c:pt>
                <c:pt idx="288">
                  <c:v>44253</c:v>
                </c:pt>
                <c:pt idx="289">
                  <c:v>44256</c:v>
                </c:pt>
                <c:pt idx="290">
                  <c:v>44257</c:v>
                </c:pt>
                <c:pt idx="291">
                  <c:v>44258</c:v>
                </c:pt>
                <c:pt idx="292">
                  <c:v>44259</c:v>
                </c:pt>
                <c:pt idx="293">
                  <c:v>44260</c:v>
                </c:pt>
                <c:pt idx="294">
                  <c:v>44263</c:v>
                </c:pt>
                <c:pt idx="295">
                  <c:v>44264</c:v>
                </c:pt>
                <c:pt idx="296">
                  <c:v>44265</c:v>
                </c:pt>
                <c:pt idx="297">
                  <c:v>44266</c:v>
                </c:pt>
                <c:pt idx="298">
                  <c:v>44267</c:v>
                </c:pt>
                <c:pt idx="299">
                  <c:v>44270</c:v>
                </c:pt>
                <c:pt idx="300">
                  <c:v>44271</c:v>
                </c:pt>
                <c:pt idx="301">
                  <c:v>44272</c:v>
                </c:pt>
                <c:pt idx="302">
                  <c:v>44273</c:v>
                </c:pt>
                <c:pt idx="303">
                  <c:v>44274</c:v>
                </c:pt>
                <c:pt idx="304">
                  <c:v>44277</c:v>
                </c:pt>
                <c:pt idx="305">
                  <c:v>44278</c:v>
                </c:pt>
                <c:pt idx="306">
                  <c:v>44279</c:v>
                </c:pt>
                <c:pt idx="307">
                  <c:v>44280</c:v>
                </c:pt>
                <c:pt idx="308">
                  <c:v>44281</c:v>
                </c:pt>
                <c:pt idx="309">
                  <c:v>44284</c:v>
                </c:pt>
                <c:pt idx="310">
                  <c:v>44285</c:v>
                </c:pt>
                <c:pt idx="311">
                  <c:v>44286</c:v>
                </c:pt>
                <c:pt idx="312">
                  <c:v>44287</c:v>
                </c:pt>
                <c:pt idx="313">
                  <c:v>44291</c:v>
                </c:pt>
                <c:pt idx="314">
                  <c:v>44292</c:v>
                </c:pt>
                <c:pt idx="315">
                  <c:v>44293</c:v>
                </c:pt>
                <c:pt idx="316">
                  <c:v>44294</c:v>
                </c:pt>
                <c:pt idx="317">
                  <c:v>44295</c:v>
                </c:pt>
                <c:pt idx="318">
                  <c:v>44298</c:v>
                </c:pt>
                <c:pt idx="319">
                  <c:v>44299</c:v>
                </c:pt>
                <c:pt idx="320">
                  <c:v>44300</c:v>
                </c:pt>
                <c:pt idx="321">
                  <c:v>44301</c:v>
                </c:pt>
                <c:pt idx="322">
                  <c:v>44302</c:v>
                </c:pt>
                <c:pt idx="323">
                  <c:v>44305</c:v>
                </c:pt>
                <c:pt idx="324">
                  <c:v>44306</c:v>
                </c:pt>
                <c:pt idx="325">
                  <c:v>44308</c:v>
                </c:pt>
                <c:pt idx="326">
                  <c:v>44309</c:v>
                </c:pt>
                <c:pt idx="327">
                  <c:v>44312</c:v>
                </c:pt>
                <c:pt idx="328">
                  <c:v>44313</c:v>
                </c:pt>
                <c:pt idx="329">
                  <c:v>44314</c:v>
                </c:pt>
                <c:pt idx="330">
                  <c:v>44315</c:v>
                </c:pt>
                <c:pt idx="331">
                  <c:v>44316</c:v>
                </c:pt>
                <c:pt idx="332">
                  <c:v>44319</c:v>
                </c:pt>
                <c:pt idx="333">
                  <c:v>44320</c:v>
                </c:pt>
                <c:pt idx="334">
                  <c:v>44321</c:v>
                </c:pt>
                <c:pt idx="335">
                  <c:v>44322</c:v>
                </c:pt>
                <c:pt idx="336">
                  <c:v>44323</c:v>
                </c:pt>
                <c:pt idx="337">
                  <c:v>44326</c:v>
                </c:pt>
                <c:pt idx="338">
                  <c:v>44327</c:v>
                </c:pt>
                <c:pt idx="339">
                  <c:v>44328</c:v>
                </c:pt>
                <c:pt idx="340">
                  <c:v>44329</c:v>
                </c:pt>
                <c:pt idx="341">
                  <c:v>44330</c:v>
                </c:pt>
                <c:pt idx="342">
                  <c:v>44333</c:v>
                </c:pt>
                <c:pt idx="343">
                  <c:v>44334</c:v>
                </c:pt>
                <c:pt idx="344">
                  <c:v>44335</c:v>
                </c:pt>
                <c:pt idx="345">
                  <c:v>44336</c:v>
                </c:pt>
                <c:pt idx="346">
                  <c:v>44337</c:v>
                </c:pt>
                <c:pt idx="347">
                  <c:v>44340</c:v>
                </c:pt>
                <c:pt idx="348">
                  <c:v>44341</c:v>
                </c:pt>
                <c:pt idx="349">
                  <c:v>44342</c:v>
                </c:pt>
                <c:pt idx="350">
                  <c:v>44343</c:v>
                </c:pt>
                <c:pt idx="351">
                  <c:v>44344</c:v>
                </c:pt>
                <c:pt idx="352">
                  <c:v>44347</c:v>
                </c:pt>
                <c:pt idx="353">
                  <c:v>44348</c:v>
                </c:pt>
                <c:pt idx="354">
                  <c:v>44349</c:v>
                </c:pt>
                <c:pt idx="355">
                  <c:v>44351</c:v>
                </c:pt>
                <c:pt idx="356">
                  <c:v>44354</c:v>
                </c:pt>
                <c:pt idx="357">
                  <c:v>44355</c:v>
                </c:pt>
                <c:pt idx="358">
                  <c:v>44356</c:v>
                </c:pt>
                <c:pt idx="359">
                  <c:v>44357</c:v>
                </c:pt>
                <c:pt idx="360">
                  <c:v>44358</c:v>
                </c:pt>
                <c:pt idx="361">
                  <c:v>44361</c:v>
                </c:pt>
                <c:pt idx="362">
                  <c:v>44362</c:v>
                </c:pt>
                <c:pt idx="363">
                  <c:v>44363</c:v>
                </c:pt>
                <c:pt idx="364">
                  <c:v>44364</c:v>
                </c:pt>
                <c:pt idx="365">
                  <c:v>44365</c:v>
                </c:pt>
                <c:pt idx="366">
                  <c:v>44368</c:v>
                </c:pt>
                <c:pt idx="367">
                  <c:v>44369</c:v>
                </c:pt>
                <c:pt idx="368">
                  <c:v>44370</c:v>
                </c:pt>
                <c:pt idx="369">
                  <c:v>44371</c:v>
                </c:pt>
                <c:pt idx="370">
                  <c:v>44372</c:v>
                </c:pt>
                <c:pt idx="371">
                  <c:v>44375</c:v>
                </c:pt>
                <c:pt idx="372">
                  <c:v>44376</c:v>
                </c:pt>
                <c:pt idx="373">
                  <c:v>44377</c:v>
                </c:pt>
                <c:pt idx="374">
                  <c:v>44378</c:v>
                </c:pt>
                <c:pt idx="375">
                  <c:v>44379</c:v>
                </c:pt>
                <c:pt idx="376">
                  <c:v>44382</c:v>
                </c:pt>
                <c:pt idx="377">
                  <c:v>44383</c:v>
                </c:pt>
                <c:pt idx="378">
                  <c:v>44384</c:v>
                </c:pt>
                <c:pt idx="379">
                  <c:v>44385</c:v>
                </c:pt>
                <c:pt idx="380">
                  <c:v>44386</c:v>
                </c:pt>
                <c:pt idx="381">
                  <c:v>44389</c:v>
                </c:pt>
                <c:pt idx="382">
                  <c:v>44390</c:v>
                </c:pt>
                <c:pt idx="383">
                  <c:v>44391</c:v>
                </c:pt>
                <c:pt idx="384">
                  <c:v>44392</c:v>
                </c:pt>
                <c:pt idx="385">
                  <c:v>44393</c:v>
                </c:pt>
                <c:pt idx="386">
                  <c:v>44396</c:v>
                </c:pt>
                <c:pt idx="387">
                  <c:v>44397</c:v>
                </c:pt>
                <c:pt idx="388">
                  <c:v>44398</c:v>
                </c:pt>
                <c:pt idx="389">
                  <c:v>44399</c:v>
                </c:pt>
                <c:pt idx="390">
                  <c:v>44400</c:v>
                </c:pt>
                <c:pt idx="391">
                  <c:v>44403</c:v>
                </c:pt>
                <c:pt idx="392">
                  <c:v>44404</c:v>
                </c:pt>
                <c:pt idx="393">
                  <c:v>44405</c:v>
                </c:pt>
                <c:pt idx="394">
                  <c:v>44406</c:v>
                </c:pt>
                <c:pt idx="395">
                  <c:v>44407</c:v>
                </c:pt>
                <c:pt idx="396">
                  <c:v>44410</c:v>
                </c:pt>
                <c:pt idx="397">
                  <c:v>44411</c:v>
                </c:pt>
                <c:pt idx="398">
                  <c:v>44412</c:v>
                </c:pt>
                <c:pt idx="399">
                  <c:v>44413</c:v>
                </c:pt>
                <c:pt idx="400">
                  <c:v>44414</c:v>
                </c:pt>
                <c:pt idx="401">
                  <c:v>44417</c:v>
                </c:pt>
                <c:pt idx="402">
                  <c:v>44418</c:v>
                </c:pt>
                <c:pt idx="403">
                  <c:v>44419</c:v>
                </c:pt>
                <c:pt idx="404">
                  <c:v>44420</c:v>
                </c:pt>
                <c:pt idx="405">
                  <c:v>44421</c:v>
                </c:pt>
                <c:pt idx="406">
                  <c:v>44424</c:v>
                </c:pt>
                <c:pt idx="407">
                  <c:v>44425</c:v>
                </c:pt>
                <c:pt idx="408">
                  <c:v>44426</c:v>
                </c:pt>
                <c:pt idx="409">
                  <c:v>44427</c:v>
                </c:pt>
                <c:pt idx="410">
                  <c:v>44428</c:v>
                </c:pt>
                <c:pt idx="411">
                  <c:v>44431</c:v>
                </c:pt>
                <c:pt idx="412">
                  <c:v>44432</c:v>
                </c:pt>
                <c:pt idx="413">
                  <c:v>44433</c:v>
                </c:pt>
                <c:pt idx="414">
                  <c:v>44434</c:v>
                </c:pt>
                <c:pt idx="415">
                  <c:v>44435</c:v>
                </c:pt>
                <c:pt idx="416">
                  <c:v>44438</c:v>
                </c:pt>
                <c:pt idx="417">
                  <c:v>44439</c:v>
                </c:pt>
                <c:pt idx="418">
                  <c:v>44440</c:v>
                </c:pt>
                <c:pt idx="419">
                  <c:v>44441</c:v>
                </c:pt>
                <c:pt idx="420">
                  <c:v>44442</c:v>
                </c:pt>
                <c:pt idx="421">
                  <c:v>44445</c:v>
                </c:pt>
                <c:pt idx="422">
                  <c:v>44447</c:v>
                </c:pt>
                <c:pt idx="423">
                  <c:v>44448</c:v>
                </c:pt>
                <c:pt idx="424">
                  <c:v>44449</c:v>
                </c:pt>
                <c:pt idx="425">
                  <c:v>44452</c:v>
                </c:pt>
                <c:pt idx="426">
                  <c:v>44453</c:v>
                </c:pt>
                <c:pt idx="427">
                  <c:v>44454</c:v>
                </c:pt>
                <c:pt idx="428">
                  <c:v>44455</c:v>
                </c:pt>
                <c:pt idx="429">
                  <c:v>44456</c:v>
                </c:pt>
                <c:pt idx="430">
                  <c:v>44459</c:v>
                </c:pt>
                <c:pt idx="431">
                  <c:v>44460</c:v>
                </c:pt>
                <c:pt idx="432">
                  <c:v>44461</c:v>
                </c:pt>
                <c:pt idx="433">
                  <c:v>44462</c:v>
                </c:pt>
                <c:pt idx="434">
                  <c:v>44463</c:v>
                </c:pt>
                <c:pt idx="435">
                  <c:v>44466</c:v>
                </c:pt>
                <c:pt idx="436">
                  <c:v>44467</c:v>
                </c:pt>
                <c:pt idx="437">
                  <c:v>44468</c:v>
                </c:pt>
                <c:pt idx="438">
                  <c:v>44469</c:v>
                </c:pt>
                <c:pt idx="439">
                  <c:v>44470</c:v>
                </c:pt>
                <c:pt idx="440">
                  <c:v>44473</c:v>
                </c:pt>
                <c:pt idx="441">
                  <c:v>44474</c:v>
                </c:pt>
                <c:pt idx="442">
                  <c:v>44475</c:v>
                </c:pt>
                <c:pt idx="443">
                  <c:v>44476</c:v>
                </c:pt>
                <c:pt idx="444">
                  <c:v>44477</c:v>
                </c:pt>
                <c:pt idx="445">
                  <c:v>44480</c:v>
                </c:pt>
                <c:pt idx="446">
                  <c:v>44482</c:v>
                </c:pt>
                <c:pt idx="447">
                  <c:v>44483</c:v>
                </c:pt>
                <c:pt idx="448">
                  <c:v>44484</c:v>
                </c:pt>
                <c:pt idx="449">
                  <c:v>44487</c:v>
                </c:pt>
                <c:pt idx="450">
                  <c:v>44488</c:v>
                </c:pt>
                <c:pt idx="451">
                  <c:v>44489</c:v>
                </c:pt>
                <c:pt idx="452">
                  <c:v>44490</c:v>
                </c:pt>
                <c:pt idx="453">
                  <c:v>44491</c:v>
                </c:pt>
                <c:pt idx="454">
                  <c:v>44494</c:v>
                </c:pt>
                <c:pt idx="455">
                  <c:v>44495</c:v>
                </c:pt>
                <c:pt idx="456">
                  <c:v>44496</c:v>
                </c:pt>
                <c:pt idx="457">
                  <c:v>44497</c:v>
                </c:pt>
                <c:pt idx="458">
                  <c:v>44498</c:v>
                </c:pt>
                <c:pt idx="459">
                  <c:v>44501</c:v>
                </c:pt>
                <c:pt idx="460">
                  <c:v>44503</c:v>
                </c:pt>
                <c:pt idx="461">
                  <c:v>44504</c:v>
                </c:pt>
                <c:pt idx="462">
                  <c:v>44505</c:v>
                </c:pt>
                <c:pt idx="463">
                  <c:v>44508</c:v>
                </c:pt>
                <c:pt idx="464">
                  <c:v>44509</c:v>
                </c:pt>
                <c:pt idx="465">
                  <c:v>44510</c:v>
                </c:pt>
                <c:pt idx="466">
                  <c:v>44511</c:v>
                </c:pt>
                <c:pt idx="467">
                  <c:v>44512</c:v>
                </c:pt>
                <c:pt idx="468">
                  <c:v>44516</c:v>
                </c:pt>
                <c:pt idx="469">
                  <c:v>44517</c:v>
                </c:pt>
                <c:pt idx="470">
                  <c:v>44518</c:v>
                </c:pt>
                <c:pt idx="471">
                  <c:v>44519</c:v>
                </c:pt>
                <c:pt idx="472">
                  <c:v>44522</c:v>
                </c:pt>
                <c:pt idx="473">
                  <c:v>44523</c:v>
                </c:pt>
                <c:pt idx="474">
                  <c:v>44524</c:v>
                </c:pt>
                <c:pt idx="475">
                  <c:v>44525</c:v>
                </c:pt>
                <c:pt idx="476">
                  <c:v>44526</c:v>
                </c:pt>
                <c:pt idx="477">
                  <c:v>44529</c:v>
                </c:pt>
                <c:pt idx="478">
                  <c:v>44530</c:v>
                </c:pt>
                <c:pt idx="479">
                  <c:v>44531</c:v>
                </c:pt>
                <c:pt idx="480">
                  <c:v>44532</c:v>
                </c:pt>
                <c:pt idx="481">
                  <c:v>44533</c:v>
                </c:pt>
                <c:pt idx="482">
                  <c:v>44536</c:v>
                </c:pt>
                <c:pt idx="483">
                  <c:v>44537</c:v>
                </c:pt>
                <c:pt idx="484">
                  <c:v>44538</c:v>
                </c:pt>
                <c:pt idx="485">
                  <c:v>44539</c:v>
                </c:pt>
                <c:pt idx="486">
                  <c:v>44540</c:v>
                </c:pt>
                <c:pt idx="487">
                  <c:v>44543</c:v>
                </c:pt>
                <c:pt idx="488">
                  <c:v>44544</c:v>
                </c:pt>
                <c:pt idx="489">
                  <c:v>44545</c:v>
                </c:pt>
                <c:pt idx="490">
                  <c:v>44546</c:v>
                </c:pt>
                <c:pt idx="491">
                  <c:v>44547</c:v>
                </c:pt>
                <c:pt idx="492">
                  <c:v>44550</c:v>
                </c:pt>
                <c:pt idx="493">
                  <c:v>44551</c:v>
                </c:pt>
                <c:pt idx="494">
                  <c:v>44552</c:v>
                </c:pt>
                <c:pt idx="495">
                  <c:v>44553</c:v>
                </c:pt>
                <c:pt idx="496">
                  <c:v>44554</c:v>
                </c:pt>
                <c:pt idx="497">
                  <c:v>44557</c:v>
                </c:pt>
                <c:pt idx="498">
                  <c:v>44558</c:v>
                </c:pt>
                <c:pt idx="499">
                  <c:v>44559</c:v>
                </c:pt>
                <c:pt idx="500">
                  <c:v>44560</c:v>
                </c:pt>
                <c:pt idx="501">
                  <c:v>44561</c:v>
                </c:pt>
              </c:numCache>
            </c:numRef>
          </c:cat>
          <c:val>
            <c:numRef>
              <c:f>'NTN-B'!$AM$3:$AM$988</c:f>
              <c:numCache>
                <c:formatCode>0.00</c:formatCode>
                <c:ptCount val="986"/>
                <c:pt idx="0">
                  <c:v>4.4000000000000004</c:v>
                </c:pt>
                <c:pt idx="1">
                  <c:v>4.4000000000000004</c:v>
                </c:pt>
                <c:pt idx="2">
                  <c:v>4.4000000000000004</c:v>
                </c:pt>
                <c:pt idx="3">
                  <c:v>4.4000000000000004</c:v>
                </c:pt>
                <c:pt idx="4">
                  <c:v>4.4000000000000004</c:v>
                </c:pt>
                <c:pt idx="5">
                  <c:v>4.4000000000000004</c:v>
                </c:pt>
                <c:pt idx="6">
                  <c:v>4.4000000000000004</c:v>
                </c:pt>
                <c:pt idx="7">
                  <c:v>4.4000000000000004</c:v>
                </c:pt>
                <c:pt idx="8">
                  <c:v>4.4000000000000004</c:v>
                </c:pt>
                <c:pt idx="9">
                  <c:v>4.4000000000000004</c:v>
                </c:pt>
                <c:pt idx="10">
                  <c:v>4.4000000000000004</c:v>
                </c:pt>
                <c:pt idx="11">
                  <c:v>4.4000000000000004</c:v>
                </c:pt>
                <c:pt idx="12">
                  <c:v>4.4000000000000004</c:v>
                </c:pt>
                <c:pt idx="13">
                  <c:v>4.4000000000000004</c:v>
                </c:pt>
                <c:pt idx="14">
                  <c:v>4.4000000000000004</c:v>
                </c:pt>
                <c:pt idx="15">
                  <c:v>4.4000000000000004</c:v>
                </c:pt>
                <c:pt idx="16">
                  <c:v>4.4000000000000004</c:v>
                </c:pt>
                <c:pt idx="17">
                  <c:v>4.4000000000000004</c:v>
                </c:pt>
                <c:pt idx="18">
                  <c:v>4.4000000000000004</c:v>
                </c:pt>
                <c:pt idx="19">
                  <c:v>4.4000000000000004</c:v>
                </c:pt>
                <c:pt idx="20">
                  <c:v>4.4000000000000004</c:v>
                </c:pt>
                <c:pt idx="21">
                  <c:v>4.4000000000000004</c:v>
                </c:pt>
                <c:pt idx="22">
                  <c:v>4.4000000000000004</c:v>
                </c:pt>
                <c:pt idx="23">
                  <c:v>4.4000000000000004</c:v>
                </c:pt>
                <c:pt idx="24">
                  <c:v>4.4000000000000004</c:v>
                </c:pt>
                <c:pt idx="25">
                  <c:v>4.1500000000000004</c:v>
                </c:pt>
                <c:pt idx="26">
                  <c:v>4.1500000000000004</c:v>
                </c:pt>
                <c:pt idx="27">
                  <c:v>4.1500000000000004</c:v>
                </c:pt>
                <c:pt idx="28">
                  <c:v>4.1500000000000004</c:v>
                </c:pt>
                <c:pt idx="29">
                  <c:v>4.1500000000000004</c:v>
                </c:pt>
                <c:pt idx="30">
                  <c:v>4.1500000000000004</c:v>
                </c:pt>
                <c:pt idx="31">
                  <c:v>4.1500000000000004</c:v>
                </c:pt>
                <c:pt idx="32">
                  <c:v>4.1500000000000004</c:v>
                </c:pt>
                <c:pt idx="33">
                  <c:v>4.1500000000000004</c:v>
                </c:pt>
                <c:pt idx="34">
                  <c:v>4.1500000000000004</c:v>
                </c:pt>
                <c:pt idx="35">
                  <c:v>4.1500000000000004</c:v>
                </c:pt>
                <c:pt idx="36">
                  <c:v>4.1500000000000004</c:v>
                </c:pt>
                <c:pt idx="37">
                  <c:v>4.1500000000000004</c:v>
                </c:pt>
                <c:pt idx="38">
                  <c:v>4.1500000000000004</c:v>
                </c:pt>
                <c:pt idx="39">
                  <c:v>4.1500000000000004</c:v>
                </c:pt>
                <c:pt idx="40">
                  <c:v>4.1500000000000004</c:v>
                </c:pt>
                <c:pt idx="41">
                  <c:v>4.1500000000000004</c:v>
                </c:pt>
                <c:pt idx="42">
                  <c:v>4.1500000000000004</c:v>
                </c:pt>
                <c:pt idx="43">
                  <c:v>4.1500000000000004</c:v>
                </c:pt>
                <c:pt idx="44">
                  <c:v>4.1500000000000004</c:v>
                </c:pt>
                <c:pt idx="45">
                  <c:v>4.1500000000000004</c:v>
                </c:pt>
                <c:pt idx="46">
                  <c:v>4.1500000000000004</c:v>
                </c:pt>
                <c:pt idx="47">
                  <c:v>4.1500000000000004</c:v>
                </c:pt>
                <c:pt idx="48">
                  <c:v>4.1500000000000004</c:v>
                </c:pt>
                <c:pt idx="49">
                  <c:v>4.1500000000000004</c:v>
                </c:pt>
                <c:pt idx="50">
                  <c:v>4.1500000000000004</c:v>
                </c:pt>
                <c:pt idx="51">
                  <c:v>4.1500000000000004</c:v>
                </c:pt>
                <c:pt idx="52">
                  <c:v>4.1500000000000004</c:v>
                </c:pt>
                <c:pt idx="53">
                  <c:v>3.65</c:v>
                </c:pt>
                <c:pt idx="54">
                  <c:v>3.65</c:v>
                </c:pt>
                <c:pt idx="55">
                  <c:v>3.65</c:v>
                </c:pt>
                <c:pt idx="56">
                  <c:v>3.65</c:v>
                </c:pt>
                <c:pt idx="57">
                  <c:v>3.65</c:v>
                </c:pt>
                <c:pt idx="58">
                  <c:v>3.65</c:v>
                </c:pt>
                <c:pt idx="59">
                  <c:v>3.65</c:v>
                </c:pt>
                <c:pt idx="60">
                  <c:v>3.65</c:v>
                </c:pt>
                <c:pt idx="61">
                  <c:v>3.65</c:v>
                </c:pt>
                <c:pt idx="62">
                  <c:v>3.65</c:v>
                </c:pt>
                <c:pt idx="63">
                  <c:v>3.65</c:v>
                </c:pt>
                <c:pt idx="64">
                  <c:v>3.65</c:v>
                </c:pt>
                <c:pt idx="65">
                  <c:v>3.65</c:v>
                </c:pt>
                <c:pt idx="66">
                  <c:v>3.65</c:v>
                </c:pt>
                <c:pt idx="67">
                  <c:v>3.65</c:v>
                </c:pt>
                <c:pt idx="68">
                  <c:v>3.65</c:v>
                </c:pt>
                <c:pt idx="69">
                  <c:v>3.65</c:v>
                </c:pt>
                <c:pt idx="70">
                  <c:v>3.65</c:v>
                </c:pt>
                <c:pt idx="71">
                  <c:v>3.65</c:v>
                </c:pt>
                <c:pt idx="72">
                  <c:v>3.65</c:v>
                </c:pt>
                <c:pt idx="73">
                  <c:v>3.65</c:v>
                </c:pt>
                <c:pt idx="74">
                  <c:v>3.65</c:v>
                </c:pt>
                <c:pt idx="75">
                  <c:v>3.65</c:v>
                </c:pt>
                <c:pt idx="76">
                  <c:v>3.65</c:v>
                </c:pt>
                <c:pt idx="77">
                  <c:v>3.65</c:v>
                </c:pt>
                <c:pt idx="78">
                  <c:v>3.65</c:v>
                </c:pt>
                <c:pt idx="79">
                  <c:v>3.65</c:v>
                </c:pt>
                <c:pt idx="80">
                  <c:v>3.65</c:v>
                </c:pt>
                <c:pt idx="81">
                  <c:v>3.65</c:v>
                </c:pt>
                <c:pt idx="82">
                  <c:v>3.65</c:v>
                </c:pt>
                <c:pt idx="83">
                  <c:v>3.65</c:v>
                </c:pt>
                <c:pt idx="84">
                  <c:v>3.65</c:v>
                </c:pt>
                <c:pt idx="85">
                  <c:v>2.9</c:v>
                </c:pt>
                <c:pt idx="86">
                  <c:v>2.9</c:v>
                </c:pt>
                <c:pt idx="87">
                  <c:v>2.9</c:v>
                </c:pt>
                <c:pt idx="88">
                  <c:v>2.9</c:v>
                </c:pt>
                <c:pt idx="89">
                  <c:v>2.9</c:v>
                </c:pt>
                <c:pt idx="90">
                  <c:v>2.9</c:v>
                </c:pt>
                <c:pt idx="91">
                  <c:v>2.9</c:v>
                </c:pt>
                <c:pt idx="92">
                  <c:v>2.9</c:v>
                </c:pt>
                <c:pt idx="93">
                  <c:v>2.9</c:v>
                </c:pt>
                <c:pt idx="94">
                  <c:v>2.9</c:v>
                </c:pt>
                <c:pt idx="95">
                  <c:v>2.9</c:v>
                </c:pt>
                <c:pt idx="96">
                  <c:v>2.9</c:v>
                </c:pt>
                <c:pt idx="97">
                  <c:v>2.9</c:v>
                </c:pt>
                <c:pt idx="98">
                  <c:v>2.9</c:v>
                </c:pt>
                <c:pt idx="99">
                  <c:v>2.9</c:v>
                </c:pt>
                <c:pt idx="100">
                  <c:v>2.9</c:v>
                </c:pt>
                <c:pt idx="101">
                  <c:v>2.9</c:v>
                </c:pt>
                <c:pt idx="102">
                  <c:v>2.9</c:v>
                </c:pt>
                <c:pt idx="103">
                  <c:v>2.9</c:v>
                </c:pt>
                <c:pt idx="104">
                  <c:v>2.9</c:v>
                </c:pt>
                <c:pt idx="105">
                  <c:v>2.9</c:v>
                </c:pt>
                <c:pt idx="106">
                  <c:v>2.9</c:v>
                </c:pt>
                <c:pt idx="107">
                  <c:v>2.9</c:v>
                </c:pt>
                <c:pt idx="108">
                  <c:v>2.9</c:v>
                </c:pt>
                <c:pt idx="109">
                  <c:v>2.9</c:v>
                </c:pt>
                <c:pt idx="110">
                  <c:v>2.9</c:v>
                </c:pt>
                <c:pt idx="111">
                  <c:v>2.9</c:v>
                </c:pt>
                <c:pt idx="112">
                  <c:v>2.9</c:v>
                </c:pt>
                <c:pt idx="113">
                  <c:v>2.9</c:v>
                </c:pt>
                <c:pt idx="114">
                  <c:v>2.15</c:v>
                </c:pt>
                <c:pt idx="115">
                  <c:v>2.15</c:v>
                </c:pt>
                <c:pt idx="116">
                  <c:v>2.15</c:v>
                </c:pt>
                <c:pt idx="117">
                  <c:v>2.15</c:v>
                </c:pt>
                <c:pt idx="118">
                  <c:v>2.15</c:v>
                </c:pt>
                <c:pt idx="119">
                  <c:v>2.15</c:v>
                </c:pt>
                <c:pt idx="120">
                  <c:v>2.15</c:v>
                </c:pt>
                <c:pt idx="121">
                  <c:v>2.15</c:v>
                </c:pt>
                <c:pt idx="122">
                  <c:v>2.15</c:v>
                </c:pt>
                <c:pt idx="123">
                  <c:v>2.15</c:v>
                </c:pt>
                <c:pt idx="124">
                  <c:v>2.15</c:v>
                </c:pt>
                <c:pt idx="125">
                  <c:v>2.15</c:v>
                </c:pt>
                <c:pt idx="126">
                  <c:v>2.15</c:v>
                </c:pt>
                <c:pt idx="127">
                  <c:v>2.15</c:v>
                </c:pt>
                <c:pt idx="128">
                  <c:v>2.15</c:v>
                </c:pt>
                <c:pt idx="129">
                  <c:v>2.15</c:v>
                </c:pt>
                <c:pt idx="130">
                  <c:v>2.15</c:v>
                </c:pt>
                <c:pt idx="131">
                  <c:v>2.15</c:v>
                </c:pt>
                <c:pt idx="132">
                  <c:v>2.15</c:v>
                </c:pt>
                <c:pt idx="133">
                  <c:v>2.15</c:v>
                </c:pt>
                <c:pt idx="134">
                  <c:v>2.15</c:v>
                </c:pt>
                <c:pt idx="135">
                  <c:v>2.15</c:v>
                </c:pt>
                <c:pt idx="136">
                  <c:v>2.15</c:v>
                </c:pt>
                <c:pt idx="137">
                  <c:v>2.15</c:v>
                </c:pt>
                <c:pt idx="138">
                  <c:v>2.15</c:v>
                </c:pt>
                <c:pt idx="139">
                  <c:v>2.15</c:v>
                </c:pt>
                <c:pt idx="140">
                  <c:v>2.15</c:v>
                </c:pt>
                <c:pt idx="141">
                  <c:v>2.15</c:v>
                </c:pt>
                <c:pt idx="142">
                  <c:v>2.15</c:v>
                </c:pt>
                <c:pt idx="143">
                  <c:v>2.15</c:v>
                </c:pt>
                <c:pt idx="144">
                  <c:v>2.15</c:v>
                </c:pt>
                <c:pt idx="145">
                  <c:v>2.15</c:v>
                </c:pt>
                <c:pt idx="146">
                  <c:v>2.15</c:v>
                </c:pt>
                <c:pt idx="147">
                  <c:v>2.15</c:v>
                </c:pt>
                <c:pt idx="148">
                  <c:v>2.15</c:v>
                </c:pt>
                <c:pt idx="149">
                  <c:v>1.9</c:v>
                </c:pt>
                <c:pt idx="150">
                  <c:v>1.9</c:v>
                </c:pt>
                <c:pt idx="151">
                  <c:v>1.9</c:v>
                </c:pt>
                <c:pt idx="152">
                  <c:v>1.9</c:v>
                </c:pt>
                <c:pt idx="153">
                  <c:v>1.9</c:v>
                </c:pt>
                <c:pt idx="154">
                  <c:v>1.9</c:v>
                </c:pt>
                <c:pt idx="155">
                  <c:v>1.9</c:v>
                </c:pt>
                <c:pt idx="156">
                  <c:v>1.9</c:v>
                </c:pt>
                <c:pt idx="157">
                  <c:v>1.9</c:v>
                </c:pt>
                <c:pt idx="158">
                  <c:v>1.9</c:v>
                </c:pt>
                <c:pt idx="159">
                  <c:v>1.9</c:v>
                </c:pt>
                <c:pt idx="160">
                  <c:v>1.9</c:v>
                </c:pt>
                <c:pt idx="161">
                  <c:v>1.9</c:v>
                </c:pt>
                <c:pt idx="162">
                  <c:v>1.9</c:v>
                </c:pt>
                <c:pt idx="163">
                  <c:v>1.9</c:v>
                </c:pt>
                <c:pt idx="164">
                  <c:v>1.9</c:v>
                </c:pt>
                <c:pt idx="165">
                  <c:v>1.9</c:v>
                </c:pt>
                <c:pt idx="166">
                  <c:v>1.9</c:v>
                </c:pt>
                <c:pt idx="167">
                  <c:v>1.9</c:v>
                </c:pt>
                <c:pt idx="168">
                  <c:v>1.9</c:v>
                </c:pt>
                <c:pt idx="169">
                  <c:v>1.9</c:v>
                </c:pt>
                <c:pt idx="170">
                  <c:v>1.9</c:v>
                </c:pt>
                <c:pt idx="171">
                  <c:v>1.9</c:v>
                </c:pt>
                <c:pt idx="172">
                  <c:v>1.9</c:v>
                </c:pt>
                <c:pt idx="173">
                  <c:v>1.9</c:v>
                </c:pt>
                <c:pt idx="174">
                  <c:v>1.9</c:v>
                </c:pt>
                <c:pt idx="175">
                  <c:v>1.9</c:v>
                </c:pt>
                <c:pt idx="176">
                  <c:v>1.9</c:v>
                </c:pt>
                <c:pt idx="177">
                  <c:v>1.9</c:v>
                </c:pt>
                <c:pt idx="178">
                  <c:v>1.9</c:v>
                </c:pt>
                <c:pt idx="179">
                  <c:v>1.9</c:v>
                </c:pt>
                <c:pt idx="180">
                  <c:v>1.9</c:v>
                </c:pt>
                <c:pt idx="181">
                  <c:v>1.9</c:v>
                </c:pt>
                <c:pt idx="182">
                  <c:v>1.9</c:v>
                </c:pt>
                <c:pt idx="183">
                  <c:v>1.9</c:v>
                </c:pt>
                <c:pt idx="184">
                  <c:v>1.9</c:v>
                </c:pt>
                <c:pt idx="185">
                  <c:v>1.9</c:v>
                </c:pt>
                <c:pt idx="186">
                  <c:v>1.9</c:v>
                </c:pt>
                <c:pt idx="187">
                  <c:v>1.9</c:v>
                </c:pt>
                <c:pt idx="188">
                  <c:v>1.9</c:v>
                </c:pt>
                <c:pt idx="189">
                  <c:v>1.9</c:v>
                </c:pt>
                <c:pt idx="190">
                  <c:v>1.9</c:v>
                </c:pt>
                <c:pt idx="191">
                  <c:v>1.9</c:v>
                </c:pt>
                <c:pt idx="192">
                  <c:v>1.9</c:v>
                </c:pt>
                <c:pt idx="193">
                  <c:v>1.9</c:v>
                </c:pt>
                <c:pt idx="194">
                  <c:v>1.9</c:v>
                </c:pt>
                <c:pt idx="195">
                  <c:v>1.9</c:v>
                </c:pt>
                <c:pt idx="196">
                  <c:v>1.9</c:v>
                </c:pt>
                <c:pt idx="197">
                  <c:v>1.9</c:v>
                </c:pt>
                <c:pt idx="198">
                  <c:v>1.9</c:v>
                </c:pt>
                <c:pt idx="199">
                  <c:v>1.9</c:v>
                </c:pt>
                <c:pt idx="200">
                  <c:v>1.9</c:v>
                </c:pt>
                <c:pt idx="201">
                  <c:v>1.9</c:v>
                </c:pt>
                <c:pt idx="202">
                  <c:v>1.9</c:v>
                </c:pt>
                <c:pt idx="203">
                  <c:v>1.9</c:v>
                </c:pt>
                <c:pt idx="204">
                  <c:v>1.9</c:v>
                </c:pt>
                <c:pt idx="205">
                  <c:v>1.9</c:v>
                </c:pt>
                <c:pt idx="206">
                  <c:v>1.9</c:v>
                </c:pt>
                <c:pt idx="207">
                  <c:v>1.9</c:v>
                </c:pt>
                <c:pt idx="208">
                  <c:v>1.9</c:v>
                </c:pt>
                <c:pt idx="209">
                  <c:v>1.9</c:v>
                </c:pt>
                <c:pt idx="210">
                  <c:v>1.9</c:v>
                </c:pt>
                <c:pt idx="211">
                  <c:v>1.9</c:v>
                </c:pt>
                <c:pt idx="212">
                  <c:v>1.9</c:v>
                </c:pt>
                <c:pt idx="213">
                  <c:v>1.9</c:v>
                </c:pt>
                <c:pt idx="214">
                  <c:v>1.9</c:v>
                </c:pt>
                <c:pt idx="215">
                  <c:v>1.9</c:v>
                </c:pt>
                <c:pt idx="216">
                  <c:v>1.9</c:v>
                </c:pt>
                <c:pt idx="217">
                  <c:v>1.9</c:v>
                </c:pt>
                <c:pt idx="218">
                  <c:v>1.9</c:v>
                </c:pt>
                <c:pt idx="219">
                  <c:v>1.9</c:v>
                </c:pt>
                <c:pt idx="220">
                  <c:v>1.9</c:v>
                </c:pt>
                <c:pt idx="221">
                  <c:v>1.9</c:v>
                </c:pt>
                <c:pt idx="222">
                  <c:v>1.9</c:v>
                </c:pt>
                <c:pt idx="223">
                  <c:v>1.9</c:v>
                </c:pt>
                <c:pt idx="224">
                  <c:v>1.9</c:v>
                </c:pt>
                <c:pt idx="225">
                  <c:v>1.9</c:v>
                </c:pt>
                <c:pt idx="226">
                  <c:v>1.9</c:v>
                </c:pt>
                <c:pt idx="227">
                  <c:v>1.9</c:v>
                </c:pt>
                <c:pt idx="228">
                  <c:v>1.9</c:v>
                </c:pt>
                <c:pt idx="229">
                  <c:v>1.9</c:v>
                </c:pt>
                <c:pt idx="230">
                  <c:v>1.9</c:v>
                </c:pt>
                <c:pt idx="231">
                  <c:v>1.9</c:v>
                </c:pt>
                <c:pt idx="232">
                  <c:v>1.9</c:v>
                </c:pt>
                <c:pt idx="233">
                  <c:v>1.9</c:v>
                </c:pt>
                <c:pt idx="234">
                  <c:v>1.9</c:v>
                </c:pt>
                <c:pt idx="235">
                  <c:v>1.9</c:v>
                </c:pt>
                <c:pt idx="236">
                  <c:v>1.9</c:v>
                </c:pt>
                <c:pt idx="237">
                  <c:v>1.9</c:v>
                </c:pt>
                <c:pt idx="238">
                  <c:v>1.9</c:v>
                </c:pt>
                <c:pt idx="239">
                  <c:v>1.9</c:v>
                </c:pt>
                <c:pt idx="240">
                  <c:v>1.9</c:v>
                </c:pt>
                <c:pt idx="241">
                  <c:v>1.9</c:v>
                </c:pt>
                <c:pt idx="242">
                  <c:v>1.9</c:v>
                </c:pt>
                <c:pt idx="243">
                  <c:v>1.9</c:v>
                </c:pt>
                <c:pt idx="244">
                  <c:v>1.9</c:v>
                </c:pt>
                <c:pt idx="245">
                  <c:v>1.9</c:v>
                </c:pt>
                <c:pt idx="246">
                  <c:v>1.9</c:v>
                </c:pt>
                <c:pt idx="247">
                  <c:v>1.9</c:v>
                </c:pt>
                <c:pt idx="248">
                  <c:v>1.9</c:v>
                </c:pt>
                <c:pt idx="249">
                  <c:v>1.9</c:v>
                </c:pt>
                <c:pt idx="250">
                  <c:v>1.9</c:v>
                </c:pt>
                <c:pt idx="251">
                  <c:v>1.9</c:v>
                </c:pt>
                <c:pt idx="252">
                  <c:v>1.9</c:v>
                </c:pt>
                <c:pt idx="253">
                  <c:v>1.9</c:v>
                </c:pt>
                <c:pt idx="254">
                  <c:v>1.9</c:v>
                </c:pt>
                <c:pt idx="255">
                  <c:v>1.9</c:v>
                </c:pt>
                <c:pt idx="256">
                  <c:v>1.9</c:v>
                </c:pt>
                <c:pt idx="257">
                  <c:v>1.9</c:v>
                </c:pt>
                <c:pt idx="258">
                  <c:v>1.9</c:v>
                </c:pt>
                <c:pt idx="259">
                  <c:v>1.9</c:v>
                </c:pt>
                <c:pt idx="260">
                  <c:v>1.9</c:v>
                </c:pt>
                <c:pt idx="261">
                  <c:v>1.9</c:v>
                </c:pt>
                <c:pt idx="262">
                  <c:v>1.9</c:v>
                </c:pt>
                <c:pt idx="263">
                  <c:v>1.9</c:v>
                </c:pt>
                <c:pt idx="264">
                  <c:v>1.9</c:v>
                </c:pt>
                <c:pt idx="265">
                  <c:v>1.9</c:v>
                </c:pt>
                <c:pt idx="266">
                  <c:v>1.9</c:v>
                </c:pt>
                <c:pt idx="267">
                  <c:v>1.9</c:v>
                </c:pt>
                <c:pt idx="268">
                  <c:v>1.9</c:v>
                </c:pt>
                <c:pt idx="269">
                  <c:v>1.9</c:v>
                </c:pt>
                <c:pt idx="270">
                  <c:v>1.9</c:v>
                </c:pt>
                <c:pt idx="271">
                  <c:v>1.9</c:v>
                </c:pt>
                <c:pt idx="272">
                  <c:v>1.9</c:v>
                </c:pt>
                <c:pt idx="273">
                  <c:v>1.9</c:v>
                </c:pt>
                <c:pt idx="274">
                  <c:v>1.9</c:v>
                </c:pt>
                <c:pt idx="275">
                  <c:v>1.9</c:v>
                </c:pt>
                <c:pt idx="276">
                  <c:v>1.9</c:v>
                </c:pt>
                <c:pt idx="277">
                  <c:v>1.9</c:v>
                </c:pt>
                <c:pt idx="278">
                  <c:v>1.9</c:v>
                </c:pt>
                <c:pt idx="279">
                  <c:v>1.9</c:v>
                </c:pt>
                <c:pt idx="280">
                  <c:v>1.9</c:v>
                </c:pt>
                <c:pt idx="281">
                  <c:v>1.9</c:v>
                </c:pt>
                <c:pt idx="282">
                  <c:v>1.9</c:v>
                </c:pt>
                <c:pt idx="283">
                  <c:v>1.9</c:v>
                </c:pt>
                <c:pt idx="284">
                  <c:v>1.9</c:v>
                </c:pt>
                <c:pt idx="285">
                  <c:v>1.9</c:v>
                </c:pt>
                <c:pt idx="286">
                  <c:v>1.9</c:v>
                </c:pt>
                <c:pt idx="287">
                  <c:v>1.9</c:v>
                </c:pt>
                <c:pt idx="288">
                  <c:v>1.9</c:v>
                </c:pt>
                <c:pt idx="289">
                  <c:v>1.9</c:v>
                </c:pt>
                <c:pt idx="290">
                  <c:v>1.9</c:v>
                </c:pt>
                <c:pt idx="291">
                  <c:v>1.9</c:v>
                </c:pt>
                <c:pt idx="292">
                  <c:v>1.9</c:v>
                </c:pt>
                <c:pt idx="293">
                  <c:v>1.9</c:v>
                </c:pt>
                <c:pt idx="294">
                  <c:v>1.9</c:v>
                </c:pt>
                <c:pt idx="295">
                  <c:v>1.9</c:v>
                </c:pt>
                <c:pt idx="296">
                  <c:v>1.9</c:v>
                </c:pt>
                <c:pt idx="297">
                  <c:v>1.9</c:v>
                </c:pt>
                <c:pt idx="298">
                  <c:v>1.9</c:v>
                </c:pt>
                <c:pt idx="299">
                  <c:v>1.9</c:v>
                </c:pt>
                <c:pt idx="300">
                  <c:v>1.9</c:v>
                </c:pt>
                <c:pt idx="301">
                  <c:v>1.9</c:v>
                </c:pt>
                <c:pt idx="302">
                  <c:v>2.65</c:v>
                </c:pt>
                <c:pt idx="303">
                  <c:v>2.65</c:v>
                </c:pt>
                <c:pt idx="304">
                  <c:v>2.65</c:v>
                </c:pt>
                <c:pt idx="305">
                  <c:v>2.65</c:v>
                </c:pt>
                <c:pt idx="306">
                  <c:v>2.65</c:v>
                </c:pt>
                <c:pt idx="307">
                  <c:v>2.65</c:v>
                </c:pt>
                <c:pt idx="308">
                  <c:v>2.65</c:v>
                </c:pt>
                <c:pt idx="309">
                  <c:v>2.65</c:v>
                </c:pt>
                <c:pt idx="310">
                  <c:v>2.65</c:v>
                </c:pt>
                <c:pt idx="311">
                  <c:v>2.65</c:v>
                </c:pt>
                <c:pt idx="312">
                  <c:v>2.65</c:v>
                </c:pt>
                <c:pt idx="313">
                  <c:v>2.65</c:v>
                </c:pt>
                <c:pt idx="314">
                  <c:v>2.65</c:v>
                </c:pt>
                <c:pt idx="315">
                  <c:v>2.65</c:v>
                </c:pt>
                <c:pt idx="316">
                  <c:v>2.65</c:v>
                </c:pt>
                <c:pt idx="317">
                  <c:v>2.65</c:v>
                </c:pt>
                <c:pt idx="318">
                  <c:v>2.65</c:v>
                </c:pt>
                <c:pt idx="319">
                  <c:v>2.65</c:v>
                </c:pt>
                <c:pt idx="320">
                  <c:v>2.65</c:v>
                </c:pt>
                <c:pt idx="321">
                  <c:v>2.65</c:v>
                </c:pt>
                <c:pt idx="322">
                  <c:v>2.65</c:v>
                </c:pt>
                <c:pt idx="323">
                  <c:v>2.65</c:v>
                </c:pt>
                <c:pt idx="324">
                  <c:v>2.65</c:v>
                </c:pt>
                <c:pt idx="325">
                  <c:v>2.65</c:v>
                </c:pt>
                <c:pt idx="326">
                  <c:v>2.65</c:v>
                </c:pt>
                <c:pt idx="327">
                  <c:v>2.65</c:v>
                </c:pt>
                <c:pt idx="328">
                  <c:v>2.65</c:v>
                </c:pt>
                <c:pt idx="329">
                  <c:v>2.65</c:v>
                </c:pt>
                <c:pt idx="330">
                  <c:v>2.65</c:v>
                </c:pt>
                <c:pt idx="331">
                  <c:v>2.65</c:v>
                </c:pt>
                <c:pt idx="332">
                  <c:v>2.65</c:v>
                </c:pt>
                <c:pt idx="333">
                  <c:v>2.65</c:v>
                </c:pt>
                <c:pt idx="334">
                  <c:v>2.65</c:v>
                </c:pt>
                <c:pt idx="335">
                  <c:v>3.4</c:v>
                </c:pt>
                <c:pt idx="336">
                  <c:v>3.4</c:v>
                </c:pt>
                <c:pt idx="337">
                  <c:v>3.4</c:v>
                </c:pt>
                <c:pt idx="338">
                  <c:v>3.4</c:v>
                </c:pt>
                <c:pt idx="339">
                  <c:v>3.4</c:v>
                </c:pt>
                <c:pt idx="340">
                  <c:v>3.4</c:v>
                </c:pt>
                <c:pt idx="341">
                  <c:v>3.4</c:v>
                </c:pt>
                <c:pt idx="342">
                  <c:v>3.4</c:v>
                </c:pt>
                <c:pt idx="343">
                  <c:v>3.4</c:v>
                </c:pt>
                <c:pt idx="344">
                  <c:v>3.4</c:v>
                </c:pt>
                <c:pt idx="345">
                  <c:v>3.4</c:v>
                </c:pt>
                <c:pt idx="346">
                  <c:v>3.4</c:v>
                </c:pt>
                <c:pt idx="347">
                  <c:v>3.4</c:v>
                </c:pt>
                <c:pt idx="348">
                  <c:v>3.4</c:v>
                </c:pt>
                <c:pt idx="349">
                  <c:v>3.4</c:v>
                </c:pt>
                <c:pt idx="350">
                  <c:v>3.4</c:v>
                </c:pt>
                <c:pt idx="351">
                  <c:v>3.4</c:v>
                </c:pt>
                <c:pt idx="352">
                  <c:v>3.4</c:v>
                </c:pt>
                <c:pt idx="353">
                  <c:v>3.4</c:v>
                </c:pt>
                <c:pt idx="354">
                  <c:v>3.4</c:v>
                </c:pt>
                <c:pt idx="355">
                  <c:v>3.4</c:v>
                </c:pt>
                <c:pt idx="356">
                  <c:v>3.4</c:v>
                </c:pt>
                <c:pt idx="357">
                  <c:v>3.4</c:v>
                </c:pt>
                <c:pt idx="358">
                  <c:v>3.4</c:v>
                </c:pt>
                <c:pt idx="359">
                  <c:v>3.4</c:v>
                </c:pt>
                <c:pt idx="360">
                  <c:v>3.4</c:v>
                </c:pt>
                <c:pt idx="361">
                  <c:v>3.4</c:v>
                </c:pt>
                <c:pt idx="362">
                  <c:v>3.4</c:v>
                </c:pt>
                <c:pt idx="363">
                  <c:v>3.4</c:v>
                </c:pt>
                <c:pt idx="364">
                  <c:v>4.1500000000000004</c:v>
                </c:pt>
                <c:pt idx="365">
                  <c:v>4.1500000000000004</c:v>
                </c:pt>
                <c:pt idx="366">
                  <c:v>4.1500000000000004</c:v>
                </c:pt>
                <c:pt idx="367">
                  <c:v>4.1500000000000004</c:v>
                </c:pt>
                <c:pt idx="368">
                  <c:v>4.1500000000000004</c:v>
                </c:pt>
                <c:pt idx="369">
                  <c:v>4.1500000000000004</c:v>
                </c:pt>
                <c:pt idx="370">
                  <c:v>4.1500000000000004</c:v>
                </c:pt>
                <c:pt idx="371">
                  <c:v>4.1500000000000004</c:v>
                </c:pt>
                <c:pt idx="372">
                  <c:v>4.1500000000000004</c:v>
                </c:pt>
                <c:pt idx="373">
                  <c:v>4.1500000000000004</c:v>
                </c:pt>
                <c:pt idx="374">
                  <c:v>4.1500000000000004</c:v>
                </c:pt>
                <c:pt idx="375">
                  <c:v>4.1500000000000004</c:v>
                </c:pt>
                <c:pt idx="376">
                  <c:v>4.1500000000000004</c:v>
                </c:pt>
                <c:pt idx="377">
                  <c:v>4.1500000000000004</c:v>
                </c:pt>
                <c:pt idx="378">
                  <c:v>4.1500000000000004</c:v>
                </c:pt>
                <c:pt idx="379">
                  <c:v>4.1500000000000004</c:v>
                </c:pt>
                <c:pt idx="380">
                  <c:v>4.1500000000000004</c:v>
                </c:pt>
                <c:pt idx="381">
                  <c:v>4.1500000000000004</c:v>
                </c:pt>
                <c:pt idx="382">
                  <c:v>4.1500000000000004</c:v>
                </c:pt>
                <c:pt idx="383">
                  <c:v>4.1500000000000004</c:v>
                </c:pt>
                <c:pt idx="384">
                  <c:v>4.1500000000000004</c:v>
                </c:pt>
                <c:pt idx="385">
                  <c:v>4.1500000000000004</c:v>
                </c:pt>
                <c:pt idx="386">
                  <c:v>4.1500000000000004</c:v>
                </c:pt>
                <c:pt idx="387">
                  <c:v>4.1500000000000004</c:v>
                </c:pt>
                <c:pt idx="388">
                  <c:v>4.1500000000000004</c:v>
                </c:pt>
                <c:pt idx="389">
                  <c:v>4.1500000000000004</c:v>
                </c:pt>
                <c:pt idx="390">
                  <c:v>4.1500000000000004</c:v>
                </c:pt>
                <c:pt idx="391">
                  <c:v>4.1500000000000004</c:v>
                </c:pt>
                <c:pt idx="392">
                  <c:v>4.1500000000000004</c:v>
                </c:pt>
                <c:pt idx="393">
                  <c:v>4.1500000000000004</c:v>
                </c:pt>
                <c:pt idx="394">
                  <c:v>4.1500000000000004</c:v>
                </c:pt>
                <c:pt idx="395">
                  <c:v>4.1500000000000004</c:v>
                </c:pt>
                <c:pt idx="396">
                  <c:v>4.1500000000000004</c:v>
                </c:pt>
                <c:pt idx="397">
                  <c:v>4.1500000000000004</c:v>
                </c:pt>
                <c:pt idx="398">
                  <c:v>4.1500000000000004</c:v>
                </c:pt>
                <c:pt idx="399">
                  <c:v>5.15</c:v>
                </c:pt>
                <c:pt idx="400">
                  <c:v>5.15</c:v>
                </c:pt>
                <c:pt idx="401">
                  <c:v>5.15</c:v>
                </c:pt>
                <c:pt idx="402">
                  <c:v>5.15</c:v>
                </c:pt>
                <c:pt idx="403">
                  <c:v>5.15</c:v>
                </c:pt>
                <c:pt idx="404">
                  <c:v>5.15</c:v>
                </c:pt>
                <c:pt idx="405">
                  <c:v>5.15</c:v>
                </c:pt>
                <c:pt idx="406">
                  <c:v>5.15</c:v>
                </c:pt>
                <c:pt idx="407">
                  <c:v>5.15</c:v>
                </c:pt>
                <c:pt idx="408">
                  <c:v>5.15</c:v>
                </c:pt>
                <c:pt idx="409">
                  <c:v>5.15</c:v>
                </c:pt>
                <c:pt idx="410">
                  <c:v>5.15</c:v>
                </c:pt>
                <c:pt idx="411">
                  <c:v>5.15</c:v>
                </c:pt>
                <c:pt idx="412">
                  <c:v>5.15</c:v>
                </c:pt>
                <c:pt idx="413">
                  <c:v>5.15</c:v>
                </c:pt>
                <c:pt idx="414">
                  <c:v>5.15</c:v>
                </c:pt>
                <c:pt idx="415">
                  <c:v>5.15</c:v>
                </c:pt>
                <c:pt idx="416">
                  <c:v>5.15</c:v>
                </c:pt>
                <c:pt idx="417">
                  <c:v>5.15</c:v>
                </c:pt>
                <c:pt idx="418">
                  <c:v>5.15</c:v>
                </c:pt>
                <c:pt idx="419">
                  <c:v>5.15</c:v>
                </c:pt>
                <c:pt idx="420">
                  <c:v>5.15</c:v>
                </c:pt>
                <c:pt idx="421">
                  <c:v>5.15</c:v>
                </c:pt>
                <c:pt idx="422">
                  <c:v>5.15</c:v>
                </c:pt>
                <c:pt idx="423">
                  <c:v>5.15</c:v>
                </c:pt>
                <c:pt idx="424">
                  <c:v>5.15</c:v>
                </c:pt>
                <c:pt idx="425">
                  <c:v>5.15</c:v>
                </c:pt>
                <c:pt idx="426">
                  <c:v>5.15</c:v>
                </c:pt>
                <c:pt idx="427">
                  <c:v>5.15</c:v>
                </c:pt>
                <c:pt idx="428">
                  <c:v>5.15</c:v>
                </c:pt>
                <c:pt idx="429">
                  <c:v>5.15</c:v>
                </c:pt>
                <c:pt idx="430">
                  <c:v>5.15</c:v>
                </c:pt>
                <c:pt idx="431">
                  <c:v>5.15</c:v>
                </c:pt>
                <c:pt idx="432">
                  <c:v>6.15</c:v>
                </c:pt>
                <c:pt idx="433">
                  <c:v>6.15</c:v>
                </c:pt>
                <c:pt idx="434">
                  <c:v>6.15</c:v>
                </c:pt>
                <c:pt idx="435">
                  <c:v>6.15</c:v>
                </c:pt>
                <c:pt idx="436">
                  <c:v>6.15</c:v>
                </c:pt>
                <c:pt idx="437">
                  <c:v>6.15</c:v>
                </c:pt>
                <c:pt idx="438">
                  <c:v>6.15</c:v>
                </c:pt>
                <c:pt idx="439">
                  <c:v>6.15</c:v>
                </c:pt>
                <c:pt idx="440">
                  <c:v>6.15</c:v>
                </c:pt>
                <c:pt idx="441">
                  <c:v>6.15</c:v>
                </c:pt>
                <c:pt idx="442">
                  <c:v>6.15</c:v>
                </c:pt>
                <c:pt idx="443">
                  <c:v>6.15</c:v>
                </c:pt>
                <c:pt idx="444">
                  <c:v>6.15</c:v>
                </c:pt>
                <c:pt idx="445">
                  <c:v>6.15</c:v>
                </c:pt>
                <c:pt idx="446">
                  <c:v>6.15</c:v>
                </c:pt>
                <c:pt idx="447">
                  <c:v>6.15</c:v>
                </c:pt>
                <c:pt idx="448">
                  <c:v>6.15</c:v>
                </c:pt>
                <c:pt idx="449">
                  <c:v>6.15</c:v>
                </c:pt>
                <c:pt idx="450">
                  <c:v>6.15</c:v>
                </c:pt>
                <c:pt idx="451">
                  <c:v>6.15</c:v>
                </c:pt>
                <c:pt idx="452">
                  <c:v>6.15</c:v>
                </c:pt>
                <c:pt idx="453">
                  <c:v>6.15</c:v>
                </c:pt>
                <c:pt idx="454">
                  <c:v>6.15</c:v>
                </c:pt>
                <c:pt idx="455">
                  <c:v>6.15</c:v>
                </c:pt>
                <c:pt idx="456">
                  <c:v>6.15</c:v>
                </c:pt>
                <c:pt idx="457">
                  <c:v>7.65</c:v>
                </c:pt>
                <c:pt idx="458">
                  <c:v>7.65</c:v>
                </c:pt>
                <c:pt idx="459">
                  <c:v>7.65</c:v>
                </c:pt>
                <c:pt idx="460">
                  <c:v>7.65</c:v>
                </c:pt>
                <c:pt idx="461">
                  <c:v>7.65</c:v>
                </c:pt>
                <c:pt idx="462">
                  <c:v>7.65</c:v>
                </c:pt>
                <c:pt idx="463">
                  <c:v>7.65</c:v>
                </c:pt>
                <c:pt idx="464">
                  <c:v>7.65</c:v>
                </c:pt>
                <c:pt idx="465">
                  <c:v>7.65</c:v>
                </c:pt>
                <c:pt idx="466">
                  <c:v>7.65</c:v>
                </c:pt>
                <c:pt idx="467">
                  <c:v>7.65</c:v>
                </c:pt>
                <c:pt idx="468">
                  <c:v>7.65</c:v>
                </c:pt>
                <c:pt idx="469">
                  <c:v>7.65</c:v>
                </c:pt>
                <c:pt idx="470">
                  <c:v>7.65</c:v>
                </c:pt>
                <c:pt idx="471">
                  <c:v>7.65</c:v>
                </c:pt>
                <c:pt idx="472">
                  <c:v>7.65</c:v>
                </c:pt>
                <c:pt idx="473">
                  <c:v>7.65</c:v>
                </c:pt>
                <c:pt idx="474">
                  <c:v>7.65</c:v>
                </c:pt>
                <c:pt idx="475">
                  <c:v>7.65</c:v>
                </c:pt>
                <c:pt idx="476">
                  <c:v>7.65</c:v>
                </c:pt>
                <c:pt idx="477">
                  <c:v>7.65</c:v>
                </c:pt>
                <c:pt idx="478">
                  <c:v>7.65</c:v>
                </c:pt>
                <c:pt idx="479">
                  <c:v>7.65</c:v>
                </c:pt>
                <c:pt idx="480">
                  <c:v>7.65</c:v>
                </c:pt>
                <c:pt idx="481">
                  <c:v>7.65</c:v>
                </c:pt>
                <c:pt idx="482">
                  <c:v>7.65</c:v>
                </c:pt>
                <c:pt idx="483">
                  <c:v>7.65</c:v>
                </c:pt>
                <c:pt idx="484">
                  <c:v>7.65</c:v>
                </c:pt>
                <c:pt idx="485">
                  <c:v>9.15</c:v>
                </c:pt>
                <c:pt idx="486">
                  <c:v>9.15</c:v>
                </c:pt>
                <c:pt idx="487">
                  <c:v>9.15</c:v>
                </c:pt>
                <c:pt idx="488">
                  <c:v>9.15</c:v>
                </c:pt>
                <c:pt idx="489">
                  <c:v>9.15</c:v>
                </c:pt>
                <c:pt idx="490">
                  <c:v>9.15</c:v>
                </c:pt>
                <c:pt idx="491">
                  <c:v>9.15</c:v>
                </c:pt>
                <c:pt idx="492">
                  <c:v>9.15</c:v>
                </c:pt>
                <c:pt idx="493">
                  <c:v>9.15</c:v>
                </c:pt>
                <c:pt idx="494">
                  <c:v>9.15</c:v>
                </c:pt>
                <c:pt idx="495">
                  <c:v>9.15</c:v>
                </c:pt>
                <c:pt idx="496">
                  <c:v>9.15</c:v>
                </c:pt>
                <c:pt idx="497">
                  <c:v>9.15</c:v>
                </c:pt>
                <c:pt idx="498">
                  <c:v>9.15</c:v>
                </c:pt>
                <c:pt idx="499">
                  <c:v>9.15</c:v>
                </c:pt>
                <c:pt idx="500">
                  <c:v>9.15</c:v>
                </c:pt>
                <c:pt idx="501">
                  <c:v>9.15</c:v>
                </c:pt>
              </c:numCache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5055-44CC-AF3E-64F64FDA08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6703368"/>
        <c:axId val="1306700416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'NTN-B'!$O$1</c15:sqref>
                        </c15:formulaRef>
                      </c:ext>
                    </c:extLst>
                    <c:strCache>
                      <c:ptCount val="1"/>
                      <c:pt idx="0">
                        <c:v>Tx 08/28</c:v>
                      </c:pt>
                    </c:strCache>
                  </c:strRef>
                </c:tx>
                <c:spPr>
                  <a:ln w="38100" cap="rnd">
                    <a:solidFill>
                      <a:schemeClr val="accent5">
                        <a:lumMod val="75000"/>
                      </a:schemeClr>
                    </a:solidFill>
                    <a:prstDash val="sysDot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'NTN-B'!$B$3:$B$504</c15:sqref>
                        </c15:formulaRef>
                      </c:ext>
                    </c:extLst>
                    <c:numCache>
                      <c:formatCode>m/d/yyyy</c:formatCode>
                      <c:ptCount val="502"/>
                      <c:pt idx="0">
                        <c:v>43832</c:v>
                      </c:pt>
                      <c:pt idx="1">
                        <c:v>43833</c:v>
                      </c:pt>
                      <c:pt idx="2">
                        <c:v>43836</c:v>
                      </c:pt>
                      <c:pt idx="3">
                        <c:v>43837</c:v>
                      </c:pt>
                      <c:pt idx="4">
                        <c:v>43838</c:v>
                      </c:pt>
                      <c:pt idx="5">
                        <c:v>43839</c:v>
                      </c:pt>
                      <c:pt idx="6">
                        <c:v>43840</c:v>
                      </c:pt>
                      <c:pt idx="7">
                        <c:v>43843</c:v>
                      </c:pt>
                      <c:pt idx="8">
                        <c:v>43844</c:v>
                      </c:pt>
                      <c:pt idx="9">
                        <c:v>43845</c:v>
                      </c:pt>
                      <c:pt idx="10">
                        <c:v>43846</c:v>
                      </c:pt>
                      <c:pt idx="11">
                        <c:v>43847</c:v>
                      </c:pt>
                      <c:pt idx="12">
                        <c:v>43850</c:v>
                      </c:pt>
                      <c:pt idx="13">
                        <c:v>43851</c:v>
                      </c:pt>
                      <c:pt idx="14">
                        <c:v>43852</c:v>
                      </c:pt>
                      <c:pt idx="15">
                        <c:v>43853</c:v>
                      </c:pt>
                      <c:pt idx="16">
                        <c:v>43854</c:v>
                      </c:pt>
                      <c:pt idx="17">
                        <c:v>43857</c:v>
                      </c:pt>
                      <c:pt idx="18">
                        <c:v>43858</c:v>
                      </c:pt>
                      <c:pt idx="19">
                        <c:v>43859</c:v>
                      </c:pt>
                      <c:pt idx="20">
                        <c:v>43860</c:v>
                      </c:pt>
                      <c:pt idx="21">
                        <c:v>43861</c:v>
                      </c:pt>
                      <c:pt idx="22">
                        <c:v>43864</c:v>
                      </c:pt>
                      <c:pt idx="23">
                        <c:v>43865</c:v>
                      </c:pt>
                      <c:pt idx="24">
                        <c:v>43866</c:v>
                      </c:pt>
                      <c:pt idx="25">
                        <c:v>43867</c:v>
                      </c:pt>
                      <c:pt idx="26">
                        <c:v>43868</c:v>
                      </c:pt>
                      <c:pt idx="27">
                        <c:v>43871</c:v>
                      </c:pt>
                      <c:pt idx="28">
                        <c:v>43872</c:v>
                      </c:pt>
                      <c:pt idx="29">
                        <c:v>43873</c:v>
                      </c:pt>
                      <c:pt idx="30">
                        <c:v>43874</c:v>
                      </c:pt>
                      <c:pt idx="31">
                        <c:v>43875</c:v>
                      </c:pt>
                      <c:pt idx="32">
                        <c:v>43878</c:v>
                      </c:pt>
                      <c:pt idx="33">
                        <c:v>43879</c:v>
                      </c:pt>
                      <c:pt idx="34">
                        <c:v>43880</c:v>
                      </c:pt>
                      <c:pt idx="35">
                        <c:v>43881</c:v>
                      </c:pt>
                      <c:pt idx="36">
                        <c:v>43882</c:v>
                      </c:pt>
                      <c:pt idx="37">
                        <c:v>43887</c:v>
                      </c:pt>
                      <c:pt idx="38">
                        <c:v>43888</c:v>
                      </c:pt>
                      <c:pt idx="39">
                        <c:v>43889</c:v>
                      </c:pt>
                      <c:pt idx="40">
                        <c:v>43892</c:v>
                      </c:pt>
                      <c:pt idx="41">
                        <c:v>43893</c:v>
                      </c:pt>
                      <c:pt idx="42">
                        <c:v>43894</c:v>
                      </c:pt>
                      <c:pt idx="43">
                        <c:v>43895</c:v>
                      </c:pt>
                      <c:pt idx="44">
                        <c:v>43896</c:v>
                      </c:pt>
                      <c:pt idx="45">
                        <c:v>43899</c:v>
                      </c:pt>
                      <c:pt idx="46">
                        <c:v>43900</c:v>
                      </c:pt>
                      <c:pt idx="47">
                        <c:v>43901</c:v>
                      </c:pt>
                      <c:pt idx="48">
                        <c:v>43902</c:v>
                      </c:pt>
                      <c:pt idx="49">
                        <c:v>43903</c:v>
                      </c:pt>
                      <c:pt idx="50">
                        <c:v>43906</c:v>
                      </c:pt>
                      <c:pt idx="51">
                        <c:v>43907</c:v>
                      </c:pt>
                      <c:pt idx="52">
                        <c:v>43908</c:v>
                      </c:pt>
                      <c:pt idx="53">
                        <c:v>43909</c:v>
                      </c:pt>
                      <c:pt idx="54">
                        <c:v>43910</c:v>
                      </c:pt>
                      <c:pt idx="55">
                        <c:v>43913</c:v>
                      </c:pt>
                      <c:pt idx="56">
                        <c:v>43914</c:v>
                      </c:pt>
                      <c:pt idx="57">
                        <c:v>43915</c:v>
                      </c:pt>
                      <c:pt idx="58">
                        <c:v>43916</c:v>
                      </c:pt>
                      <c:pt idx="59">
                        <c:v>43917</c:v>
                      </c:pt>
                      <c:pt idx="60">
                        <c:v>43920</c:v>
                      </c:pt>
                      <c:pt idx="61">
                        <c:v>43921</c:v>
                      </c:pt>
                      <c:pt idx="62">
                        <c:v>43922</c:v>
                      </c:pt>
                      <c:pt idx="63">
                        <c:v>43923</c:v>
                      </c:pt>
                      <c:pt idx="64">
                        <c:v>43924</c:v>
                      </c:pt>
                      <c:pt idx="65">
                        <c:v>43927</c:v>
                      </c:pt>
                      <c:pt idx="66">
                        <c:v>43928</c:v>
                      </c:pt>
                      <c:pt idx="67">
                        <c:v>43929</c:v>
                      </c:pt>
                      <c:pt idx="68">
                        <c:v>43930</c:v>
                      </c:pt>
                      <c:pt idx="69">
                        <c:v>43934</c:v>
                      </c:pt>
                      <c:pt idx="70">
                        <c:v>43935</c:v>
                      </c:pt>
                      <c:pt idx="71">
                        <c:v>43936</c:v>
                      </c:pt>
                      <c:pt idx="72">
                        <c:v>43937</c:v>
                      </c:pt>
                      <c:pt idx="73">
                        <c:v>43938</c:v>
                      </c:pt>
                      <c:pt idx="74">
                        <c:v>43941</c:v>
                      </c:pt>
                      <c:pt idx="75">
                        <c:v>43943</c:v>
                      </c:pt>
                      <c:pt idx="76">
                        <c:v>43944</c:v>
                      </c:pt>
                      <c:pt idx="77">
                        <c:v>43945</c:v>
                      </c:pt>
                      <c:pt idx="78">
                        <c:v>43948</c:v>
                      </c:pt>
                      <c:pt idx="79">
                        <c:v>43949</c:v>
                      </c:pt>
                      <c:pt idx="80">
                        <c:v>43950</c:v>
                      </c:pt>
                      <c:pt idx="81">
                        <c:v>43951</c:v>
                      </c:pt>
                      <c:pt idx="82">
                        <c:v>43955</c:v>
                      </c:pt>
                      <c:pt idx="83">
                        <c:v>43956</c:v>
                      </c:pt>
                      <c:pt idx="84">
                        <c:v>43957</c:v>
                      </c:pt>
                      <c:pt idx="85">
                        <c:v>43958</c:v>
                      </c:pt>
                      <c:pt idx="86">
                        <c:v>43959</c:v>
                      </c:pt>
                      <c:pt idx="87">
                        <c:v>43962</c:v>
                      </c:pt>
                      <c:pt idx="88">
                        <c:v>43963</c:v>
                      </c:pt>
                      <c:pt idx="89">
                        <c:v>43964</c:v>
                      </c:pt>
                      <c:pt idx="90">
                        <c:v>43965</c:v>
                      </c:pt>
                      <c:pt idx="91">
                        <c:v>43966</c:v>
                      </c:pt>
                      <c:pt idx="92">
                        <c:v>43969</c:v>
                      </c:pt>
                      <c:pt idx="93">
                        <c:v>43970</c:v>
                      </c:pt>
                      <c:pt idx="94">
                        <c:v>43971</c:v>
                      </c:pt>
                      <c:pt idx="95">
                        <c:v>43972</c:v>
                      </c:pt>
                      <c:pt idx="96">
                        <c:v>43973</c:v>
                      </c:pt>
                      <c:pt idx="97">
                        <c:v>43976</c:v>
                      </c:pt>
                      <c:pt idx="98">
                        <c:v>43977</c:v>
                      </c:pt>
                      <c:pt idx="99">
                        <c:v>43978</c:v>
                      </c:pt>
                      <c:pt idx="100">
                        <c:v>43979</c:v>
                      </c:pt>
                      <c:pt idx="101">
                        <c:v>43980</c:v>
                      </c:pt>
                      <c:pt idx="102">
                        <c:v>43983</c:v>
                      </c:pt>
                      <c:pt idx="103">
                        <c:v>43984</c:v>
                      </c:pt>
                      <c:pt idx="104">
                        <c:v>43985</c:v>
                      </c:pt>
                      <c:pt idx="105">
                        <c:v>43986</c:v>
                      </c:pt>
                      <c:pt idx="106">
                        <c:v>43987</c:v>
                      </c:pt>
                      <c:pt idx="107">
                        <c:v>43990</c:v>
                      </c:pt>
                      <c:pt idx="108">
                        <c:v>43991</c:v>
                      </c:pt>
                      <c:pt idx="109">
                        <c:v>43992</c:v>
                      </c:pt>
                      <c:pt idx="110">
                        <c:v>43994</c:v>
                      </c:pt>
                      <c:pt idx="111">
                        <c:v>43997</c:v>
                      </c:pt>
                      <c:pt idx="112">
                        <c:v>43998</c:v>
                      </c:pt>
                      <c:pt idx="113">
                        <c:v>43999</c:v>
                      </c:pt>
                      <c:pt idx="114">
                        <c:v>44000</c:v>
                      </c:pt>
                      <c:pt idx="115">
                        <c:v>44001</c:v>
                      </c:pt>
                      <c:pt idx="116">
                        <c:v>44004</c:v>
                      </c:pt>
                      <c:pt idx="117">
                        <c:v>44005</c:v>
                      </c:pt>
                      <c:pt idx="118">
                        <c:v>44006</c:v>
                      </c:pt>
                      <c:pt idx="119">
                        <c:v>44007</c:v>
                      </c:pt>
                      <c:pt idx="120">
                        <c:v>44008</c:v>
                      </c:pt>
                      <c:pt idx="121">
                        <c:v>44011</c:v>
                      </c:pt>
                      <c:pt idx="122">
                        <c:v>44012</c:v>
                      </c:pt>
                      <c:pt idx="123">
                        <c:v>44013</c:v>
                      </c:pt>
                      <c:pt idx="124">
                        <c:v>44014</c:v>
                      </c:pt>
                      <c:pt idx="125">
                        <c:v>44015</c:v>
                      </c:pt>
                      <c:pt idx="126">
                        <c:v>44018</c:v>
                      </c:pt>
                      <c:pt idx="127">
                        <c:v>44019</c:v>
                      </c:pt>
                      <c:pt idx="128">
                        <c:v>44020</c:v>
                      </c:pt>
                      <c:pt idx="129">
                        <c:v>44021</c:v>
                      </c:pt>
                      <c:pt idx="130">
                        <c:v>44022</c:v>
                      </c:pt>
                      <c:pt idx="131">
                        <c:v>44025</c:v>
                      </c:pt>
                      <c:pt idx="132">
                        <c:v>44026</c:v>
                      </c:pt>
                      <c:pt idx="133">
                        <c:v>44027</c:v>
                      </c:pt>
                      <c:pt idx="134">
                        <c:v>44028</c:v>
                      </c:pt>
                      <c:pt idx="135">
                        <c:v>44029</c:v>
                      </c:pt>
                      <c:pt idx="136">
                        <c:v>44032</c:v>
                      </c:pt>
                      <c:pt idx="137">
                        <c:v>44033</c:v>
                      </c:pt>
                      <c:pt idx="138">
                        <c:v>44034</c:v>
                      </c:pt>
                      <c:pt idx="139">
                        <c:v>44035</c:v>
                      </c:pt>
                      <c:pt idx="140">
                        <c:v>44036</c:v>
                      </c:pt>
                      <c:pt idx="141">
                        <c:v>44039</c:v>
                      </c:pt>
                      <c:pt idx="142">
                        <c:v>44040</c:v>
                      </c:pt>
                      <c:pt idx="143">
                        <c:v>44041</c:v>
                      </c:pt>
                      <c:pt idx="144">
                        <c:v>44042</c:v>
                      </c:pt>
                      <c:pt idx="145">
                        <c:v>44043</c:v>
                      </c:pt>
                      <c:pt idx="146">
                        <c:v>44046</c:v>
                      </c:pt>
                      <c:pt idx="147">
                        <c:v>44047</c:v>
                      </c:pt>
                      <c:pt idx="148">
                        <c:v>44048</c:v>
                      </c:pt>
                      <c:pt idx="149">
                        <c:v>44049</c:v>
                      </c:pt>
                      <c:pt idx="150">
                        <c:v>44050</c:v>
                      </c:pt>
                      <c:pt idx="151">
                        <c:v>44053</c:v>
                      </c:pt>
                      <c:pt idx="152">
                        <c:v>44054</c:v>
                      </c:pt>
                      <c:pt idx="153">
                        <c:v>44055</c:v>
                      </c:pt>
                      <c:pt idx="154">
                        <c:v>44056</c:v>
                      </c:pt>
                      <c:pt idx="155">
                        <c:v>44057</c:v>
                      </c:pt>
                      <c:pt idx="156">
                        <c:v>44060</c:v>
                      </c:pt>
                      <c:pt idx="157">
                        <c:v>44061</c:v>
                      </c:pt>
                      <c:pt idx="158">
                        <c:v>44062</c:v>
                      </c:pt>
                      <c:pt idx="159">
                        <c:v>44063</c:v>
                      </c:pt>
                      <c:pt idx="160">
                        <c:v>44064</c:v>
                      </c:pt>
                      <c:pt idx="161">
                        <c:v>44067</c:v>
                      </c:pt>
                      <c:pt idx="162">
                        <c:v>44068</c:v>
                      </c:pt>
                      <c:pt idx="163">
                        <c:v>44069</c:v>
                      </c:pt>
                      <c:pt idx="164">
                        <c:v>44070</c:v>
                      </c:pt>
                      <c:pt idx="165">
                        <c:v>44071</c:v>
                      </c:pt>
                      <c:pt idx="166">
                        <c:v>44074</c:v>
                      </c:pt>
                      <c:pt idx="167">
                        <c:v>44075</c:v>
                      </c:pt>
                      <c:pt idx="168">
                        <c:v>44076</c:v>
                      </c:pt>
                      <c:pt idx="169">
                        <c:v>44077</c:v>
                      </c:pt>
                      <c:pt idx="170">
                        <c:v>44078</c:v>
                      </c:pt>
                      <c:pt idx="171">
                        <c:v>44082</c:v>
                      </c:pt>
                      <c:pt idx="172">
                        <c:v>44083</c:v>
                      </c:pt>
                      <c:pt idx="173">
                        <c:v>44084</c:v>
                      </c:pt>
                      <c:pt idx="174">
                        <c:v>44085</c:v>
                      </c:pt>
                      <c:pt idx="175">
                        <c:v>44088</c:v>
                      </c:pt>
                      <c:pt idx="176">
                        <c:v>44089</c:v>
                      </c:pt>
                      <c:pt idx="177">
                        <c:v>44090</c:v>
                      </c:pt>
                      <c:pt idx="178">
                        <c:v>44091</c:v>
                      </c:pt>
                      <c:pt idx="179">
                        <c:v>44092</c:v>
                      </c:pt>
                      <c:pt idx="180">
                        <c:v>44095</c:v>
                      </c:pt>
                      <c:pt idx="181">
                        <c:v>44096</c:v>
                      </c:pt>
                      <c:pt idx="182">
                        <c:v>44097</c:v>
                      </c:pt>
                      <c:pt idx="183">
                        <c:v>44098</c:v>
                      </c:pt>
                      <c:pt idx="184">
                        <c:v>44099</c:v>
                      </c:pt>
                      <c:pt idx="185">
                        <c:v>44102</c:v>
                      </c:pt>
                      <c:pt idx="186">
                        <c:v>44103</c:v>
                      </c:pt>
                      <c:pt idx="187">
                        <c:v>44104</c:v>
                      </c:pt>
                      <c:pt idx="188">
                        <c:v>44105</c:v>
                      </c:pt>
                      <c:pt idx="189">
                        <c:v>44106</c:v>
                      </c:pt>
                      <c:pt idx="190">
                        <c:v>44109</c:v>
                      </c:pt>
                      <c:pt idx="191">
                        <c:v>44110</c:v>
                      </c:pt>
                      <c:pt idx="192">
                        <c:v>44111</c:v>
                      </c:pt>
                      <c:pt idx="193">
                        <c:v>44112</c:v>
                      </c:pt>
                      <c:pt idx="194">
                        <c:v>44113</c:v>
                      </c:pt>
                      <c:pt idx="195">
                        <c:v>44117</c:v>
                      </c:pt>
                      <c:pt idx="196">
                        <c:v>44118</c:v>
                      </c:pt>
                      <c:pt idx="197">
                        <c:v>44119</c:v>
                      </c:pt>
                      <c:pt idx="198">
                        <c:v>44120</c:v>
                      </c:pt>
                      <c:pt idx="199">
                        <c:v>44123</c:v>
                      </c:pt>
                      <c:pt idx="200">
                        <c:v>44124</c:v>
                      </c:pt>
                      <c:pt idx="201">
                        <c:v>44125</c:v>
                      </c:pt>
                      <c:pt idx="202">
                        <c:v>44126</c:v>
                      </c:pt>
                      <c:pt idx="203">
                        <c:v>44127</c:v>
                      </c:pt>
                      <c:pt idx="204">
                        <c:v>44130</c:v>
                      </c:pt>
                      <c:pt idx="205">
                        <c:v>44131</c:v>
                      </c:pt>
                      <c:pt idx="206">
                        <c:v>44132</c:v>
                      </c:pt>
                      <c:pt idx="207">
                        <c:v>44133</c:v>
                      </c:pt>
                      <c:pt idx="208">
                        <c:v>44134</c:v>
                      </c:pt>
                      <c:pt idx="209">
                        <c:v>44138</c:v>
                      </c:pt>
                      <c:pt idx="210">
                        <c:v>44139</c:v>
                      </c:pt>
                      <c:pt idx="211">
                        <c:v>44140</c:v>
                      </c:pt>
                      <c:pt idx="212">
                        <c:v>44141</c:v>
                      </c:pt>
                      <c:pt idx="213">
                        <c:v>44144</c:v>
                      </c:pt>
                      <c:pt idx="214">
                        <c:v>44145</c:v>
                      </c:pt>
                      <c:pt idx="215">
                        <c:v>44146</c:v>
                      </c:pt>
                      <c:pt idx="216">
                        <c:v>44147</c:v>
                      </c:pt>
                      <c:pt idx="217">
                        <c:v>44148</c:v>
                      </c:pt>
                      <c:pt idx="218">
                        <c:v>44151</c:v>
                      </c:pt>
                      <c:pt idx="219">
                        <c:v>44152</c:v>
                      </c:pt>
                      <c:pt idx="220">
                        <c:v>44153</c:v>
                      </c:pt>
                      <c:pt idx="221">
                        <c:v>44154</c:v>
                      </c:pt>
                      <c:pt idx="222">
                        <c:v>44155</c:v>
                      </c:pt>
                      <c:pt idx="223">
                        <c:v>44158</c:v>
                      </c:pt>
                      <c:pt idx="224">
                        <c:v>44159</c:v>
                      </c:pt>
                      <c:pt idx="225">
                        <c:v>44160</c:v>
                      </c:pt>
                      <c:pt idx="226">
                        <c:v>44161</c:v>
                      </c:pt>
                      <c:pt idx="227">
                        <c:v>44162</c:v>
                      </c:pt>
                      <c:pt idx="228">
                        <c:v>44165</c:v>
                      </c:pt>
                      <c:pt idx="229">
                        <c:v>44166</c:v>
                      </c:pt>
                      <c:pt idx="230">
                        <c:v>44167</c:v>
                      </c:pt>
                      <c:pt idx="231">
                        <c:v>44168</c:v>
                      </c:pt>
                      <c:pt idx="232">
                        <c:v>44169</c:v>
                      </c:pt>
                      <c:pt idx="233">
                        <c:v>44172</c:v>
                      </c:pt>
                      <c:pt idx="234">
                        <c:v>44173</c:v>
                      </c:pt>
                      <c:pt idx="235">
                        <c:v>44174</c:v>
                      </c:pt>
                      <c:pt idx="236">
                        <c:v>44175</c:v>
                      </c:pt>
                      <c:pt idx="237">
                        <c:v>44176</c:v>
                      </c:pt>
                      <c:pt idx="238">
                        <c:v>44179</c:v>
                      </c:pt>
                      <c:pt idx="239">
                        <c:v>44180</c:v>
                      </c:pt>
                      <c:pt idx="240">
                        <c:v>44181</c:v>
                      </c:pt>
                      <c:pt idx="241">
                        <c:v>44182</c:v>
                      </c:pt>
                      <c:pt idx="242">
                        <c:v>44183</c:v>
                      </c:pt>
                      <c:pt idx="243">
                        <c:v>44186</c:v>
                      </c:pt>
                      <c:pt idx="244">
                        <c:v>44187</c:v>
                      </c:pt>
                      <c:pt idx="245">
                        <c:v>44188</c:v>
                      </c:pt>
                      <c:pt idx="246">
                        <c:v>44189</c:v>
                      </c:pt>
                      <c:pt idx="247">
                        <c:v>44193</c:v>
                      </c:pt>
                      <c:pt idx="248">
                        <c:v>44194</c:v>
                      </c:pt>
                      <c:pt idx="249">
                        <c:v>44195</c:v>
                      </c:pt>
                      <c:pt idx="250">
                        <c:v>44196</c:v>
                      </c:pt>
                      <c:pt idx="251">
                        <c:v>44200</c:v>
                      </c:pt>
                      <c:pt idx="252">
                        <c:v>44201</c:v>
                      </c:pt>
                      <c:pt idx="253">
                        <c:v>44202</c:v>
                      </c:pt>
                      <c:pt idx="254">
                        <c:v>44203</c:v>
                      </c:pt>
                      <c:pt idx="255">
                        <c:v>44204</c:v>
                      </c:pt>
                      <c:pt idx="256">
                        <c:v>44207</c:v>
                      </c:pt>
                      <c:pt idx="257">
                        <c:v>44208</c:v>
                      </c:pt>
                      <c:pt idx="258">
                        <c:v>44209</c:v>
                      </c:pt>
                      <c:pt idx="259">
                        <c:v>44210</c:v>
                      </c:pt>
                      <c:pt idx="260">
                        <c:v>44211</c:v>
                      </c:pt>
                      <c:pt idx="261">
                        <c:v>44214</c:v>
                      </c:pt>
                      <c:pt idx="262">
                        <c:v>44215</c:v>
                      </c:pt>
                      <c:pt idx="263">
                        <c:v>44216</c:v>
                      </c:pt>
                      <c:pt idx="264">
                        <c:v>44217</c:v>
                      </c:pt>
                      <c:pt idx="265">
                        <c:v>44218</c:v>
                      </c:pt>
                      <c:pt idx="266">
                        <c:v>44221</c:v>
                      </c:pt>
                      <c:pt idx="267">
                        <c:v>44222</c:v>
                      </c:pt>
                      <c:pt idx="268">
                        <c:v>44223</c:v>
                      </c:pt>
                      <c:pt idx="269">
                        <c:v>44224</c:v>
                      </c:pt>
                      <c:pt idx="270">
                        <c:v>44225</c:v>
                      </c:pt>
                      <c:pt idx="271">
                        <c:v>44228</c:v>
                      </c:pt>
                      <c:pt idx="272">
                        <c:v>44229</c:v>
                      </c:pt>
                      <c:pt idx="273">
                        <c:v>44230</c:v>
                      </c:pt>
                      <c:pt idx="274">
                        <c:v>44231</c:v>
                      </c:pt>
                      <c:pt idx="275">
                        <c:v>44232</c:v>
                      </c:pt>
                      <c:pt idx="276">
                        <c:v>44235</c:v>
                      </c:pt>
                      <c:pt idx="277">
                        <c:v>44236</c:v>
                      </c:pt>
                      <c:pt idx="278">
                        <c:v>44237</c:v>
                      </c:pt>
                      <c:pt idx="279">
                        <c:v>44238</c:v>
                      </c:pt>
                      <c:pt idx="280">
                        <c:v>44239</c:v>
                      </c:pt>
                      <c:pt idx="281">
                        <c:v>44244</c:v>
                      </c:pt>
                      <c:pt idx="282">
                        <c:v>44245</c:v>
                      </c:pt>
                      <c:pt idx="283">
                        <c:v>44246</c:v>
                      </c:pt>
                      <c:pt idx="284">
                        <c:v>44249</c:v>
                      </c:pt>
                      <c:pt idx="285">
                        <c:v>44250</c:v>
                      </c:pt>
                      <c:pt idx="286">
                        <c:v>44251</c:v>
                      </c:pt>
                      <c:pt idx="287">
                        <c:v>44252</c:v>
                      </c:pt>
                      <c:pt idx="288">
                        <c:v>44253</c:v>
                      </c:pt>
                      <c:pt idx="289">
                        <c:v>44256</c:v>
                      </c:pt>
                      <c:pt idx="290">
                        <c:v>44257</c:v>
                      </c:pt>
                      <c:pt idx="291">
                        <c:v>44258</c:v>
                      </c:pt>
                      <c:pt idx="292">
                        <c:v>44259</c:v>
                      </c:pt>
                      <c:pt idx="293">
                        <c:v>44260</c:v>
                      </c:pt>
                      <c:pt idx="294">
                        <c:v>44263</c:v>
                      </c:pt>
                      <c:pt idx="295">
                        <c:v>44264</c:v>
                      </c:pt>
                      <c:pt idx="296">
                        <c:v>44265</c:v>
                      </c:pt>
                      <c:pt idx="297">
                        <c:v>44266</c:v>
                      </c:pt>
                      <c:pt idx="298">
                        <c:v>44267</c:v>
                      </c:pt>
                      <c:pt idx="299">
                        <c:v>44270</c:v>
                      </c:pt>
                      <c:pt idx="300">
                        <c:v>44271</c:v>
                      </c:pt>
                      <c:pt idx="301">
                        <c:v>44272</c:v>
                      </c:pt>
                      <c:pt idx="302">
                        <c:v>44273</c:v>
                      </c:pt>
                      <c:pt idx="303">
                        <c:v>44274</c:v>
                      </c:pt>
                      <c:pt idx="304">
                        <c:v>44277</c:v>
                      </c:pt>
                      <c:pt idx="305">
                        <c:v>44278</c:v>
                      </c:pt>
                      <c:pt idx="306">
                        <c:v>44279</c:v>
                      </c:pt>
                      <c:pt idx="307">
                        <c:v>44280</c:v>
                      </c:pt>
                      <c:pt idx="308">
                        <c:v>44281</c:v>
                      </c:pt>
                      <c:pt idx="309">
                        <c:v>44284</c:v>
                      </c:pt>
                      <c:pt idx="310">
                        <c:v>44285</c:v>
                      </c:pt>
                      <c:pt idx="311">
                        <c:v>44286</c:v>
                      </c:pt>
                      <c:pt idx="312">
                        <c:v>44287</c:v>
                      </c:pt>
                      <c:pt idx="313">
                        <c:v>44291</c:v>
                      </c:pt>
                      <c:pt idx="314">
                        <c:v>44292</c:v>
                      </c:pt>
                      <c:pt idx="315">
                        <c:v>44293</c:v>
                      </c:pt>
                      <c:pt idx="316">
                        <c:v>44294</c:v>
                      </c:pt>
                      <c:pt idx="317">
                        <c:v>44295</c:v>
                      </c:pt>
                      <c:pt idx="318">
                        <c:v>44298</c:v>
                      </c:pt>
                      <c:pt idx="319">
                        <c:v>44299</c:v>
                      </c:pt>
                      <c:pt idx="320">
                        <c:v>44300</c:v>
                      </c:pt>
                      <c:pt idx="321">
                        <c:v>44301</c:v>
                      </c:pt>
                      <c:pt idx="322">
                        <c:v>44302</c:v>
                      </c:pt>
                      <c:pt idx="323">
                        <c:v>44305</c:v>
                      </c:pt>
                      <c:pt idx="324">
                        <c:v>44306</c:v>
                      </c:pt>
                      <c:pt idx="325">
                        <c:v>44308</c:v>
                      </c:pt>
                      <c:pt idx="326">
                        <c:v>44309</c:v>
                      </c:pt>
                      <c:pt idx="327">
                        <c:v>44312</c:v>
                      </c:pt>
                      <c:pt idx="328">
                        <c:v>44313</c:v>
                      </c:pt>
                      <c:pt idx="329">
                        <c:v>44314</c:v>
                      </c:pt>
                      <c:pt idx="330">
                        <c:v>44315</c:v>
                      </c:pt>
                      <c:pt idx="331">
                        <c:v>44316</c:v>
                      </c:pt>
                      <c:pt idx="332">
                        <c:v>44319</c:v>
                      </c:pt>
                      <c:pt idx="333">
                        <c:v>44320</c:v>
                      </c:pt>
                      <c:pt idx="334">
                        <c:v>44321</c:v>
                      </c:pt>
                      <c:pt idx="335">
                        <c:v>44322</c:v>
                      </c:pt>
                      <c:pt idx="336">
                        <c:v>44323</c:v>
                      </c:pt>
                      <c:pt idx="337">
                        <c:v>44326</c:v>
                      </c:pt>
                      <c:pt idx="338">
                        <c:v>44327</c:v>
                      </c:pt>
                      <c:pt idx="339">
                        <c:v>44328</c:v>
                      </c:pt>
                      <c:pt idx="340">
                        <c:v>44329</c:v>
                      </c:pt>
                      <c:pt idx="341">
                        <c:v>44330</c:v>
                      </c:pt>
                      <c:pt idx="342">
                        <c:v>44333</c:v>
                      </c:pt>
                      <c:pt idx="343">
                        <c:v>44334</c:v>
                      </c:pt>
                      <c:pt idx="344">
                        <c:v>44335</c:v>
                      </c:pt>
                      <c:pt idx="345">
                        <c:v>44336</c:v>
                      </c:pt>
                      <c:pt idx="346">
                        <c:v>44337</c:v>
                      </c:pt>
                      <c:pt idx="347">
                        <c:v>44340</c:v>
                      </c:pt>
                      <c:pt idx="348">
                        <c:v>44341</c:v>
                      </c:pt>
                      <c:pt idx="349">
                        <c:v>44342</c:v>
                      </c:pt>
                      <c:pt idx="350">
                        <c:v>44343</c:v>
                      </c:pt>
                      <c:pt idx="351">
                        <c:v>44344</c:v>
                      </c:pt>
                      <c:pt idx="352">
                        <c:v>44347</c:v>
                      </c:pt>
                      <c:pt idx="353">
                        <c:v>44348</c:v>
                      </c:pt>
                      <c:pt idx="354">
                        <c:v>44349</c:v>
                      </c:pt>
                      <c:pt idx="355">
                        <c:v>44351</c:v>
                      </c:pt>
                      <c:pt idx="356">
                        <c:v>44354</c:v>
                      </c:pt>
                      <c:pt idx="357">
                        <c:v>44355</c:v>
                      </c:pt>
                      <c:pt idx="358">
                        <c:v>44356</c:v>
                      </c:pt>
                      <c:pt idx="359">
                        <c:v>44357</c:v>
                      </c:pt>
                      <c:pt idx="360">
                        <c:v>44358</c:v>
                      </c:pt>
                      <c:pt idx="361">
                        <c:v>44361</c:v>
                      </c:pt>
                      <c:pt idx="362">
                        <c:v>44362</c:v>
                      </c:pt>
                      <c:pt idx="363">
                        <c:v>44363</c:v>
                      </c:pt>
                      <c:pt idx="364">
                        <c:v>44364</c:v>
                      </c:pt>
                      <c:pt idx="365">
                        <c:v>44365</c:v>
                      </c:pt>
                      <c:pt idx="366">
                        <c:v>44368</c:v>
                      </c:pt>
                      <c:pt idx="367">
                        <c:v>44369</c:v>
                      </c:pt>
                      <c:pt idx="368">
                        <c:v>44370</c:v>
                      </c:pt>
                      <c:pt idx="369">
                        <c:v>44371</c:v>
                      </c:pt>
                      <c:pt idx="370">
                        <c:v>44372</c:v>
                      </c:pt>
                      <c:pt idx="371">
                        <c:v>44375</c:v>
                      </c:pt>
                      <c:pt idx="372">
                        <c:v>44376</c:v>
                      </c:pt>
                      <c:pt idx="373">
                        <c:v>44377</c:v>
                      </c:pt>
                      <c:pt idx="374">
                        <c:v>44378</c:v>
                      </c:pt>
                      <c:pt idx="375">
                        <c:v>44379</c:v>
                      </c:pt>
                      <c:pt idx="376">
                        <c:v>44382</c:v>
                      </c:pt>
                      <c:pt idx="377">
                        <c:v>44383</c:v>
                      </c:pt>
                      <c:pt idx="378">
                        <c:v>44384</c:v>
                      </c:pt>
                      <c:pt idx="379">
                        <c:v>44385</c:v>
                      </c:pt>
                      <c:pt idx="380">
                        <c:v>44386</c:v>
                      </c:pt>
                      <c:pt idx="381">
                        <c:v>44389</c:v>
                      </c:pt>
                      <c:pt idx="382">
                        <c:v>44390</c:v>
                      </c:pt>
                      <c:pt idx="383">
                        <c:v>44391</c:v>
                      </c:pt>
                      <c:pt idx="384">
                        <c:v>44392</c:v>
                      </c:pt>
                      <c:pt idx="385">
                        <c:v>44393</c:v>
                      </c:pt>
                      <c:pt idx="386">
                        <c:v>44396</c:v>
                      </c:pt>
                      <c:pt idx="387">
                        <c:v>44397</c:v>
                      </c:pt>
                      <c:pt idx="388">
                        <c:v>44398</c:v>
                      </c:pt>
                      <c:pt idx="389">
                        <c:v>44399</c:v>
                      </c:pt>
                      <c:pt idx="390">
                        <c:v>44400</c:v>
                      </c:pt>
                      <c:pt idx="391">
                        <c:v>44403</c:v>
                      </c:pt>
                      <c:pt idx="392">
                        <c:v>44404</c:v>
                      </c:pt>
                      <c:pt idx="393">
                        <c:v>44405</c:v>
                      </c:pt>
                      <c:pt idx="394">
                        <c:v>44406</c:v>
                      </c:pt>
                      <c:pt idx="395">
                        <c:v>44407</c:v>
                      </c:pt>
                      <c:pt idx="396">
                        <c:v>44410</c:v>
                      </c:pt>
                      <c:pt idx="397">
                        <c:v>44411</c:v>
                      </c:pt>
                      <c:pt idx="398">
                        <c:v>44412</c:v>
                      </c:pt>
                      <c:pt idx="399">
                        <c:v>44413</c:v>
                      </c:pt>
                      <c:pt idx="400">
                        <c:v>44414</c:v>
                      </c:pt>
                      <c:pt idx="401">
                        <c:v>44417</c:v>
                      </c:pt>
                      <c:pt idx="402">
                        <c:v>44418</c:v>
                      </c:pt>
                      <c:pt idx="403">
                        <c:v>44419</c:v>
                      </c:pt>
                      <c:pt idx="404">
                        <c:v>44420</c:v>
                      </c:pt>
                      <c:pt idx="405">
                        <c:v>44421</c:v>
                      </c:pt>
                      <c:pt idx="406">
                        <c:v>44424</c:v>
                      </c:pt>
                      <c:pt idx="407">
                        <c:v>44425</c:v>
                      </c:pt>
                      <c:pt idx="408">
                        <c:v>44426</c:v>
                      </c:pt>
                      <c:pt idx="409">
                        <c:v>44427</c:v>
                      </c:pt>
                      <c:pt idx="410">
                        <c:v>44428</c:v>
                      </c:pt>
                      <c:pt idx="411">
                        <c:v>44431</c:v>
                      </c:pt>
                      <c:pt idx="412">
                        <c:v>44432</c:v>
                      </c:pt>
                      <c:pt idx="413">
                        <c:v>44433</c:v>
                      </c:pt>
                      <c:pt idx="414">
                        <c:v>44434</c:v>
                      </c:pt>
                      <c:pt idx="415">
                        <c:v>44435</c:v>
                      </c:pt>
                      <c:pt idx="416">
                        <c:v>44438</c:v>
                      </c:pt>
                      <c:pt idx="417">
                        <c:v>44439</c:v>
                      </c:pt>
                      <c:pt idx="418">
                        <c:v>44440</c:v>
                      </c:pt>
                      <c:pt idx="419">
                        <c:v>44441</c:v>
                      </c:pt>
                      <c:pt idx="420">
                        <c:v>44442</c:v>
                      </c:pt>
                      <c:pt idx="421">
                        <c:v>44445</c:v>
                      </c:pt>
                      <c:pt idx="422">
                        <c:v>44447</c:v>
                      </c:pt>
                      <c:pt idx="423">
                        <c:v>44448</c:v>
                      </c:pt>
                      <c:pt idx="424">
                        <c:v>44449</c:v>
                      </c:pt>
                      <c:pt idx="425">
                        <c:v>44452</c:v>
                      </c:pt>
                      <c:pt idx="426">
                        <c:v>44453</c:v>
                      </c:pt>
                      <c:pt idx="427">
                        <c:v>44454</c:v>
                      </c:pt>
                      <c:pt idx="428">
                        <c:v>44455</c:v>
                      </c:pt>
                      <c:pt idx="429">
                        <c:v>44456</c:v>
                      </c:pt>
                      <c:pt idx="430">
                        <c:v>44459</c:v>
                      </c:pt>
                      <c:pt idx="431">
                        <c:v>44460</c:v>
                      </c:pt>
                      <c:pt idx="432">
                        <c:v>44461</c:v>
                      </c:pt>
                      <c:pt idx="433">
                        <c:v>44462</c:v>
                      </c:pt>
                      <c:pt idx="434">
                        <c:v>44463</c:v>
                      </c:pt>
                      <c:pt idx="435">
                        <c:v>44466</c:v>
                      </c:pt>
                      <c:pt idx="436">
                        <c:v>44467</c:v>
                      </c:pt>
                      <c:pt idx="437">
                        <c:v>44468</c:v>
                      </c:pt>
                      <c:pt idx="438">
                        <c:v>44469</c:v>
                      </c:pt>
                      <c:pt idx="439">
                        <c:v>44470</c:v>
                      </c:pt>
                      <c:pt idx="440">
                        <c:v>44473</c:v>
                      </c:pt>
                      <c:pt idx="441">
                        <c:v>44474</c:v>
                      </c:pt>
                      <c:pt idx="442">
                        <c:v>44475</c:v>
                      </c:pt>
                      <c:pt idx="443">
                        <c:v>44476</c:v>
                      </c:pt>
                      <c:pt idx="444">
                        <c:v>44477</c:v>
                      </c:pt>
                      <c:pt idx="445">
                        <c:v>44480</c:v>
                      </c:pt>
                      <c:pt idx="446">
                        <c:v>44482</c:v>
                      </c:pt>
                      <c:pt idx="447">
                        <c:v>44483</c:v>
                      </c:pt>
                      <c:pt idx="448">
                        <c:v>44484</c:v>
                      </c:pt>
                      <c:pt idx="449">
                        <c:v>44487</c:v>
                      </c:pt>
                      <c:pt idx="450">
                        <c:v>44488</c:v>
                      </c:pt>
                      <c:pt idx="451">
                        <c:v>44489</c:v>
                      </c:pt>
                      <c:pt idx="452">
                        <c:v>44490</c:v>
                      </c:pt>
                      <c:pt idx="453">
                        <c:v>44491</c:v>
                      </c:pt>
                      <c:pt idx="454">
                        <c:v>44494</c:v>
                      </c:pt>
                      <c:pt idx="455">
                        <c:v>44495</c:v>
                      </c:pt>
                      <c:pt idx="456">
                        <c:v>44496</c:v>
                      </c:pt>
                      <c:pt idx="457">
                        <c:v>44497</c:v>
                      </c:pt>
                      <c:pt idx="458">
                        <c:v>44498</c:v>
                      </c:pt>
                      <c:pt idx="459">
                        <c:v>44501</c:v>
                      </c:pt>
                      <c:pt idx="460">
                        <c:v>44503</c:v>
                      </c:pt>
                      <c:pt idx="461">
                        <c:v>44504</c:v>
                      </c:pt>
                      <c:pt idx="462">
                        <c:v>44505</c:v>
                      </c:pt>
                      <c:pt idx="463">
                        <c:v>44508</c:v>
                      </c:pt>
                      <c:pt idx="464">
                        <c:v>44509</c:v>
                      </c:pt>
                      <c:pt idx="465">
                        <c:v>44510</c:v>
                      </c:pt>
                      <c:pt idx="466">
                        <c:v>44511</c:v>
                      </c:pt>
                      <c:pt idx="467">
                        <c:v>44512</c:v>
                      </c:pt>
                      <c:pt idx="468">
                        <c:v>44516</c:v>
                      </c:pt>
                      <c:pt idx="469">
                        <c:v>44517</c:v>
                      </c:pt>
                      <c:pt idx="470">
                        <c:v>44518</c:v>
                      </c:pt>
                      <c:pt idx="471">
                        <c:v>44519</c:v>
                      </c:pt>
                      <c:pt idx="472">
                        <c:v>44522</c:v>
                      </c:pt>
                      <c:pt idx="473">
                        <c:v>44523</c:v>
                      </c:pt>
                      <c:pt idx="474">
                        <c:v>44524</c:v>
                      </c:pt>
                      <c:pt idx="475">
                        <c:v>44525</c:v>
                      </c:pt>
                      <c:pt idx="476">
                        <c:v>44526</c:v>
                      </c:pt>
                      <c:pt idx="477">
                        <c:v>44529</c:v>
                      </c:pt>
                      <c:pt idx="478">
                        <c:v>44530</c:v>
                      </c:pt>
                      <c:pt idx="479">
                        <c:v>44531</c:v>
                      </c:pt>
                      <c:pt idx="480">
                        <c:v>44532</c:v>
                      </c:pt>
                      <c:pt idx="481">
                        <c:v>44533</c:v>
                      </c:pt>
                      <c:pt idx="482">
                        <c:v>44536</c:v>
                      </c:pt>
                      <c:pt idx="483">
                        <c:v>44537</c:v>
                      </c:pt>
                      <c:pt idx="484">
                        <c:v>44538</c:v>
                      </c:pt>
                      <c:pt idx="485">
                        <c:v>44539</c:v>
                      </c:pt>
                      <c:pt idx="486">
                        <c:v>44540</c:v>
                      </c:pt>
                      <c:pt idx="487">
                        <c:v>44543</c:v>
                      </c:pt>
                      <c:pt idx="488">
                        <c:v>44544</c:v>
                      </c:pt>
                      <c:pt idx="489">
                        <c:v>44545</c:v>
                      </c:pt>
                      <c:pt idx="490">
                        <c:v>44546</c:v>
                      </c:pt>
                      <c:pt idx="491">
                        <c:v>44547</c:v>
                      </c:pt>
                      <c:pt idx="492">
                        <c:v>44550</c:v>
                      </c:pt>
                      <c:pt idx="493">
                        <c:v>44551</c:v>
                      </c:pt>
                      <c:pt idx="494">
                        <c:v>44552</c:v>
                      </c:pt>
                      <c:pt idx="495">
                        <c:v>44553</c:v>
                      </c:pt>
                      <c:pt idx="496">
                        <c:v>44554</c:v>
                      </c:pt>
                      <c:pt idx="497">
                        <c:v>44557</c:v>
                      </c:pt>
                      <c:pt idx="498">
                        <c:v>44558</c:v>
                      </c:pt>
                      <c:pt idx="499">
                        <c:v>44559</c:v>
                      </c:pt>
                      <c:pt idx="500">
                        <c:v>44560</c:v>
                      </c:pt>
                      <c:pt idx="501">
                        <c:v>44561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'NTN-B'!$O$3:$O$988</c15:sqref>
                        </c15:formulaRef>
                      </c:ext>
                    </c:extLst>
                    <c:numCache>
                      <c:formatCode>#,##0.0000_ ;[Red]\-#,##0.0000\ </c:formatCode>
                      <c:ptCount val="986"/>
                      <c:pt idx="0">
                        <c:v>2.87</c:v>
                      </c:pt>
                      <c:pt idx="1">
                        <c:v>2.9</c:v>
                      </c:pt>
                      <c:pt idx="2">
                        <c:v>2.95</c:v>
                      </c:pt>
                      <c:pt idx="3">
                        <c:v>2.94</c:v>
                      </c:pt>
                      <c:pt idx="4">
                        <c:v>2.92</c:v>
                      </c:pt>
                      <c:pt idx="5">
                        <c:v>2.91</c:v>
                      </c:pt>
                      <c:pt idx="6">
                        <c:v>2.9026999999999998</c:v>
                      </c:pt>
                      <c:pt idx="7">
                        <c:v>2.96</c:v>
                      </c:pt>
                      <c:pt idx="8">
                        <c:v>2.92</c:v>
                      </c:pt>
                      <c:pt idx="9">
                        <c:v>2.9</c:v>
                      </c:pt>
                      <c:pt idx="10">
                        <c:v>2.9485999999999999</c:v>
                      </c:pt>
                      <c:pt idx="11">
                        <c:v>2.9308000000000001</c:v>
                      </c:pt>
                      <c:pt idx="12">
                        <c:v>2.97</c:v>
                      </c:pt>
                      <c:pt idx="13">
                        <c:v>2.98</c:v>
                      </c:pt>
                      <c:pt idx="14">
                        <c:v>2.93</c:v>
                      </c:pt>
                      <c:pt idx="15">
                        <c:v>2.9276</c:v>
                      </c:pt>
                      <c:pt idx="16">
                        <c:v>2.8957999999999999</c:v>
                      </c:pt>
                      <c:pt idx="17">
                        <c:v>2.9</c:v>
                      </c:pt>
                      <c:pt idx="18">
                        <c:v>2.87</c:v>
                      </c:pt>
                      <c:pt idx="19">
                        <c:v>2.8210999999999999</c:v>
                      </c:pt>
                      <c:pt idx="20">
                        <c:v>2.83</c:v>
                      </c:pt>
                      <c:pt idx="21">
                        <c:v>2.84</c:v>
                      </c:pt>
                      <c:pt idx="22">
                        <c:v>2.8214000000000001</c:v>
                      </c:pt>
                      <c:pt idx="23">
                        <c:v>2.8028</c:v>
                      </c:pt>
                      <c:pt idx="24">
                        <c:v>2.76</c:v>
                      </c:pt>
                      <c:pt idx="25">
                        <c:v>2.81</c:v>
                      </c:pt>
                      <c:pt idx="26">
                        <c:v>2.8372999999999999</c:v>
                      </c:pt>
                      <c:pt idx="27">
                        <c:v>2.8</c:v>
                      </c:pt>
                      <c:pt idx="28">
                        <c:v>2.7538</c:v>
                      </c:pt>
                      <c:pt idx="29">
                        <c:v>2.7</c:v>
                      </c:pt>
                      <c:pt idx="30">
                        <c:v>2.71</c:v>
                      </c:pt>
                      <c:pt idx="31">
                        <c:v>2.63</c:v>
                      </c:pt>
                      <c:pt idx="32">
                        <c:v>2.665</c:v>
                      </c:pt>
                      <c:pt idx="33">
                        <c:v>2.7</c:v>
                      </c:pt>
                      <c:pt idx="34">
                        <c:v>2.6575000000000002</c:v>
                      </c:pt>
                      <c:pt idx="35">
                        <c:v>2.68</c:v>
                      </c:pt>
                      <c:pt idx="36">
                        <c:v>2.7279</c:v>
                      </c:pt>
                      <c:pt idx="37">
                        <c:v>2.8155999999999999</c:v>
                      </c:pt>
                      <c:pt idx="38">
                        <c:v>2.8115999999999999</c:v>
                      </c:pt>
                      <c:pt idx="39">
                        <c:v>2.7951000000000001</c:v>
                      </c:pt>
                      <c:pt idx="40">
                        <c:v>2.69</c:v>
                      </c:pt>
                      <c:pt idx="41">
                        <c:v>2.6709000000000001</c:v>
                      </c:pt>
                      <c:pt idx="42">
                        <c:v>2.6339000000000001</c:v>
                      </c:pt>
                      <c:pt idx="43">
                        <c:v>2.76</c:v>
                      </c:pt>
                      <c:pt idx="44">
                        <c:v>2.8</c:v>
                      </c:pt>
                      <c:pt idx="45">
                        <c:v>3.0914999999999999</c:v>
                      </c:pt>
                      <c:pt idx="46">
                        <c:v>3.08</c:v>
                      </c:pt>
                      <c:pt idx="47">
                        <c:v>3.53</c:v>
                      </c:pt>
                      <c:pt idx="48">
                        <c:v>4.3282999999999996</c:v>
                      </c:pt>
                      <c:pt idx="49">
                        <c:v>3.5375999999999999</c:v>
                      </c:pt>
                      <c:pt idx="50">
                        <c:v>3.6446999999999998</c:v>
                      </c:pt>
                      <c:pt idx="51">
                        <c:v>3.5167999999999999</c:v>
                      </c:pt>
                      <c:pt idx="52">
                        <c:v>4.0578000000000003</c:v>
                      </c:pt>
                      <c:pt idx="53">
                        <c:v>4.0138999999999996</c:v>
                      </c:pt>
                      <c:pt idx="54">
                        <c:v>4.1284999999999998</c:v>
                      </c:pt>
                      <c:pt idx="55">
                        <c:v>4.63</c:v>
                      </c:pt>
                      <c:pt idx="56">
                        <c:v>4.3413000000000004</c:v>
                      </c:pt>
                      <c:pt idx="57">
                        <c:v>4.01</c:v>
                      </c:pt>
                      <c:pt idx="58">
                        <c:v>3.7854000000000001</c:v>
                      </c:pt>
                      <c:pt idx="59">
                        <c:v>3.74</c:v>
                      </c:pt>
                      <c:pt idx="60">
                        <c:v>3.694</c:v>
                      </c:pt>
                      <c:pt idx="61">
                        <c:v>3.7</c:v>
                      </c:pt>
                      <c:pt idx="62">
                        <c:v>3.8</c:v>
                      </c:pt>
                      <c:pt idx="63">
                        <c:v>3.8281999999999998</c:v>
                      </c:pt>
                      <c:pt idx="64">
                        <c:v>3.9487999999999999</c:v>
                      </c:pt>
                      <c:pt idx="65">
                        <c:v>3.8953000000000002</c:v>
                      </c:pt>
                      <c:pt idx="66">
                        <c:v>3.86</c:v>
                      </c:pt>
                      <c:pt idx="67">
                        <c:v>3.7444999999999999</c:v>
                      </c:pt>
                      <c:pt idx="68">
                        <c:v>3.58</c:v>
                      </c:pt>
                      <c:pt idx="69">
                        <c:v>3.5625</c:v>
                      </c:pt>
                      <c:pt idx="70">
                        <c:v>3.4491999999999998</c:v>
                      </c:pt>
                      <c:pt idx="71">
                        <c:v>3.4024000000000001</c:v>
                      </c:pt>
                      <c:pt idx="72">
                        <c:v>3.3027000000000002</c:v>
                      </c:pt>
                      <c:pt idx="73">
                        <c:v>3.2522000000000002</c:v>
                      </c:pt>
                      <c:pt idx="74">
                        <c:v>3.24</c:v>
                      </c:pt>
                      <c:pt idx="75">
                        <c:v>3.24</c:v>
                      </c:pt>
                      <c:pt idx="76">
                        <c:v>3.4232</c:v>
                      </c:pt>
                      <c:pt idx="77">
                        <c:v>4.0726000000000004</c:v>
                      </c:pt>
                      <c:pt idx="78">
                        <c:v>4.0166000000000004</c:v>
                      </c:pt>
                      <c:pt idx="79">
                        <c:v>3.6924000000000001</c:v>
                      </c:pt>
                      <c:pt idx="80">
                        <c:v>3.5739000000000001</c:v>
                      </c:pt>
                      <c:pt idx="81">
                        <c:v>3.5992000000000002</c:v>
                      </c:pt>
                      <c:pt idx="82">
                        <c:v>3.6143999999999998</c:v>
                      </c:pt>
                      <c:pt idx="83">
                        <c:v>3.5968</c:v>
                      </c:pt>
                      <c:pt idx="84">
                        <c:v>3.6233</c:v>
                      </c:pt>
                      <c:pt idx="85">
                        <c:v>3.7635999999999998</c:v>
                      </c:pt>
                      <c:pt idx="86">
                        <c:v>3.7027000000000001</c:v>
                      </c:pt>
                      <c:pt idx="87">
                        <c:v>3.7360000000000002</c:v>
                      </c:pt>
                      <c:pt idx="88">
                        <c:v>3.8879000000000001</c:v>
                      </c:pt>
                      <c:pt idx="89">
                        <c:v>4.0075000000000003</c:v>
                      </c:pt>
                      <c:pt idx="90">
                        <c:v>3.9177</c:v>
                      </c:pt>
                      <c:pt idx="91">
                        <c:v>3.88</c:v>
                      </c:pt>
                      <c:pt idx="92">
                        <c:v>3.74</c:v>
                      </c:pt>
                      <c:pt idx="93">
                        <c:v>3.6657999999999999</c:v>
                      </c:pt>
                      <c:pt idx="94">
                        <c:v>3.59</c:v>
                      </c:pt>
                      <c:pt idx="95">
                        <c:v>3.4430999999999998</c:v>
                      </c:pt>
                      <c:pt idx="96">
                        <c:v>3.4180999999999999</c:v>
                      </c:pt>
                      <c:pt idx="97">
                        <c:v>3.1753999999999998</c:v>
                      </c:pt>
                      <c:pt idx="98">
                        <c:v>3.23</c:v>
                      </c:pt>
                      <c:pt idx="99">
                        <c:v>3.1837</c:v>
                      </c:pt>
                      <c:pt idx="100">
                        <c:v>3.18</c:v>
                      </c:pt>
                      <c:pt idx="101">
                        <c:v>3.1732999999999998</c:v>
                      </c:pt>
                      <c:pt idx="102">
                        <c:v>3.2</c:v>
                      </c:pt>
                      <c:pt idx="103">
                        <c:v>3.1215999999999999</c:v>
                      </c:pt>
                      <c:pt idx="104">
                        <c:v>3.0655999999999999</c:v>
                      </c:pt>
                      <c:pt idx="105">
                        <c:v>3.0842999999999998</c:v>
                      </c:pt>
                      <c:pt idx="106">
                        <c:v>3.0863</c:v>
                      </c:pt>
                      <c:pt idx="107">
                        <c:v>3.06</c:v>
                      </c:pt>
                      <c:pt idx="108">
                        <c:v>3.1</c:v>
                      </c:pt>
                      <c:pt idx="109">
                        <c:v>3.06</c:v>
                      </c:pt>
                      <c:pt idx="110">
                        <c:v>3.05</c:v>
                      </c:pt>
                      <c:pt idx="111">
                        <c:v>3.03</c:v>
                      </c:pt>
                      <c:pt idx="112">
                        <c:v>3.06</c:v>
                      </c:pt>
                      <c:pt idx="113">
                        <c:v>2.95</c:v>
                      </c:pt>
                      <c:pt idx="114">
                        <c:v>3.02</c:v>
                      </c:pt>
                      <c:pt idx="115">
                        <c:v>3.0129999999999999</c:v>
                      </c:pt>
                      <c:pt idx="116">
                        <c:v>3.0844</c:v>
                      </c:pt>
                      <c:pt idx="117">
                        <c:v>3.05</c:v>
                      </c:pt>
                      <c:pt idx="118">
                        <c:v>3.11</c:v>
                      </c:pt>
                      <c:pt idx="119">
                        <c:v>2.9601999999999999</c:v>
                      </c:pt>
                      <c:pt idx="120">
                        <c:v>2.99</c:v>
                      </c:pt>
                      <c:pt idx="121">
                        <c:v>2.9121000000000001</c:v>
                      </c:pt>
                      <c:pt idx="122">
                        <c:v>2.8778000000000001</c:v>
                      </c:pt>
                      <c:pt idx="123">
                        <c:v>2.7604000000000002</c:v>
                      </c:pt>
                      <c:pt idx="124">
                        <c:v>2.7658999999999998</c:v>
                      </c:pt>
                      <c:pt idx="125">
                        <c:v>2.6968000000000001</c:v>
                      </c:pt>
                      <c:pt idx="126">
                        <c:v>2.69</c:v>
                      </c:pt>
                      <c:pt idx="127">
                        <c:v>2.76</c:v>
                      </c:pt>
                      <c:pt idx="128">
                        <c:v>2.7444999999999999</c:v>
                      </c:pt>
                      <c:pt idx="129">
                        <c:v>2.6610999999999998</c:v>
                      </c:pt>
                      <c:pt idx="130">
                        <c:v>2.577</c:v>
                      </c:pt>
                      <c:pt idx="131">
                        <c:v>2.6217999999999999</c:v>
                      </c:pt>
                      <c:pt idx="132">
                        <c:v>2.6555</c:v>
                      </c:pt>
                      <c:pt idx="133">
                        <c:v>2.67</c:v>
                      </c:pt>
                      <c:pt idx="134">
                        <c:v>2.68</c:v>
                      </c:pt>
                      <c:pt idx="135">
                        <c:v>2.6221999999999999</c:v>
                      </c:pt>
                      <c:pt idx="136">
                        <c:v>2.6246</c:v>
                      </c:pt>
                      <c:pt idx="137">
                        <c:v>2.61</c:v>
                      </c:pt>
                      <c:pt idx="138">
                        <c:v>2.56</c:v>
                      </c:pt>
                      <c:pt idx="139">
                        <c:v>2.59</c:v>
                      </c:pt>
                      <c:pt idx="140">
                        <c:v>2.5657000000000001</c:v>
                      </c:pt>
                      <c:pt idx="141">
                        <c:v>2.4699</c:v>
                      </c:pt>
                      <c:pt idx="142">
                        <c:v>2.4975999999999998</c:v>
                      </c:pt>
                      <c:pt idx="143">
                        <c:v>2.5257999999999998</c:v>
                      </c:pt>
                      <c:pt idx="144">
                        <c:v>2.4199000000000002</c:v>
                      </c:pt>
                      <c:pt idx="145">
                        <c:v>2.403</c:v>
                      </c:pt>
                      <c:pt idx="146">
                        <c:v>2.3776000000000002</c:v>
                      </c:pt>
                      <c:pt idx="147">
                        <c:v>2.4226999999999999</c:v>
                      </c:pt>
                      <c:pt idx="148">
                        <c:v>2.4537</c:v>
                      </c:pt>
                      <c:pt idx="149">
                        <c:v>2.39</c:v>
                      </c:pt>
                      <c:pt idx="150">
                        <c:v>2.4460000000000002</c:v>
                      </c:pt>
                      <c:pt idx="151">
                        <c:v>2.4900000000000002</c:v>
                      </c:pt>
                      <c:pt idx="152">
                        <c:v>2.5448</c:v>
                      </c:pt>
                      <c:pt idx="153">
                        <c:v>2.6463999999999999</c:v>
                      </c:pt>
                      <c:pt idx="154">
                        <c:v>2.7</c:v>
                      </c:pt>
                      <c:pt idx="155">
                        <c:v>2.7</c:v>
                      </c:pt>
                      <c:pt idx="156">
                        <c:v>2.7635000000000001</c:v>
                      </c:pt>
                      <c:pt idx="157">
                        <c:v>2.6433</c:v>
                      </c:pt>
                      <c:pt idx="158">
                        <c:v>2.7395</c:v>
                      </c:pt>
                      <c:pt idx="159">
                        <c:v>2.7174</c:v>
                      </c:pt>
                      <c:pt idx="160">
                        <c:v>2.7071000000000001</c:v>
                      </c:pt>
                      <c:pt idx="161">
                        <c:v>2.68</c:v>
                      </c:pt>
                      <c:pt idx="162">
                        <c:v>2.6903999999999999</c:v>
                      </c:pt>
                      <c:pt idx="163">
                        <c:v>2.7703000000000002</c:v>
                      </c:pt>
                      <c:pt idx="164">
                        <c:v>2.7646000000000002</c:v>
                      </c:pt>
                      <c:pt idx="165">
                        <c:v>2.6932999999999998</c:v>
                      </c:pt>
                      <c:pt idx="166">
                        <c:v>2.7452999999999999</c:v>
                      </c:pt>
                      <c:pt idx="167">
                        <c:v>2.71</c:v>
                      </c:pt>
                      <c:pt idx="168">
                        <c:v>2.71</c:v>
                      </c:pt>
                      <c:pt idx="169">
                        <c:v>2.68</c:v>
                      </c:pt>
                      <c:pt idx="170">
                        <c:v>2.6524000000000001</c:v>
                      </c:pt>
                      <c:pt idx="171">
                        <c:v>2.7</c:v>
                      </c:pt>
                      <c:pt idx="172">
                        <c:v>2.68</c:v>
                      </c:pt>
                      <c:pt idx="173">
                        <c:v>2.7740999999999998</c:v>
                      </c:pt>
                      <c:pt idx="174">
                        <c:v>2.7679</c:v>
                      </c:pt>
                      <c:pt idx="175">
                        <c:v>2.7427000000000001</c:v>
                      </c:pt>
                      <c:pt idx="176">
                        <c:v>2.7355</c:v>
                      </c:pt>
                      <c:pt idx="177">
                        <c:v>2.7757999999999998</c:v>
                      </c:pt>
                      <c:pt idx="178">
                        <c:v>2.78</c:v>
                      </c:pt>
                      <c:pt idx="179">
                        <c:v>2.9769999999999999</c:v>
                      </c:pt>
                      <c:pt idx="180">
                        <c:v>3.03</c:v>
                      </c:pt>
                      <c:pt idx="181">
                        <c:v>2.9571000000000001</c:v>
                      </c:pt>
                      <c:pt idx="182">
                        <c:v>3.0230999999999999</c:v>
                      </c:pt>
                      <c:pt idx="183">
                        <c:v>2.9218000000000002</c:v>
                      </c:pt>
                      <c:pt idx="184">
                        <c:v>2.95</c:v>
                      </c:pt>
                      <c:pt idx="185">
                        <c:v>3.1692999999999998</c:v>
                      </c:pt>
                      <c:pt idx="186">
                        <c:v>3.1334</c:v>
                      </c:pt>
                      <c:pt idx="187">
                        <c:v>3.0442999999999998</c:v>
                      </c:pt>
                      <c:pt idx="188">
                        <c:v>3.0228000000000002</c:v>
                      </c:pt>
                      <c:pt idx="189">
                        <c:v>3.1355</c:v>
                      </c:pt>
                      <c:pt idx="190">
                        <c:v>3.0571000000000002</c:v>
                      </c:pt>
                      <c:pt idx="191">
                        <c:v>3.0802999999999998</c:v>
                      </c:pt>
                      <c:pt idx="192">
                        <c:v>3.1251000000000002</c:v>
                      </c:pt>
                      <c:pt idx="193">
                        <c:v>3.0878000000000001</c:v>
                      </c:pt>
                      <c:pt idx="194">
                        <c:v>3.06</c:v>
                      </c:pt>
                      <c:pt idx="195">
                        <c:v>3.0714000000000001</c:v>
                      </c:pt>
                      <c:pt idx="196">
                        <c:v>3.0562</c:v>
                      </c:pt>
                      <c:pt idx="197">
                        <c:v>3.1345999999999998</c:v>
                      </c:pt>
                      <c:pt idx="198">
                        <c:v>3.1402999999999999</c:v>
                      </c:pt>
                      <c:pt idx="199">
                        <c:v>3.0956000000000001</c:v>
                      </c:pt>
                      <c:pt idx="200">
                        <c:v>3.0411999999999999</c:v>
                      </c:pt>
                      <c:pt idx="201">
                        <c:v>3.0470000000000002</c:v>
                      </c:pt>
                      <c:pt idx="202">
                        <c:v>3.0868000000000002</c:v>
                      </c:pt>
                      <c:pt idx="203">
                        <c:v>3.15</c:v>
                      </c:pt>
                      <c:pt idx="204">
                        <c:v>3.19</c:v>
                      </c:pt>
                      <c:pt idx="205">
                        <c:v>3.2526000000000002</c:v>
                      </c:pt>
                      <c:pt idx="206">
                        <c:v>3.2431000000000001</c:v>
                      </c:pt>
                      <c:pt idx="207">
                        <c:v>3.2357</c:v>
                      </c:pt>
                      <c:pt idx="208">
                        <c:v>3.2786</c:v>
                      </c:pt>
                      <c:pt idx="209">
                        <c:v>3.2783000000000002</c:v>
                      </c:pt>
                      <c:pt idx="210">
                        <c:v>3.2160000000000002</c:v>
                      </c:pt>
                      <c:pt idx="211">
                        <c:v>3.14</c:v>
                      </c:pt>
                      <c:pt idx="212">
                        <c:v>3.08</c:v>
                      </c:pt>
                      <c:pt idx="213">
                        <c:v>3.03</c:v>
                      </c:pt>
                      <c:pt idx="214">
                        <c:v>3.0867</c:v>
                      </c:pt>
                      <c:pt idx="215">
                        <c:v>3.1663000000000001</c:v>
                      </c:pt>
                      <c:pt idx="216">
                        <c:v>3.2214999999999998</c:v>
                      </c:pt>
                      <c:pt idx="217">
                        <c:v>3.1827999999999999</c:v>
                      </c:pt>
                      <c:pt idx="218">
                        <c:v>3.1560000000000001</c:v>
                      </c:pt>
                      <c:pt idx="219">
                        <c:v>3.1434000000000002</c:v>
                      </c:pt>
                      <c:pt idx="220">
                        <c:v>3.22</c:v>
                      </c:pt>
                      <c:pt idx="221">
                        <c:v>3.2120000000000002</c:v>
                      </c:pt>
                      <c:pt idx="222">
                        <c:v>3.2553999999999998</c:v>
                      </c:pt>
                      <c:pt idx="223">
                        <c:v>3.2887</c:v>
                      </c:pt>
                      <c:pt idx="224">
                        <c:v>3.23</c:v>
                      </c:pt>
                      <c:pt idx="225">
                        <c:v>3.2240000000000002</c:v>
                      </c:pt>
                      <c:pt idx="226">
                        <c:v>3.1863000000000001</c:v>
                      </c:pt>
                      <c:pt idx="227">
                        <c:v>3.1074999999999999</c:v>
                      </c:pt>
                      <c:pt idx="228">
                        <c:v>3.1154999999999999</c:v>
                      </c:pt>
                      <c:pt idx="229">
                        <c:v>3.0270000000000001</c:v>
                      </c:pt>
                      <c:pt idx="230">
                        <c:v>2.99</c:v>
                      </c:pt>
                      <c:pt idx="231">
                        <c:v>2.8241999999999998</c:v>
                      </c:pt>
                      <c:pt idx="232">
                        <c:v>2.8153999999999999</c:v>
                      </c:pt>
                      <c:pt idx="233">
                        <c:v>2.8138000000000001</c:v>
                      </c:pt>
                      <c:pt idx="234">
                        <c:v>2.7915000000000001</c:v>
                      </c:pt>
                      <c:pt idx="235">
                        <c:v>2.8006000000000002</c:v>
                      </c:pt>
                      <c:pt idx="236">
                        <c:v>2.7519</c:v>
                      </c:pt>
                      <c:pt idx="237">
                        <c:v>2.6667000000000001</c:v>
                      </c:pt>
                      <c:pt idx="238">
                        <c:v>2.6907000000000001</c:v>
                      </c:pt>
                      <c:pt idx="239">
                        <c:v>2.6575000000000002</c:v>
                      </c:pt>
                      <c:pt idx="240">
                        <c:v>2.69</c:v>
                      </c:pt>
                      <c:pt idx="241">
                        <c:v>2.68</c:v>
                      </c:pt>
                      <c:pt idx="242">
                        <c:v>2.6745000000000001</c:v>
                      </c:pt>
                      <c:pt idx="243">
                        <c:v>2.6835</c:v>
                      </c:pt>
                      <c:pt idx="244">
                        <c:v>2.6833999999999998</c:v>
                      </c:pt>
                      <c:pt idx="245">
                        <c:v>2.62</c:v>
                      </c:pt>
                      <c:pt idx="246">
                        <c:v>2.62</c:v>
                      </c:pt>
                      <c:pt idx="247">
                        <c:v>2.6478000000000002</c:v>
                      </c:pt>
                      <c:pt idx="248">
                        <c:v>2.585</c:v>
                      </c:pt>
                      <c:pt idx="249">
                        <c:v>2.5693999999999999</c:v>
                      </c:pt>
                      <c:pt idx="250">
                        <c:v>2.5693999999999999</c:v>
                      </c:pt>
                      <c:pt idx="251">
                        <c:v>2.57</c:v>
                      </c:pt>
                      <c:pt idx="252">
                        <c:v>2.6339000000000001</c:v>
                      </c:pt>
                      <c:pt idx="253">
                        <c:v>2.68</c:v>
                      </c:pt>
                      <c:pt idx="254">
                        <c:v>2.7968999999999999</c:v>
                      </c:pt>
                      <c:pt idx="255">
                        <c:v>2.819</c:v>
                      </c:pt>
                      <c:pt idx="256">
                        <c:v>3.0045999999999999</c:v>
                      </c:pt>
                      <c:pt idx="257">
                        <c:v>2.952</c:v>
                      </c:pt>
                      <c:pt idx="258">
                        <c:v>3.01</c:v>
                      </c:pt>
                      <c:pt idx="259">
                        <c:v>2.94</c:v>
                      </c:pt>
                      <c:pt idx="260">
                        <c:v>2.9851000000000001</c:v>
                      </c:pt>
                      <c:pt idx="261">
                        <c:v>2.9862000000000002</c:v>
                      </c:pt>
                      <c:pt idx="262">
                        <c:v>3.03</c:v>
                      </c:pt>
                      <c:pt idx="263">
                        <c:v>3.0287000000000002</c:v>
                      </c:pt>
                      <c:pt idx="264">
                        <c:v>3.07</c:v>
                      </c:pt>
                      <c:pt idx="265">
                        <c:v>3.1825000000000001</c:v>
                      </c:pt>
                      <c:pt idx="266">
                        <c:v>3.1825000000000001</c:v>
                      </c:pt>
                      <c:pt idx="267">
                        <c:v>3.17</c:v>
                      </c:pt>
                      <c:pt idx="268">
                        <c:v>3.13</c:v>
                      </c:pt>
                      <c:pt idx="269">
                        <c:v>3.0514999999999999</c:v>
                      </c:pt>
                      <c:pt idx="270">
                        <c:v>2.98</c:v>
                      </c:pt>
                      <c:pt idx="271">
                        <c:v>3.0024999999999999</c:v>
                      </c:pt>
                      <c:pt idx="272">
                        <c:v>2.927</c:v>
                      </c:pt>
                      <c:pt idx="273">
                        <c:v>2.9</c:v>
                      </c:pt>
                      <c:pt idx="274">
                        <c:v>2.9670000000000001</c:v>
                      </c:pt>
                      <c:pt idx="275">
                        <c:v>2.9847000000000001</c:v>
                      </c:pt>
                      <c:pt idx="276">
                        <c:v>3.0038</c:v>
                      </c:pt>
                      <c:pt idx="277">
                        <c:v>3.0617999999999999</c:v>
                      </c:pt>
                      <c:pt idx="278">
                        <c:v>2.9954000000000001</c:v>
                      </c:pt>
                      <c:pt idx="279">
                        <c:v>3</c:v>
                      </c:pt>
                      <c:pt idx="280">
                        <c:v>3.01</c:v>
                      </c:pt>
                      <c:pt idx="281">
                        <c:v>3.0525000000000002</c:v>
                      </c:pt>
                      <c:pt idx="282">
                        <c:v>3.0430000000000001</c:v>
                      </c:pt>
                      <c:pt idx="283">
                        <c:v>3.07</c:v>
                      </c:pt>
                      <c:pt idx="284">
                        <c:v>3.1919</c:v>
                      </c:pt>
                      <c:pt idx="285">
                        <c:v>3.2132999999999998</c:v>
                      </c:pt>
                      <c:pt idx="286">
                        <c:v>3.28</c:v>
                      </c:pt>
                      <c:pt idx="287">
                        <c:v>3.3645</c:v>
                      </c:pt>
                      <c:pt idx="288">
                        <c:v>3.4321999999999999</c:v>
                      </c:pt>
                      <c:pt idx="289">
                        <c:v>3.5</c:v>
                      </c:pt>
                      <c:pt idx="290">
                        <c:v>3.56</c:v>
                      </c:pt>
                      <c:pt idx="291">
                        <c:v>3.5448</c:v>
                      </c:pt>
                      <c:pt idx="292">
                        <c:v>3.3677000000000001</c:v>
                      </c:pt>
                      <c:pt idx="293">
                        <c:v>3.1751999999999998</c:v>
                      </c:pt>
                      <c:pt idx="294">
                        <c:v>3.2646999999999999</c:v>
                      </c:pt>
                      <c:pt idx="295">
                        <c:v>3.3075999999999999</c:v>
                      </c:pt>
                      <c:pt idx="296">
                        <c:v>3.28</c:v>
                      </c:pt>
                      <c:pt idx="297">
                        <c:v>3.2837000000000001</c:v>
                      </c:pt>
                      <c:pt idx="298">
                        <c:v>3.3681000000000001</c:v>
                      </c:pt>
                      <c:pt idx="299">
                        <c:v>3.39</c:v>
                      </c:pt>
                      <c:pt idx="300">
                        <c:v>3.42</c:v>
                      </c:pt>
                      <c:pt idx="301">
                        <c:v>3.4174000000000002</c:v>
                      </c:pt>
                      <c:pt idx="302">
                        <c:v>3.5</c:v>
                      </c:pt>
                      <c:pt idx="303">
                        <c:v>3.64</c:v>
                      </c:pt>
                      <c:pt idx="304">
                        <c:v>3.71</c:v>
                      </c:pt>
                      <c:pt idx="305">
                        <c:v>3.802</c:v>
                      </c:pt>
                      <c:pt idx="306">
                        <c:v>3.8595999999999999</c:v>
                      </c:pt>
                      <c:pt idx="307">
                        <c:v>3.8555999999999999</c:v>
                      </c:pt>
                      <c:pt idx="308">
                        <c:v>3.7905000000000002</c:v>
                      </c:pt>
                      <c:pt idx="309">
                        <c:v>3.8374000000000001</c:v>
                      </c:pt>
                      <c:pt idx="310">
                        <c:v>3.8262</c:v>
                      </c:pt>
                      <c:pt idx="311">
                        <c:v>3.84</c:v>
                      </c:pt>
                      <c:pt idx="312">
                        <c:v>3.84</c:v>
                      </c:pt>
                      <c:pt idx="313">
                        <c:v>3.87</c:v>
                      </c:pt>
                      <c:pt idx="314">
                        <c:v>3.93</c:v>
                      </c:pt>
                      <c:pt idx="315">
                        <c:v>3.9428999999999998</c:v>
                      </c:pt>
                      <c:pt idx="316">
                        <c:v>3.8062</c:v>
                      </c:pt>
                      <c:pt idx="317">
                        <c:v>3.92</c:v>
                      </c:pt>
                      <c:pt idx="318">
                        <c:v>3.968</c:v>
                      </c:pt>
                      <c:pt idx="319">
                        <c:v>4.0999999999999996</c:v>
                      </c:pt>
                      <c:pt idx="320">
                        <c:v>4.0743</c:v>
                      </c:pt>
                      <c:pt idx="321">
                        <c:v>4.0057</c:v>
                      </c:pt>
                      <c:pt idx="322">
                        <c:v>3.9317000000000002</c:v>
                      </c:pt>
                      <c:pt idx="323">
                        <c:v>3.9068999999999998</c:v>
                      </c:pt>
                      <c:pt idx="324">
                        <c:v>4.0258000000000003</c:v>
                      </c:pt>
                      <c:pt idx="325">
                        <c:v>3.8992</c:v>
                      </c:pt>
                      <c:pt idx="326">
                        <c:v>3.84</c:v>
                      </c:pt>
                      <c:pt idx="327">
                        <c:v>3.7867999999999999</c:v>
                      </c:pt>
                      <c:pt idx="328">
                        <c:v>3.74</c:v>
                      </c:pt>
                      <c:pt idx="329">
                        <c:v>3.69</c:v>
                      </c:pt>
                      <c:pt idx="330">
                        <c:v>3.6808000000000001</c:v>
                      </c:pt>
                      <c:pt idx="331">
                        <c:v>3.7791999999999999</c:v>
                      </c:pt>
                      <c:pt idx="332">
                        <c:v>3.78</c:v>
                      </c:pt>
                      <c:pt idx="333">
                        <c:v>3.8820999999999999</c:v>
                      </c:pt>
                      <c:pt idx="334">
                        <c:v>3.8807</c:v>
                      </c:pt>
                      <c:pt idx="335">
                        <c:v>3.8534999999999999</c:v>
                      </c:pt>
                      <c:pt idx="336">
                        <c:v>3.8121999999999998</c:v>
                      </c:pt>
                      <c:pt idx="337">
                        <c:v>3.8445</c:v>
                      </c:pt>
                      <c:pt idx="338">
                        <c:v>3.77</c:v>
                      </c:pt>
                      <c:pt idx="339">
                        <c:v>3.8527999999999998</c:v>
                      </c:pt>
                      <c:pt idx="340">
                        <c:v>3.8523000000000001</c:v>
                      </c:pt>
                      <c:pt idx="341">
                        <c:v>3.8439999999999999</c:v>
                      </c:pt>
                      <c:pt idx="342">
                        <c:v>3.7614000000000001</c:v>
                      </c:pt>
                      <c:pt idx="343">
                        <c:v>3.8763000000000001</c:v>
                      </c:pt>
                      <c:pt idx="344">
                        <c:v>3.8921000000000001</c:v>
                      </c:pt>
                      <c:pt idx="345">
                        <c:v>3.8151000000000002</c:v>
                      </c:pt>
                      <c:pt idx="346">
                        <c:v>3.7955999999999999</c:v>
                      </c:pt>
                      <c:pt idx="347">
                        <c:v>3.8607999999999998</c:v>
                      </c:pt>
                      <c:pt idx="348">
                        <c:v>3.8828999999999998</c:v>
                      </c:pt>
                      <c:pt idx="349">
                        <c:v>3.8809</c:v>
                      </c:pt>
                      <c:pt idx="350">
                        <c:v>3.8176999999999999</c:v>
                      </c:pt>
                      <c:pt idx="351">
                        <c:v>3.7505000000000002</c:v>
                      </c:pt>
                      <c:pt idx="352">
                        <c:v>3.7915000000000001</c:v>
                      </c:pt>
                      <c:pt idx="353">
                        <c:v>3.7406999999999999</c:v>
                      </c:pt>
                      <c:pt idx="354">
                        <c:v>3.6743000000000001</c:v>
                      </c:pt>
                      <c:pt idx="355">
                        <c:v>3.6120000000000001</c:v>
                      </c:pt>
                      <c:pt idx="356">
                        <c:v>3.6657000000000002</c:v>
                      </c:pt>
                      <c:pt idx="357">
                        <c:v>3.6337000000000002</c:v>
                      </c:pt>
                      <c:pt idx="358">
                        <c:v>3.6545000000000001</c:v>
                      </c:pt>
                      <c:pt idx="359">
                        <c:v>3.714</c:v>
                      </c:pt>
                      <c:pt idx="360">
                        <c:v>3.7858000000000001</c:v>
                      </c:pt>
                      <c:pt idx="361">
                        <c:v>3.7820999999999998</c:v>
                      </c:pt>
                      <c:pt idx="362">
                        <c:v>3.7938000000000001</c:v>
                      </c:pt>
                      <c:pt idx="363">
                        <c:v>3.8210999999999999</c:v>
                      </c:pt>
                      <c:pt idx="364">
                        <c:v>3.9836</c:v>
                      </c:pt>
                      <c:pt idx="365">
                        <c:v>4.0564</c:v>
                      </c:pt>
                      <c:pt idx="366">
                        <c:v>4.0098000000000003</c:v>
                      </c:pt>
                      <c:pt idx="367">
                        <c:v>4.09</c:v>
                      </c:pt>
                      <c:pt idx="368">
                        <c:v>4.0279999999999996</c:v>
                      </c:pt>
                      <c:pt idx="369">
                        <c:v>3.9278</c:v>
                      </c:pt>
                      <c:pt idx="370">
                        <c:v>3.9228000000000001</c:v>
                      </c:pt>
                      <c:pt idx="371">
                        <c:v>3.8725000000000001</c:v>
                      </c:pt>
                      <c:pt idx="372">
                        <c:v>3.8895</c:v>
                      </c:pt>
                      <c:pt idx="373">
                        <c:v>3.92</c:v>
                      </c:pt>
                      <c:pt idx="374">
                        <c:v>3.9430999999999998</c:v>
                      </c:pt>
                      <c:pt idx="375">
                        <c:v>3.91</c:v>
                      </c:pt>
                      <c:pt idx="376">
                        <c:v>3.9062000000000001</c:v>
                      </c:pt>
                      <c:pt idx="377">
                        <c:v>3.9533999999999998</c:v>
                      </c:pt>
                      <c:pt idx="378">
                        <c:v>3.9</c:v>
                      </c:pt>
                      <c:pt idx="379">
                        <c:v>3.9243999999999999</c:v>
                      </c:pt>
                      <c:pt idx="380">
                        <c:v>3.9243999999999999</c:v>
                      </c:pt>
                      <c:pt idx="381">
                        <c:v>3.9807999999999999</c:v>
                      </c:pt>
                      <c:pt idx="382">
                        <c:v>4.0049000000000001</c:v>
                      </c:pt>
                      <c:pt idx="383">
                        <c:v>3.9197000000000002</c:v>
                      </c:pt>
                      <c:pt idx="384">
                        <c:v>3.8925000000000001</c:v>
                      </c:pt>
                      <c:pt idx="385">
                        <c:v>3.85</c:v>
                      </c:pt>
                      <c:pt idx="386">
                        <c:v>3.8881000000000001</c:v>
                      </c:pt>
                      <c:pt idx="387">
                        <c:v>3.82</c:v>
                      </c:pt>
                      <c:pt idx="388">
                        <c:v>3.82</c:v>
                      </c:pt>
                      <c:pt idx="389">
                        <c:v>3.83</c:v>
                      </c:pt>
                      <c:pt idx="390">
                        <c:v>3.92</c:v>
                      </c:pt>
                      <c:pt idx="391">
                        <c:v>3.9864999999999999</c:v>
                      </c:pt>
                      <c:pt idx="392">
                        <c:v>4.0599999999999996</c:v>
                      </c:pt>
                      <c:pt idx="393">
                        <c:v>4.09</c:v>
                      </c:pt>
                      <c:pt idx="394">
                        <c:v>4.0758999999999999</c:v>
                      </c:pt>
                      <c:pt idx="395">
                        <c:v>4.2252999999999998</c:v>
                      </c:pt>
                      <c:pt idx="396">
                        <c:v>4.2237</c:v>
                      </c:pt>
                      <c:pt idx="397">
                        <c:v>4.1769999999999996</c:v>
                      </c:pt>
                      <c:pt idx="398">
                        <c:v>4.2159000000000004</c:v>
                      </c:pt>
                      <c:pt idx="399">
                        <c:v>4.3465999999999996</c:v>
                      </c:pt>
                      <c:pt idx="400">
                        <c:v>4.3068999999999997</c:v>
                      </c:pt>
                      <c:pt idx="401">
                        <c:v>4.3794000000000004</c:v>
                      </c:pt>
                      <c:pt idx="402">
                        <c:v>4.3597000000000001</c:v>
                      </c:pt>
                      <c:pt idx="403">
                        <c:v>4.4080000000000004</c:v>
                      </c:pt>
                      <c:pt idx="404">
                        <c:v>4.4847999999999999</c:v>
                      </c:pt>
                      <c:pt idx="405">
                        <c:v>4.5970000000000004</c:v>
                      </c:pt>
                      <c:pt idx="406">
                        <c:v>4.6548999999999996</c:v>
                      </c:pt>
                      <c:pt idx="407">
                        <c:v>4.63</c:v>
                      </c:pt>
                      <c:pt idx="408">
                        <c:v>4.7911000000000001</c:v>
                      </c:pt>
                      <c:pt idx="409">
                        <c:v>4.76</c:v>
                      </c:pt>
                      <c:pt idx="410">
                        <c:v>4.6646999999999998</c:v>
                      </c:pt>
                      <c:pt idx="411">
                        <c:v>4.72</c:v>
                      </c:pt>
                      <c:pt idx="412">
                        <c:v>4.6058000000000003</c:v>
                      </c:pt>
                      <c:pt idx="413">
                        <c:v>4.4715999999999996</c:v>
                      </c:pt>
                      <c:pt idx="414">
                        <c:v>4.5053999999999998</c:v>
                      </c:pt>
                      <c:pt idx="415">
                        <c:v>4.4424999999999999</c:v>
                      </c:pt>
                      <c:pt idx="416">
                        <c:v>4.4343000000000004</c:v>
                      </c:pt>
                      <c:pt idx="417">
                        <c:v>4.5274000000000001</c:v>
                      </c:pt>
                      <c:pt idx="418">
                        <c:v>4.4960000000000004</c:v>
                      </c:pt>
                      <c:pt idx="419">
                        <c:v>4.5957999999999997</c:v>
                      </c:pt>
                      <c:pt idx="420">
                        <c:v>4.62</c:v>
                      </c:pt>
                      <c:pt idx="421">
                        <c:v>4.63</c:v>
                      </c:pt>
                      <c:pt idx="422">
                        <c:v>4.75</c:v>
                      </c:pt>
                      <c:pt idx="423">
                        <c:v>4.6550000000000002</c:v>
                      </c:pt>
                      <c:pt idx="424">
                        <c:v>4.6441999999999997</c:v>
                      </c:pt>
                      <c:pt idx="425">
                        <c:v>4.6471999999999998</c:v>
                      </c:pt>
                      <c:pt idx="426">
                        <c:v>4.6399999999999997</c:v>
                      </c:pt>
                      <c:pt idx="427">
                        <c:v>4.6109</c:v>
                      </c:pt>
                      <c:pt idx="428">
                        <c:v>4.6340000000000003</c:v>
                      </c:pt>
                      <c:pt idx="429">
                        <c:v>4.6567999999999996</c:v>
                      </c:pt>
                      <c:pt idx="430">
                        <c:v>4.6722999999999999</c:v>
                      </c:pt>
                      <c:pt idx="431">
                        <c:v>4.6100000000000003</c:v>
                      </c:pt>
                      <c:pt idx="432">
                        <c:v>4.63</c:v>
                      </c:pt>
                      <c:pt idx="433">
                        <c:v>4.7</c:v>
                      </c:pt>
                      <c:pt idx="434">
                        <c:v>4.7225999999999999</c:v>
                      </c:pt>
                      <c:pt idx="435">
                        <c:v>4.7550999999999997</c:v>
                      </c:pt>
                      <c:pt idx="436">
                        <c:v>4.7754000000000003</c:v>
                      </c:pt>
                      <c:pt idx="437">
                        <c:v>4.76</c:v>
                      </c:pt>
                      <c:pt idx="438">
                        <c:v>4.8141999999999996</c:v>
                      </c:pt>
                      <c:pt idx="439">
                        <c:v>4.7568000000000001</c:v>
                      </c:pt>
                      <c:pt idx="440">
                        <c:v>4.8099999999999996</c:v>
                      </c:pt>
                      <c:pt idx="441">
                        <c:v>4.8600000000000003</c:v>
                      </c:pt>
                      <c:pt idx="442">
                        <c:v>4.8125999999999998</c:v>
                      </c:pt>
                      <c:pt idx="443">
                        <c:v>4.8628999999999998</c:v>
                      </c:pt>
                      <c:pt idx="444">
                        <c:v>4.82</c:v>
                      </c:pt>
                      <c:pt idx="445">
                        <c:v>4.8680000000000003</c:v>
                      </c:pt>
                      <c:pt idx="446">
                        <c:v>4.8667999999999996</c:v>
                      </c:pt>
                      <c:pt idx="447">
                        <c:v>4.8943000000000003</c:v>
                      </c:pt>
                      <c:pt idx="448">
                        <c:v>4.9306999999999999</c:v>
                      </c:pt>
                      <c:pt idx="449">
                        <c:v>4.96</c:v>
                      </c:pt>
                      <c:pt idx="450">
                        <c:v>5.1142000000000003</c:v>
                      </c:pt>
                      <c:pt idx="451">
                        <c:v>5.1494</c:v>
                      </c:pt>
                      <c:pt idx="452">
                        <c:v>5.2237</c:v>
                      </c:pt>
                      <c:pt idx="453">
                        <c:v>5.2236000000000002</c:v>
                      </c:pt>
                      <c:pt idx="454">
                        <c:v>5.3585000000000003</c:v>
                      </c:pt>
                      <c:pt idx="455">
                        <c:v>5.46</c:v>
                      </c:pt>
                      <c:pt idx="456">
                        <c:v>5.4638</c:v>
                      </c:pt>
                      <c:pt idx="457">
                        <c:v>5.6760999999999999</c:v>
                      </c:pt>
                      <c:pt idx="458">
                        <c:v>5.4630999999999998</c:v>
                      </c:pt>
                      <c:pt idx="459">
                        <c:v>5.52</c:v>
                      </c:pt>
                      <c:pt idx="460">
                        <c:v>5.2187999999999999</c:v>
                      </c:pt>
                      <c:pt idx="461">
                        <c:v>5.3026</c:v>
                      </c:pt>
                      <c:pt idx="462">
                        <c:v>5.3231999999999999</c:v>
                      </c:pt>
                      <c:pt idx="463">
                        <c:v>5.3226000000000004</c:v>
                      </c:pt>
                      <c:pt idx="464">
                        <c:v>5.23</c:v>
                      </c:pt>
                      <c:pt idx="465">
                        <c:v>5.2918000000000003</c:v>
                      </c:pt>
                      <c:pt idx="466">
                        <c:v>5.2762000000000002</c:v>
                      </c:pt>
                      <c:pt idx="467">
                        <c:v>5.2</c:v>
                      </c:pt>
                      <c:pt idx="468">
                        <c:v>5.2766999999999999</c:v>
                      </c:pt>
                      <c:pt idx="469">
                        <c:v>5.27</c:v>
                      </c:pt>
                      <c:pt idx="470">
                        <c:v>5.2633000000000001</c:v>
                      </c:pt>
                      <c:pt idx="471">
                        <c:v>5.2026000000000003</c:v>
                      </c:pt>
                      <c:pt idx="472">
                        <c:v>5.28</c:v>
                      </c:pt>
                      <c:pt idx="473">
                        <c:v>5.2133000000000003</c:v>
                      </c:pt>
                      <c:pt idx="474">
                        <c:v>5.1835000000000004</c:v>
                      </c:pt>
                      <c:pt idx="475">
                        <c:v>5.2076000000000002</c:v>
                      </c:pt>
                      <c:pt idx="476">
                        <c:v>5.2205000000000004</c:v>
                      </c:pt>
                      <c:pt idx="477">
                        <c:v>5.16</c:v>
                      </c:pt>
                      <c:pt idx="478">
                        <c:v>5.1012000000000004</c:v>
                      </c:pt>
                      <c:pt idx="479">
                        <c:v>5.1734</c:v>
                      </c:pt>
                      <c:pt idx="480">
                        <c:v>5.1555999999999997</c:v>
                      </c:pt>
                      <c:pt idx="481">
                        <c:v>5.0128000000000004</c:v>
                      </c:pt>
                      <c:pt idx="482">
                        <c:v>5.0747</c:v>
                      </c:pt>
                      <c:pt idx="483">
                        <c:v>5.07</c:v>
                      </c:pt>
                      <c:pt idx="484">
                        <c:v>5.0147000000000004</c:v>
                      </c:pt>
                      <c:pt idx="485">
                        <c:v>5.04</c:v>
                      </c:pt>
                      <c:pt idx="486">
                        <c:v>4.9271000000000003</c:v>
                      </c:pt>
                      <c:pt idx="487">
                        <c:v>5.0134999999999996</c:v>
                      </c:pt>
                      <c:pt idx="488">
                        <c:v>5.0201000000000002</c:v>
                      </c:pt>
                      <c:pt idx="489">
                        <c:v>5.0206</c:v>
                      </c:pt>
                      <c:pt idx="490">
                        <c:v>5.0964</c:v>
                      </c:pt>
                      <c:pt idx="491">
                        <c:v>5.15</c:v>
                      </c:pt>
                      <c:pt idx="492">
                        <c:v>5.1227999999999998</c:v>
                      </c:pt>
                      <c:pt idx="493">
                        <c:v>5.0770999999999997</c:v>
                      </c:pt>
                      <c:pt idx="494">
                        <c:v>5.0433000000000003</c:v>
                      </c:pt>
                      <c:pt idx="495">
                        <c:v>5.0758999999999999</c:v>
                      </c:pt>
                      <c:pt idx="496">
                        <c:v>5.0758999999999999</c:v>
                      </c:pt>
                      <c:pt idx="497">
                        <c:v>5.0735999999999999</c:v>
                      </c:pt>
                      <c:pt idx="498">
                        <c:v>5.0945999999999998</c:v>
                      </c:pt>
                      <c:pt idx="499">
                        <c:v>5.1769999999999996</c:v>
                      </c:pt>
                      <c:pt idx="500">
                        <c:v>5.1772999999999998</c:v>
                      </c:pt>
                      <c:pt idx="501">
                        <c:v>5.1772999999999998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5C00-408D-8404-07586C0218A4}"/>
                  </c:ext>
                </c:extLst>
              </c15:ser>
            </c15:filteredLineSeries>
          </c:ext>
        </c:extLst>
      </c:lineChart>
      <c:dateAx>
        <c:axId val="106866727"/>
        <c:scaling>
          <c:orientation val="minMax"/>
        </c:scaling>
        <c:delete val="0"/>
        <c:axPos val="b"/>
        <c:numFmt formatCode="m/d/yyyy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6867055"/>
        <c:crosses val="autoZero"/>
        <c:auto val="1"/>
        <c:lblOffset val="100"/>
        <c:baseTimeUnit val="days"/>
        <c:majorTimeUnit val="months"/>
        <c:minorUnit val="1"/>
        <c:minorTimeUnit val="months"/>
      </c:dateAx>
      <c:valAx>
        <c:axId val="106867055"/>
        <c:scaling>
          <c:orientation val="minMax"/>
        </c:scaling>
        <c:delete val="0"/>
        <c:axPos val="l"/>
        <c:numFmt formatCode="#,##0.0_ ;[Red]\-#,##0.0\ " sourceLinked="0"/>
        <c:majorTickMark val="none"/>
        <c:minorTickMark val="none"/>
        <c:tickLblPos val="nextTo"/>
        <c:spPr>
          <a:noFill/>
          <a:ln w="15875">
            <a:solidFill>
              <a:schemeClr val="tx1">
                <a:lumMod val="75000"/>
                <a:lumOff val="2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6866727"/>
        <c:crosses val="autoZero"/>
        <c:crossBetween val="between"/>
      </c:valAx>
      <c:valAx>
        <c:axId val="1306700416"/>
        <c:scaling>
          <c:orientation val="minMax"/>
          <c:min val="-1"/>
        </c:scaling>
        <c:delete val="0"/>
        <c:axPos val="r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.0_ ;[Red]\-#,##0.0\ " sourceLinked="0"/>
        <c:majorTickMark val="in"/>
        <c:minorTickMark val="none"/>
        <c:tickLblPos val="nextTo"/>
        <c:spPr>
          <a:noFill/>
          <a:ln w="25400">
            <a:solidFill>
              <a:schemeClr val="tx1">
                <a:lumMod val="75000"/>
                <a:lumOff val="25000"/>
              </a:schemeClr>
            </a:solidFill>
            <a:prstDash val="sysDot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06703368"/>
        <c:crosses val="max"/>
        <c:crossBetween val="between"/>
        <c:minorUnit val="1"/>
      </c:valAx>
      <c:dateAx>
        <c:axId val="13067033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306700416"/>
        <c:crosses val="autoZero"/>
        <c:auto val="1"/>
        <c:lblOffset val="100"/>
        <c:baseTimeUnit val="days"/>
        <c:majorUnit val="1"/>
        <c:minorUnit val="1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3530507617473905E-2"/>
          <c:y val="9.2052701333125445E-2"/>
          <c:w val="0.89576520358215173"/>
          <c:h val="0.74284181804007177"/>
        </c:manualLayout>
      </c:layout>
      <c:lineChart>
        <c:grouping val="standard"/>
        <c:varyColors val="0"/>
        <c:ser>
          <c:idx val="5"/>
          <c:order val="2"/>
          <c:tx>
            <c:strRef>
              <c:f>'NTN-B'!$AH$2</c:f>
              <c:strCache>
                <c:ptCount val="1"/>
                <c:pt idx="0">
                  <c:v>05/55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'NTN-B'!$B$3:$B$988</c:f>
              <c:numCache>
                <c:formatCode>m/d/yyyy</c:formatCode>
                <c:ptCount val="986"/>
                <c:pt idx="0">
                  <c:v>43832</c:v>
                </c:pt>
                <c:pt idx="1">
                  <c:v>43833</c:v>
                </c:pt>
                <c:pt idx="2">
                  <c:v>43836</c:v>
                </c:pt>
                <c:pt idx="3">
                  <c:v>43837</c:v>
                </c:pt>
                <c:pt idx="4">
                  <c:v>43838</c:v>
                </c:pt>
                <c:pt idx="5">
                  <c:v>43839</c:v>
                </c:pt>
                <c:pt idx="6">
                  <c:v>43840</c:v>
                </c:pt>
                <c:pt idx="7">
                  <c:v>43843</c:v>
                </c:pt>
                <c:pt idx="8">
                  <c:v>43844</c:v>
                </c:pt>
                <c:pt idx="9">
                  <c:v>43845</c:v>
                </c:pt>
                <c:pt idx="10">
                  <c:v>43846</c:v>
                </c:pt>
                <c:pt idx="11">
                  <c:v>43847</c:v>
                </c:pt>
                <c:pt idx="12">
                  <c:v>43850</c:v>
                </c:pt>
                <c:pt idx="13">
                  <c:v>43851</c:v>
                </c:pt>
                <c:pt idx="14">
                  <c:v>43852</c:v>
                </c:pt>
                <c:pt idx="15">
                  <c:v>43853</c:v>
                </c:pt>
                <c:pt idx="16">
                  <c:v>43854</c:v>
                </c:pt>
                <c:pt idx="17">
                  <c:v>43857</c:v>
                </c:pt>
                <c:pt idx="18">
                  <c:v>43858</c:v>
                </c:pt>
                <c:pt idx="19">
                  <c:v>43859</c:v>
                </c:pt>
                <c:pt idx="20">
                  <c:v>43860</c:v>
                </c:pt>
                <c:pt idx="21">
                  <c:v>43861</c:v>
                </c:pt>
                <c:pt idx="22">
                  <c:v>43864</c:v>
                </c:pt>
                <c:pt idx="23">
                  <c:v>43865</c:v>
                </c:pt>
                <c:pt idx="24">
                  <c:v>43866</c:v>
                </c:pt>
                <c:pt idx="25">
                  <c:v>43867</c:v>
                </c:pt>
                <c:pt idx="26">
                  <c:v>43868</c:v>
                </c:pt>
                <c:pt idx="27">
                  <c:v>43871</c:v>
                </c:pt>
                <c:pt idx="28">
                  <c:v>43872</c:v>
                </c:pt>
                <c:pt idx="29">
                  <c:v>43873</c:v>
                </c:pt>
                <c:pt idx="30">
                  <c:v>43874</c:v>
                </c:pt>
                <c:pt idx="31">
                  <c:v>43875</c:v>
                </c:pt>
                <c:pt idx="32">
                  <c:v>43878</c:v>
                </c:pt>
                <c:pt idx="33">
                  <c:v>43879</c:v>
                </c:pt>
                <c:pt idx="34">
                  <c:v>43880</c:v>
                </c:pt>
                <c:pt idx="35">
                  <c:v>43881</c:v>
                </c:pt>
                <c:pt idx="36">
                  <c:v>43882</c:v>
                </c:pt>
                <c:pt idx="37">
                  <c:v>43887</c:v>
                </c:pt>
                <c:pt idx="38">
                  <c:v>43888</c:v>
                </c:pt>
                <c:pt idx="39">
                  <c:v>43889</c:v>
                </c:pt>
                <c:pt idx="40">
                  <c:v>43892</c:v>
                </c:pt>
                <c:pt idx="41">
                  <c:v>43893</c:v>
                </c:pt>
                <c:pt idx="42">
                  <c:v>43894</c:v>
                </c:pt>
                <c:pt idx="43">
                  <c:v>43895</c:v>
                </c:pt>
                <c:pt idx="44">
                  <c:v>43896</c:v>
                </c:pt>
                <c:pt idx="45">
                  <c:v>43899</c:v>
                </c:pt>
                <c:pt idx="46">
                  <c:v>43900</c:v>
                </c:pt>
                <c:pt idx="47">
                  <c:v>43901</c:v>
                </c:pt>
                <c:pt idx="48">
                  <c:v>43902</c:v>
                </c:pt>
                <c:pt idx="49">
                  <c:v>43903</c:v>
                </c:pt>
                <c:pt idx="50">
                  <c:v>43906</c:v>
                </c:pt>
                <c:pt idx="51">
                  <c:v>43907</c:v>
                </c:pt>
                <c:pt idx="52">
                  <c:v>43908</c:v>
                </c:pt>
                <c:pt idx="53">
                  <c:v>43909</c:v>
                </c:pt>
                <c:pt idx="54">
                  <c:v>43910</c:v>
                </c:pt>
                <c:pt idx="55">
                  <c:v>43913</c:v>
                </c:pt>
                <c:pt idx="56">
                  <c:v>43914</c:v>
                </c:pt>
                <c:pt idx="57">
                  <c:v>43915</c:v>
                </c:pt>
                <c:pt idx="58">
                  <c:v>43916</c:v>
                </c:pt>
                <c:pt idx="59">
                  <c:v>43917</c:v>
                </c:pt>
                <c:pt idx="60">
                  <c:v>43920</c:v>
                </c:pt>
                <c:pt idx="61">
                  <c:v>43921</c:v>
                </c:pt>
                <c:pt idx="62">
                  <c:v>43922</c:v>
                </c:pt>
                <c:pt idx="63">
                  <c:v>43923</c:v>
                </c:pt>
                <c:pt idx="64">
                  <c:v>43924</c:v>
                </c:pt>
                <c:pt idx="65">
                  <c:v>43927</c:v>
                </c:pt>
                <c:pt idx="66">
                  <c:v>43928</c:v>
                </c:pt>
                <c:pt idx="67">
                  <c:v>43929</c:v>
                </c:pt>
                <c:pt idx="68">
                  <c:v>43930</c:v>
                </c:pt>
                <c:pt idx="69">
                  <c:v>43934</c:v>
                </c:pt>
                <c:pt idx="70">
                  <c:v>43935</c:v>
                </c:pt>
                <c:pt idx="71">
                  <c:v>43936</c:v>
                </c:pt>
                <c:pt idx="72">
                  <c:v>43937</c:v>
                </c:pt>
                <c:pt idx="73">
                  <c:v>43938</c:v>
                </c:pt>
                <c:pt idx="74">
                  <c:v>43941</c:v>
                </c:pt>
                <c:pt idx="75">
                  <c:v>43943</c:v>
                </c:pt>
                <c:pt idx="76">
                  <c:v>43944</c:v>
                </c:pt>
                <c:pt idx="77">
                  <c:v>43945</c:v>
                </c:pt>
                <c:pt idx="78">
                  <c:v>43948</c:v>
                </c:pt>
                <c:pt idx="79">
                  <c:v>43949</c:v>
                </c:pt>
                <c:pt idx="80">
                  <c:v>43950</c:v>
                </c:pt>
                <c:pt idx="81">
                  <c:v>43951</c:v>
                </c:pt>
                <c:pt idx="82">
                  <c:v>43955</c:v>
                </c:pt>
                <c:pt idx="83">
                  <c:v>43956</c:v>
                </c:pt>
                <c:pt idx="84">
                  <c:v>43957</c:v>
                </c:pt>
                <c:pt idx="85">
                  <c:v>43958</c:v>
                </c:pt>
                <c:pt idx="86">
                  <c:v>43959</c:v>
                </c:pt>
                <c:pt idx="87">
                  <c:v>43962</c:v>
                </c:pt>
                <c:pt idx="88">
                  <c:v>43963</c:v>
                </c:pt>
                <c:pt idx="89">
                  <c:v>43964</c:v>
                </c:pt>
                <c:pt idx="90">
                  <c:v>43965</c:v>
                </c:pt>
                <c:pt idx="91">
                  <c:v>43966</c:v>
                </c:pt>
                <c:pt idx="92">
                  <c:v>43969</c:v>
                </c:pt>
                <c:pt idx="93">
                  <c:v>43970</c:v>
                </c:pt>
                <c:pt idx="94">
                  <c:v>43971</c:v>
                </c:pt>
                <c:pt idx="95">
                  <c:v>43972</c:v>
                </c:pt>
                <c:pt idx="96">
                  <c:v>43973</c:v>
                </c:pt>
                <c:pt idx="97">
                  <c:v>43976</c:v>
                </c:pt>
                <c:pt idx="98">
                  <c:v>43977</c:v>
                </c:pt>
                <c:pt idx="99">
                  <c:v>43978</c:v>
                </c:pt>
                <c:pt idx="100">
                  <c:v>43979</c:v>
                </c:pt>
                <c:pt idx="101">
                  <c:v>43980</c:v>
                </c:pt>
                <c:pt idx="102">
                  <c:v>43983</c:v>
                </c:pt>
                <c:pt idx="103">
                  <c:v>43984</c:v>
                </c:pt>
                <c:pt idx="104">
                  <c:v>43985</c:v>
                </c:pt>
                <c:pt idx="105">
                  <c:v>43986</c:v>
                </c:pt>
                <c:pt idx="106">
                  <c:v>43987</c:v>
                </c:pt>
                <c:pt idx="107">
                  <c:v>43990</c:v>
                </c:pt>
                <c:pt idx="108">
                  <c:v>43991</c:v>
                </c:pt>
                <c:pt idx="109">
                  <c:v>43992</c:v>
                </c:pt>
                <c:pt idx="110">
                  <c:v>43994</c:v>
                </c:pt>
                <c:pt idx="111">
                  <c:v>43997</c:v>
                </c:pt>
                <c:pt idx="112">
                  <c:v>43998</c:v>
                </c:pt>
                <c:pt idx="113">
                  <c:v>43999</c:v>
                </c:pt>
                <c:pt idx="114">
                  <c:v>44000</c:v>
                </c:pt>
                <c:pt idx="115">
                  <c:v>44001</c:v>
                </c:pt>
                <c:pt idx="116">
                  <c:v>44004</c:v>
                </c:pt>
                <c:pt idx="117">
                  <c:v>44005</c:v>
                </c:pt>
                <c:pt idx="118">
                  <c:v>44006</c:v>
                </c:pt>
                <c:pt idx="119">
                  <c:v>44007</c:v>
                </c:pt>
                <c:pt idx="120">
                  <c:v>44008</c:v>
                </c:pt>
                <c:pt idx="121">
                  <c:v>44011</c:v>
                </c:pt>
                <c:pt idx="122">
                  <c:v>44012</c:v>
                </c:pt>
                <c:pt idx="123">
                  <c:v>44013</c:v>
                </c:pt>
                <c:pt idx="124">
                  <c:v>44014</c:v>
                </c:pt>
                <c:pt idx="125">
                  <c:v>44015</c:v>
                </c:pt>
                <c:pt idx="126">
                  <c:v>44018</c:v>
                </c:pt>
                <c:pt idx="127">
                  <c:v>44019</c:v>
                </c:pt>
                <c:pt idx="128">
                  <c:v>44020</c:v>
                </c:pt>
                <c:pt idx="129">
                  <c:v>44021</c:v>
                </c:pt>
                <c:pt idx="130">
                  <c:v>44022</c:v>
                </c:pt>
                <c:pt idx="131">
                  <c:v>44025</c:v>
                </c:pt>
                <c:pt idx="132">
                  <c:v>44026</c:v>
                </c:pt>
                <c:pt idx="133">
                  <c:v>44027</c:v>
                </c:pt>
                <c:pt idx="134">
                  <c:v>44028</c:v>
                </c:pt>
                <c:pt idx="135">
                  <c:v>44029</c:v>
                </c:pt>
                <c:pt idx="136">
                  <c:v>44032</c:v>
                </c:pt>
                <c:pt idx="137">
                  <c:v>44033</c:v>
                </c:pt>
                <c:pt idx="138">
                  <c:v>44034</c:v>
                </c:pt>
                <c:pt idx="139">
                  <c:v>44035</c:v>
                </c:pt>
                <c:pt idx="140">
                  <c:v>44036</c:v>
                </c:pt>
                <c:pt idx="141">
                  <c:v>44039</c:v>
                </c:pt>
                <c:pt idx="142">
                  <c:v>44040</c:v>
                </c:pt>
                <c:pt idx="143">
                  <c:v>44041</c:v>
                </c:pt>
                <c:pt idx="144">
                  <c:v>44042</c:v>
                </c:pt>
                <c:pt idx="145">
                  <c:v>44043</c:v>
                </c:pt>
                <c:pt idx="146">
                  <c:v>44046</c:v>
                </c:pt>
                <c:pt idx="147">
                  <c:v>44047</c:v>
                </c:pt>
                <c:pt idx="148">
                  <c:v>44048</c:v>
                </c:pt>
                <c:pt idx="149">
                  <c:v>44049</c:v>
                </c:pt>
                <c:pt idx="150">
                  <c:v>44050</c:v>
                </c:pt>
                <c:pt idx="151">
                  <c:v>44053</c:v>
                </c:pt>
                <c:pt idx="152">
                  <c:v>44054</c:v>
                </c:pt>
                <c:pt idx="153">
                  <c:v>44055</c:v>
                </c:pt>
                <c:pt idx="154">
                  <c:v>44056</c:v>
                </c:pt>
                <c:pt idx="155">
                  <c:v>44057</c:v>
                </c:pt>
                <c:pt idx="156">
                  <c:v>44060</c:v>
                </c:pt>
                <c:pt idx="157">
                  <c:v>44061</c:v>
                </c:pt>
                <c:pt idx="158">
                  <c:v>44062</c:v>
                </c:pt>
                <c:pt idx="159">
                  <c:v>44063</c:v>
                </c:pt>
                <c:pt idx="160">
                  <c:v>44064</c:v>
                </c:pt>
                <c:pt idx="161">
                  <c:v>44067</c:v>
                </c:pt>
                <c:pt idx="162">
                  <c:v>44068</c:v>
                </c:pt>
                <c:pt idx="163">
                  <c:v>44069</c:v>
                </c:pt>
                <c:pt idx="164">
                  <c:v>44070</c:v>
                </c:pt>
                <c:pt idx="165">
                  <c:v>44071</c:v>
                </c:pt>
                <c:pt idx="166">
                  <c:v>44074</c:v>
                </c:pt>
                <c:pt idx="167">
                  <c:v>44075</c:v>
                </c:pt>
                <c:pt idx="168">
                  <c:v>44076</c:v>
                </c:pt>
                <c:pt idx="169">
                  <c:v>44077</c:v>
                </c:pt>
                <c:pt idx="170">
                  <c:v>44078</c:v>
                </c:pt>
                <c:pt idx="171">
                  <c:v>44082</c:v>
                </c:pt>
                <c:pt idx="172">
                  <c:v>44083</c:v>
                </c:pt>
                <c:pt idx="173">
                  <c:v>44084</c:v>
                </c:pt>
                <c:pt idx="174">
                  <c:v>44085</c:v>
                </c:pt>
                <c:pt idx="175">
                  <c:v>44088</c:v>
                </c:pt>
                <c:pt idx="176">
                  <c:v>44089</c:v>
                </c:pt>
                <c:pt idx="177">
                  <c:v>44090</c:v>
                </c:pt>
                <c:pt idx="178">
                  <c:v>44091</c:v>
                </c:pt>
                <c:pt idx="179">
                  <c:v>44092</c:v>
                </c:pt>
                <c:pt idx="180">
                  <c:v>44095</c:v>
                </c:pt>
                <c:pt idx="181">
                  <c:v>44096</c:v>
                </c:pt>
                <c:pt idx="182">
                  <c:v>44097</c:v>
                </c:pt>
                <c:pt idx="183">
                  <c:v>44098</c:v>
                </c:pt>
                <c:pt idx="184">
                  <c:v>44099</c:v>
                </c:pt>
                <c:pt idx="185">
                  <c:v>44102</c:v>
                </c:pt>
                <c:pt idx="186">
                  <c:v>44103</c:v>
                </c:pt>
                <c:pt idx="187">
                  <c:v>44104</c:v>
                </c:pt>
                <c:pt idx="188">
                  <c:v>44105</c:v>
                </c:pt>
                <c:pt idx="189">
                  <c:v>44106</c:v>
                </c:pt>
                <c:pt idx="190">
                  <c:v>44109</c:v>
                </c:pt>
                <c:pt idx="191">
                  <c:v>44110</c:v>
                </c:pt>
                <c:pt idx="192">
                  <c:v>44111</c:v>
                </c:pt>
                <c:pt idx="193">
                  <c:v>44112</c:v>
                </c:pt>
                <c:pt idx="194">
                  <c:v>44113</c:v>
                </c:pt>
                <c:pt idx="195">
                  <c:v>44117</c:v>
                </c:pt>
                <c:pt idx="196">
                  <c:v>44118</c:v>
                </c:pt>
                <c:pt idx="197">
                  <c:v>44119</c:v>
                </c:pt>
                <c:pt idx="198">
                  <c:v>44120</c:v>
                </c:pt>
                <c:pt idx="199">
                  <c:v>44123</c:v>
                </c:pt>
                <c:pt idx="200">
                  <c:v>44124</c:v>
                </c:pt>
                <c:pt idx="201">
                  <c:v>44125</c:v>
                </c:pt>
                <c:pt idx="202">
                  <c:v>44126</c:v>
                </c:pt>
                <c:pt idx="203">
                  <c:v>44127</c:v>
                </c:pt>
                <c:pt idx="204">
                  <c:v>44130</c:v>
                </c:pt>
                <c:pt idx="205">
                  <c:v>44131</c:v>
                </c:pt>
                <c:pt idx="206">
                  <c:v>44132</c:v>
                </c:pt>
                <c:pt idx="207">
                  <c:v>44133</c:v>
                </c:pt>
                <c:pt idx="208">
                  <c:v>44134</c:v>
                </c:pt>
                <c:pt idx="209">
                  <c:v>44138</c:v>
                </c:pt>
                <c:pt idx="210">
                  <c:v>44139</c:v>
                </c:pt>
                <c:pt idx="211">
                  <c:v>44140</c:v>
                </c:pt>
                <c:pt idx="212">
                  <c:v>44141</c:v>
                </c:pt>
                <c:pt idx="213">
                  <c:v>44144</c:v>
                </c:pt>
                <c:pt idx="214">
                  <c:v>44145</c:v>
                </c:pt>
                <c:pt idx="215">
                  <c:v>44146</c:v>
                </c:pt>
                <c:pt idx="216">
                  <c:v>44147</c:v>
                </c:pt>
                <c:pt idx="217">
                  <c:v>44148</c:v>
                </c:pt>
                <c:pt idx="218">
                  <c:v>44151</c:v>
                </c:pt>
                <c:pt idx="219">
                  <c:v>44152</c:v>
                </c:pt>
                <c:pt idx="220">
                  <c:v>44153</c:v>
                </c:pt>
                <c:pt idx="221">
                  <c:v>44154</c:v>
                </c:pt>
                <c:pt idx="222">
                  <c:v>44155</c:v>
                </c:pt>
                <c:pt idx="223">
                  <c:v>44158</c:v>
                </c:pt>
                <c:pt idx="224">
                  <c:v>44159</c:v>
                </c:pt>
                <c:pt idx="225">
                  <c:v>44160</c:v>
                </c:pt>
                <c:pt idx="226">
                  <c:v>44161</c:v>
                </c:pt>
                <c:pt idx="227">
                  <c:v>44162</c:v>
                </c:pt>
                <c:pt idx="228">
                  <c:v>44165</c:v>
                </c:pt>
                <c:pt idx="229">
                  <c:v>44166</c:v>
                </c:pt>
                <c:pt idx="230">
                  <c:v>44167</c:v>
                </c:pt>
                <c:pt idx="231">
                  <c:v>44168</c:v>
                </c:pt>
                <c:pt idx="232">
                  <c:v>44169</c:v>
                </c:pt>
                <c:pt idx="233">
                  <c:v>44172</c:v>
                </c:pt>
                <c:pt idx="234">
                  <c:v>44173</c:v>
                </c:pt>
                <c:pt idx="235">
                  <c:v>44174</c:v>
                </c:pt>
                <c:pt idx="236">
                  <c:v>44175</c:v>
                </c:pt>
                <c:pt idx="237">
                  <c:v>44176</c:v>
                </c:pt>
                <c:pt idx="238">
                  <c:v>44179</c:v>
                </c:pt>
                <c:pt idx="239">
                  <c:v>44180</c:v>
                </c:pt>
                <c:pt idx="240">
                  <c:v>44181</c:v>
                </c:pt>
                <c:pt idx="241">
                  <c:v>44182</c:v>
                </c:pt>
                <c:pt idx="242">
                  <c:v>44183</c:v>
                </c:pt>
                <c:pt idx="243">
                  <c:v>44186</c:v>
                </c:pt>
                <c:pt idx="244">
                  <c:v>44187</c:v>
                </c:pt>
                <c:pt idx="245">
                  <c:v>44188</c:v>
                </c:pt>
                <c:pt idx="246">
                  <c:v>44189</c:v>
                </c:pt>
                <c:pt idx="247">
                  <c:v>44193</c:v>
                </c:pt>
                <c:pt idx="248">
                  <c:v>44194</c:v>
                </c:pt>
                <c:pt idx="249">
                  <c:v>44195</c:v>
                </c:pt>
                <c:pt idx="250">
                  <c:v>44196</c:v>
                </c:pt>
                <c:pt idx="251">
                  <c:v>44200</c:v>
                </c:pt>
                <c:pt idx="252">
                  <c:v>44201</c:v>
                </c:pt>
                <c:pt idx="253">
                  <c:v>44202</c:v>
                </c:pt>
                <c:pt idx="254">
                  <c:v>44203</c:v>
                </c:pt>
                <c:pt idx="255">
                  <c:v>44204</c:v>
                </c:pt>
                <c:pt idx="256">
                  <c:v>44207</c:v>
                </c:pt>
                <c:pt idx="257">
                  <c:v>44208</c:v>
                </c:pt>
                <c:pt idx="258">
                  <c:v>44209</c:v>
                </c:pt>
                <c:pt idx="259">
                  <c:v>44210</c:v>
                </c:pt>
                <c:pt idx="260">
                  <c:v>44211</c:v>
                </c:pt>
                <c:pt idx="261">
                  <c:v>44214</c:v>
                </c:pt>
                <c:pt idx="262">
                  <c:v>44215</c:v>
                </c:pt>
                <c:pt idx="263">
                  <c:v>44216</c:v>
                </c:pt>
                <c:pt idx="264">
                  <c:v>44217</c:v>
                </c:pt>
                <c:pt idx="265">
                  <c:v>44218</c:v>
                </c:pt>
                <c:pt idx="266">
                  <c:v>44221</c:v>
                </c:pt>
                <c:pt idx="267">
                  <c:v>44222</c:v>
                </c:pt>
                <c:pt idx="268">
                  <c:v>44223</c:v>
                </c:pt>
                <c:pt idx="269">
                  <c:v>44224</c:v>
                </c:pt>
                <c:pt idx="270">
                  <c:v>44225</c:v>
                </c:pt>
                <c:pt idx="271">
                  <c:v>44228</c:v>
                </c:pt>
                <c:pt idx="272">
                  <c:v>44229</c:v>
                </c:pt>
                <c:pt idx="273">
                  <c:v>44230</c:v>
                </c:pt>
                <c:pt idx="274">
                  <c:v>44231</c:v>
                </c:pt>
                <c:pt idx="275">
                  <c:v>44232</c:v>
                </c:pt>
                <c:pt idx="276">
                  <c:v>44235</c:v>
                </c:pt>
                <c:pt idx="277">
                  <c:v>44236</c:v>
                </c:pt>
                <c:pt idx="278">
                  <c:v>44237</c:v>
                </c:pt>
                <c:pt idx="279">
                  <c:v>44238</c:v>
                </c:pt>
                <c:pt idx="280">
                  <c:v>44239</c:v>
                </c:pt>
                <c:pt idx="281">
                  <c:v>44244</c:v>
                </c:pt>
                <c:pt idx="282">
                  <c:v>44245</c:v>
                </c:pt>
                <c:pt idx="283">
                  <c:v>44246</c:v>
                </c:pt>
                <c:pt idx="284">
                  <c:v>44249</c:v>
                </c:pt>
                <c:pt idx="285">
                  <c:v>44250</c:v>
                </c:pt>
                <c:pt idx="286">
                  <c:v>44251</c:v>
                </c:pt>
                <c:pt idx="287">
                  <c:v>44252</c:v>
                </c:pt>
                <c:pt idx="288">
                  <c:v>44253</c:v>
                </c:pt>
                <c:pt idx="289">
                  <c:v>44256</c:v>
                </c:pt>
                <c:pt idx="290">
                  <c:v>44257</c:v>
                </c:pt>
                <c:pt idx="291">
                  <c:v>44258</c:v>
                </c:pt>
                <c:pt idx="292">
                  <c:v>44259</c:v>
                </c:pt>
                <c:pt idx="293">
                  <c:v>44260</c:v>
                </c:pt>
                <c:pt idx="294">
                  <c:v>44263</c:v>
                </c:pt>
                <c:pt idx="295">
                  <c:v>44264</c:v>
                </c:pt>
                <c:pt idx="296">
                  <c:v>44265</c:v>
                </c:pt>
                <c:pt idx="297">
                  <c:v>44266</c:v>
                </c:pt>
                <c:pt idx="298">
                  <c:v>44267</c:v>
                </c:pt>
                <c:pt idx="299">
                  <c:v>44270</c:v>
                </c:pt>
                <c:pt idx="300">
                  <c:v>44271</c:v>
                </c:pt>
                <c:pt idx="301">
                  <c:v>44272</c:v>
                </c:pt>
                <c:pt idx="302">
                  <c:v>44273</c:v>
                </c:pt>
                <c:pt idx="303">
                  <c:v>44274</c:v>
                </c:pt>
                <c:pt idx="304">
                  <c:v>44277</c:v>
                </c:pt>
                <c:pt idx="305">
                  <c:v>44278</c:v>
                </c:pt>
                <c:pt idx="306">
                  <c:v>44279</c:v>
                </c:pt>
                <c:pt idx="307">
                  <c:v>44280</c:v>
                </c:pt>
                <c:pt idx="308">
                  <c:v>44281</c:v>
                </c:pt>
                <c:pt idx="309">
                  <c:v>44284</c:v>
                </c:pt>
                <c:pt idx="310">
                  <c:v>44285</c:v>
                </c:pt>
                <c:pt idx="311">
                  <c:v>44286</c:v>
                </c:pt>
                <c:pt idx="312">
                  <c:v>44287</c:v>
                </c:pt>
                <c:pt idx="313">
                  <c:v>44291</c:v>
                </c:pt>
                <c:pt idx="314">
                  <c:v>44292</c:v>
                </c:pt>
                <c:pt idx="315">
                  <c:v>44293</c:v>
                </c:pt>
                <c:pt idx="316">
                  <c:v>44294</c:v>
                </c:pt>
                <c:pt idx="317">
                  <c:v>44295</c:v>
                </c:pt>
                <c:pt idx="318">
                  <c:v>44298</c:v>
                </c:pt>
                <c:pt idx="319">
                  <c:v>44299</c:v>
                </c:pt>
                <c:pt idx="320">
                  <c:v>44300</c:v>
                </c:pt>
                <c:pt idx="321">
                  <c:v>44301</c:v>
                </c:pt>
                <c:pt idx="322">
                  <c:v>44302</c:v>
                </c:pt>
                <c:pt idx="323">
                  <c:v>44305</c:v>
                </c:pt>
                <c:pt idx="324">
                  <c:v>44306</c:v>
                </c:pt>
                <c:pt idx="325">
                  <c:v>44308</c:v>
                </c:pt>
                <c:pt idx="326">
                  <c:v>44309</c:v>
                </c:pt>
                <c:pt idx="327">
                  <c:v>44312</c:v>
                </c:pt>
                <c:pt idx="328">
                  <c:v>44313</c:v>
                </c:pt>
                <c:pt idx="329">
                  <c:v>44314</c:v>
                </c:pt>
                <c:pt idx="330">
                  <c:v>44315</c:v>
                </c:pt>
                <c:pt idx="331">
                  <c:v>44316</c:v>
                </c:pt>
                <c:pt idx="332">
                  <c:v>44319</c:v>
                </c:pt>
                <c:pt idx="333">
                  <c:v>44320</c:v>
                </c:pt>
                <c:pt idx="334">
                  <c:v>44321</c:v>
                </c:pt>
                <c:pt idx="335">
                  <c:v>44322</c:v>
                </c:pt>
                <c:pt idx="336">
                  <c:v>44323</c:v>
                </c:pt>
                <c:pt idx="337">
                  <c:v>44326</c:v>
                </c:pt>
                <c:pt idx="338">
                  <c:v>44327</c:v>
                </c:pt>
                <c:pt idx="339">
                  <c:v>44328</c:v>
                </c:pt>
                <c:pt idx="340">
                  <c:v>44329</c:v>
                </c:pt>
                <c:pt idx="341">
                  <c:v>44330</c:v>
                </c:pt>
                <c:pt idx="342">
                  <c:v>44333</c:v>
                </c:pt>
                <c:pt idx="343">
                  <c:v>44334</c:v>
                </c:pt>
                <c:pt idx="344">
                  <c:v>44335</c:v>
                </c:pt>
                <c:pt idx="345">
                  <c:v>44336</c:v>
                </c:pt>
                <c:pt idx="346">
                  <c:v>44337</c:v>
                </c:pt>
                <c:pt idx="347">
                  <c:v>44340</c:v>
                </c:pt>
                <c:pt idx="348">
                  <c:v>44341</c:v>
                </c:pt>
                <c:pt idx="349">
                  <c:v>44342</c:v>
                </c:pt>
                <c:pt idx="350">
                  <c:v>44343</c:v>
                </c:pt>
                <c:pt idx="351">
                  <c:v>44344</c:v>
                </c:pt>
                <c:pt idx="352">
                  <c:v>44347</c:v>
                </c:pt>
                <c:pt idx="353">
                  <c:v>44348</c:v>
                </c:pt>
                <c:pt idx="354">
                  <c:v>44349</c:v>
                </c:pt>
                <c:pt idx="355">
                  <c:v>44351</c:v>
                </c:pt>
                <c:pt idx="356">
                  <c:v>44354</c:v>
                </c:pt>
                <c:pt idx="357">
                  <c:v>44355</c:v>
                </c:pt>
                <c:pt idx="358">
                  <c:v>44356</c:v>
                </c:pt>
                <c:pt idx="359">
                  <c:v>44357</c:v>
                </c:pt>
                <c:pt idx="360">
                  <c:v>44358</c:v>
                </c:pt>
                <c:pt idx="361">
                  <c:v>44361</c:v>
                </c:pt>
                <c:pt idx="362">
                  <c:v>44362</c:v>
                </c:pt>
                <c:pt idx="363">
                  <c:v>44363</c:v>
                </c:pt>
                <c:pt idx="364">
                  <c:v>44364</c:v>
                </c:pt>
                <c:pt idx="365">
                  <c:v>44365</c:v>
                </c:pt>
                <c:pt idx="366">
                  <c:v>44368</c:v>
                </c:pt>
                <c:pt idx="367">
                  <c:v>44369</c:v>
                </c:pt>
                <c:pt idx="368">
                  <c:v>44370</c:v>
                </c:pt>
                <c:pt idx="369">
                  <c:v>44371</c:v>
                </c:pt>
                <c:pt idx="370">
                  <c:v>44372</c:v>
                </c:pt>
                <c:pt idx="371">
                  <c:v>44375</c:v>
                </c:pt>
                <c:pt idx="372">
                  <c:v>44376</c:v>
                </c:pt>
                <c:pt idx="373">
                  <c:v>44377</c:v>
                </c:pt>
                <c:pt idx="374">
                  <c:v>44378</c:v>
                </c:pt>
                <c:pt idx="375">
                  <c:v>44379</c:v>
                </c:pt>
                <c:pt idx="376">
                  <c:v>44382</c:v>
                </c:pt>
                <c:pt idx="377">
                  <c:v>44383</c:v>
                </c:pt>
                <c:pt idx="378">
                  <c:v>44384</c:v>
                </c:pt>
                <c:pt idx="379">
                  <c:v>44385</c:v>
                </c:pt>
                <c:pt idx="380">
                  <c:v>44386</c:v>
                </c:pt>
                <c:pt idx="381">
                  <c:v>44389</c:v>
                </c:pt>
                <c:pt idx="382">
                  <c:v>44390</c:v>
                </c:pt>
                <c:pt idx="383">
                  <c:v>44391</c:v>
                </c:pt>
                <c:pt idx="384">
                  <c:v>44392</c:v>
                </c:pt>
                <c:pt idx="385">
                  <c:v>44393</c:v>
                </c:pt>
                <c:pt idx="386">
                  <c:v>44396</c:v>
                </c:pt>
                <c:pt idx="387">
                  <c:v>44397</c:v>
                </c:pt>
                <c:pt idx="388">
                  <c:v>44398</c:v>
                </c:pt>
                <c:pt idx="389">
                  <c:v>44399</c:v>
                </c:pt>
                <c:pt idx="390">
                  <c:v>44400</c:v>
                </c:pt>
                <c:pt idx="391">
                  <c:v>44403</c:v>
                </c:pt>
                <c:pt idx="392">
                  <c:v>44404</c:v>
                </c:pt>
                <c:pt idx="393">
                  <c:v>44405</c:v>
                </c:pt>
                <c:pt idx="394">
                  <c:v>44406</c:v>
                </c:pt>
                <c:pt idx="395">
                  <c:v>44407</c:v>
                </c:pt>
                <c:pt idx="396">
                  <c:v>44410</c:v>
                </c:pt>
                <c:pt idx="397">
                  <c:v>44411</c:v>
                </c:pt>
                <c:pt idx="398">
                  <c:v>44412</c:v>
                </c:pt>
                <c:pt idx="399">
                  <c:v>44413</c:v>
                </c:pt>
                <c:pt idx="400">
                  <c:v>44414</c:v>
                </c:pt>
                <c:pt idx="401">
                  <c:v>44417</c:v>
                </c:pt>
                <c:pt idx="402">
                  <c:v>44418</c:v>
                </c:pt>
                <c:pt idx="403">
                  <c:v>44419</c:v>
                </c:pt>
                <c:pt idx="404">
                  <c:v>44420</c:v>
                </c:pt>
                <c:pt idx="405">
                  <c:v>44421</c:v>
                </c:pt>
                <c:pt idx="406">
                  <c:v>44424</c:v>
                </c:pt>
                <c:pt idx="407">
                  <c:v>44425</c:v>
                </c:pt>
                <c:pt idx="408">
                  <c:v>44426</c:v>
                </c:pt>
                <c:pt idx="409">
                  <c:v>44427</c:v>
                </c:pt>
                <c:pt idx="410">
                  <c:v>44428</c:v>
                </c:pt>
                <c:pt idx="411">
                  <c:v>44431</c:v>
                </c:pt>
                <c:pt idx="412">
                  <c:v>44432</c:v>
                </c:pt>
                <c:pt idx="413">
                  <c:v>44433</c:v>
                </c:pt>
                <c:pt idx="414">
                  <c:v>44434</c:v>
                </c:pt>
                <c:pt idx="415">
                  <c:v>44435</c:v>
                </c:pt>
                <c:pt idx="416">
                  <c:v>44438</c:v>
                </c:pt>
                <c:pt idx="417">
                  <c:v>44439</c:v>
                </c:pt>
                <c:pt idx="418">
                  <c:v>44440</c:v>
                </c:pt>
                <c:pt idx="419">
                  <c:v>44441</c:v>
                </c:pt>
                <c:pt idx="420">
                  <c:v>44442</c:v>
                </c:pt>
                <c:pt idx="421">
                  <c:v>44445</c:v>
                </c:pt>
                <c:pt idx="422">
                  <c:v>44447</c:v>
                </c:pt>
                <c:pt idx="423">
                  <c:v>44448</c:v>
                </c:pt>
                <c:pt idx="424">
                  <c:v>44449</c:v>
                </c:pt>
                <c:pt idx="425">
                  <c:v>44452</c:v>
                </c:pt>
                <c:pt idx="426">
                  <c:v>44453</c:v>
                </c:pt>
                <c:pt idx="427">
                  <c:v>44454</c:v>
                </c:pt>
                <c:pt idx="428">
                  <c:v>44455</c:v>
                </c:pt>
                <c:pt idx="429">
                  <c:v>44456</c:v>
                </c:pt>
                <c:pt idx="430">
                  <c:v>44459</c:v>
                </c:pt>
                <c:pt idx="431">
                  <c:v>44460</c:v>
                </c:pt>
                <c:pt idx="432">
                  <c:v>44461</c:v>
                </c:pt>
                <c:pt idx="433">
                  <c:v>44462</c:v>
                </c:pt>
                <c:pt idx="434">
                  <c:v>44463</c:v>
                </c:pt>
                <c:pt idx="435">
                  <c:v>44466</c:v>
                </c:pt>
                <c:pt idx="436">
                  <c:v>44467</c:v>
                </c:pt>
                <c:pt idx="437">
                  <c:v>44468</c:v>
                </c:pt>
                <c:pt idx="438">
                  <c:v>44469</c:v>
                </c:pt>
                <c:pt idx="439">
                  <c:v>44470</c:v>
                </c:pt>
                <c:pt idx="440">
                  <c:v>44473</c:v>
                </c:pt>
                <c:pt idx="441">
                  <c:v>44474</c:v>
                </c:pt>
                <c:pt idx="442">
                  <c:v>44475</c:v>
                </c:pt>
                <c:pt idx="443">
                  <c:v>44476</c:v>
                </c:pt>
                <c:pt idx="444">
                  <c:v>44477</c:v>
                </c:pt>
                <c:pt idx="445">
                  <c:v>44480</c:v>
                </c:pt>
                <c:pt idx="446">
                  <c:v>44482</c:v>
                </c:pt>
                <c:pt idx="447">
                  <c:v>44483</c:v>
                </c:pt>
                <c:pt idx="448">
                  <c:v>44484</c:v>
                </c:pt>
                <c:pt idx="449">
                  <c:v>44487</c:v>
                </c:pt>
                <c:pt idx="450">
                  <c:v>44488</c:v>
                </c:pt>
                <c:pt idx="451">
                  <c:v>44489</c:v>
                </c:pt>
                <c:pt idx="452">
                  <c:v>44490</c:v>
                </c:pt>
                <c:pt idx="453">
                  <c:v>44491</c:v>
                </c:pt>
                <c:pt idx="454">
                  <c:v>44494</c:v>
                </c:pt>
                <c:pt idx="455">
                  <c:v>44495</c:v>
                </c:pt>
                <c:pt idx="456">
                  <c:v>44496</c:v>
                </c:pt>
                <c:pt idx="457">
                  <c:v>44497</c:v>
                </c:pt>
                <c:pt idx="458">
                  <c:v>44498</c:v>
                </c:pt>
                <c:pt idx="459">
                  <c:v>44501</c:v>
                </c:pt>
                <c:pt idx="460">
                  <c:v>44503</c:v>
                </c:pt>
                <c:pt idx="461">
                  <c:v>44504</c:v>
                </c:pt>
                <c:pt idx="462">
                  <c:v>44505</c:v>
                </c:pt>
                <c:pt idx="463">
                  <c:v>44508</c:v>
                </c:pt>
                <c:pt idx="464">
                  <c:v>44509</c:v>
                </c:pt>
                <c:pt idx="465">
                  <c:v>44510</c:v>
                </c:pt>
                <c:pt idx="466">
                  <c:v>44511</c:v>
                </c:pt>
                <c:pt idx="467">
                  <c:v>44512</c:v>
                </c:pt>
                <c:pt idx="468">
                  <c:v>44516</c:v>
                </c:pt>
                <c:pt idx="469">
                  <c:v>44517</c:v>
                </c:pt>
                <c:pt idx="470">
                  <c:v>44518</c:v>
                </c:pt>
                <c:pt idx="471">
                  <c:v>44519</c:v>
                </c:pt>
                <c:pt idx="472">
                  <c:v>44522</c:v>
                </c:pt>
                <c:pt idx="473">
                  <c:v>44523</c:v>
                </c:pt>
                <c:pt idx="474">
                  <c:v>44524</c:v>
                </c:pt>
                <c:pt idx="475">
                  <c:v>44525</c:v>
                </c:pt>
                <c:pt idx="476">
                  <c:v>44526</c:v>
                </c:pt>
                <c:pt idx="477">
                  <c:v>44529</c:v>
                </c:pt>
                <c:pt idx="478">
                  <c:v>44530</c:v>
                </c:pt>
                <c:pt idx="479">
                  <c:v>44531</c:v>
                </c:pt>
                <c:pt idx="480">
                  <c:v>44532</c:v>
                </c:pt>
                <c:pt idx="481">
                  <c:v>44533</c:v>
                </c:pt>
                <c:pt idx="482">
                  <c:v>44536</c:v>
                </c:pt>
                <c:pt idx="483">
                  <c:v>44537</c:v>
                </c:pt>
                <c:pt idx="484">
                  <c:v>44538</c:v>
                </c:pt>
                <c:pt idx="485">
                  <c:v>44539</c:v>
                </c:pt>
                <c:pt idx="486">
                  <c:v>44540</c:v>
                </c:pt>
                <c:pt idx="487">
                  <c:v>44543</c:v>
                </c:pt>
                <c:pt idx="488">
                  <c:v>44544</c:v>
                </c:pt>
                <c:pt idx="489">
                  <c:v>44545</c:v>
                </c:pt>
                <c:pt idx="490">
                  <c:v>44546</c:v>
                </c:pt>
                <c:pt idx="491">
                  <c:v>44547</c:v>
                </c:pt>
                <c:pt idx="492">
                  <c:v>44550</c:v>
                </c:pt>
                <c:pt idx="493">
                  <c:v>44551</c:v>
                </c:pt>
                <c:pt idx="494">
                  <c:v>44552</c:v>
                </c:pt>
                <c:pt idx="495">
                  <c:v>44553</c:v>
                </c:pt>
                <c:pt idx="496">
                  <c:v>44554</c:v>
                </c:pt>
                <c:pt idx="497">
                  <c:v>44557</c:v>
                </c:pt>
                <c:pt idx="498">
                  <c:v>44558</c:v>
                </c:pt>
                <c:pt idx="499">
                  <c:v>44559</c:v>
                </c:pt>
                <c:pt idx="500">
                  <c:v>44560</c:v>
                </c:pt>
                <c:pt idx="501">
                  <c:v>44561</c:v>
                </c:pt>
              </c:numCache>
            </c:numRef>
          </c:cat>
          <c:val>
            <c:numRef>
              <c:f>'NTN-B'!$AB$3:$AB$504</c:f>
              <c:numCache>
                <c:formatCode>#,##0.00</c:formatCode>
                <c:ptCount val="502"/>
                <c:pt idx="0">
                  <c:v>4948.4810660000003</c:v>
                </c:pt>
                <c:pt idx="1">
                  <c:v>4916.0760970000001</c:v>
                </c:pt>
                <c:pt idx="2">
                  <c:v>4857.2402819999998</c:v>
                </c:pt>
                <c:pt idx="3">
                  <c:v>4858.4880759999996</c:v>
                </c:pt>
                <c:pt idx="4">
                  <c:v>4887.5478659999999</c:v>
                </c:pt>
                <c:pt idx="5">
                  <c:v>4908.128753</c:v>
                </c:pt>
                <c:pt idx="6">
                  <c:v>4915.5062390000003</c:v>
                </c:pt>
                <c:pt idx="7">
                  <c:v>4901.6174920000003</c:v>
                </c:pt>
                <c:pt idx="8">
                  <c:v>4939.183411</c:v>
                </c:pt>
                <c:pt idx="9">
                  <c:v>4925.9909459999999</c:v>
                </c:pt>
                <c:pt idx="10">
                  <c:v>4907.3138490000001</c:v>
                </c:pt>
                <c:pt idx="11">
                  <c:v>4925.6685150000003</c:v>
                </c:pt>
                <c:pt idx="12">
                  <c:v>4912.8171629999997</c:v>
                </c:pt>
                <c:pt idx="13">
                  <c:v>4912.2333209999997</c:v>
                </c:pt>
                <c:pt idx="14">
                  <c:v>4939.2392149999996</c:v>
                </c:pt>
                <c:pt idx="15">
                  <c:v>4933.7515119999998</c:v>
                </c:pt>
                <c:pt idx="16">
                  <c:v>4934.3419169999997</c:v>
                </c:pt>
                <c:pt idx="17">
                  <c:v>4915.97073</c:v>
                </c:pt>
                <c:pt idx="18">
                  <c:v>4935.508401</c:v>
                </c:pt>
                <c:pt idx="19">
                  <c:v>4954.3617839999997</c:v>
                </c:pt>
                <c:pt idx="20">
                  <c:v>4941.041166</c:v>
                </c:pt>
                <c:pt idx="21">
                  <c:v>4925.0004049999998</c:v>
                </c:pt>
                <c:pt idx="22">
                  <c:v>4952.5217320000002</c:v>
                </c:pt>
                <c:pt idx="23">
                  <c:v>4961.8661599999996</c:v>
                </c:pt>
                <c:pt idx="24">
                  <c:v>4999.3157330000004</c:v>
                </c:pt>
                <c:pt idx="25">
                  <c:v>4998.2962930000003</c:v>
                </c:pt>
                <c:pt idx="26">
                  <c:v>4995.4418109999997</c:v>
                </c:pt>
                <c:pt idx="27">
                  <c:v>5028.7006330000004</c:v>
                </c:pt>
                <c:pt idx="28">
                  <c:v>5060.3712150000001</c:v>
                </c:pt>
                <c:pt idx="29">
                  <c:v>5084.7752870000004</c:v>
                </c:pt>
                <c:pt idx="30">
                  <c:v>5066.1670009999998</c:v>
                </c:pt>
                <c:pt idx="31">
                  <c:v>5120.5517840000002</c:v>
                </c:pt>
                <c:pt idx="32">
                  <c:v>5092.5524919999998</c:v>
                </c:pt>
                <c:pt idx="33">
                  <c:v>5094.1701380000004</c:v>
                </c:pt>
                <c:pt idx="34">
                  <c:v>5105.6260920000004</c:v>
                </c:pt>
                <c:pt idx="35">
                  <c:v>5066.690654</c:v>
                </c:pt>
                <c:pt idx="36">
                  <c:v>5024.2372359999999</c:v>
                </c:pt>
                <c:pt idx="37">
                  <c:v>4944.0706259999997</c:v>
                </c:pt>
                <c:pt idx="38">
                  <c:v>4921.7105160000001</c:v>
                </c:pt>
                <c:pt idx="39">
                  <c:v>4923.3262880000002</c:v>
                </c:pt>
                <c:pt idx="40">
                  <c:v>4987.8437080000003</c:v>
                </c:pt>
                <c:pt idx="41">
                  <c:v>4989.6469319999997</c:v>
                </c:pt>
                <c:pt idx="42">
                  <c:v>4997.7029460000003</c:v>
                </c:pt>
                <c:pt idx="43">
                  <c:v>4927.4683189999996</c:v>
                </c:pt>
                <c:pt idx="44">
                  <c:v>4919.6088730000001</c:v>
                </c:pt>
                <c:pt idx="45">
                  <c:v>4692.5807210000003</c:v>
                </c:pt>
                <c:pt idx="46">
                  <c:v>4707.7253559999999</c:v>
                </c:pt>
                <c:pt idx="47">
                  <c:v>4214.3524269999998</c:v>
                </c:pt>
                <c:pt idx="48">
                  <c:v>3901.5527269999998</c:v>
                </c:pt>
                <c:pt idx="49">
                  <c:v>4369.0783359999996</c:v>
                </c:pt>
                <c:pt idx="50">
                  <c:v>4259.7818370000005</c:v>
                </c:pt>
                <c:pt idx="51">
                  <c:v>4289.7288859999999</c:v>
                </c:pt>
                <c:pt idx="52">
                  <c:v>4041.9720470000002</c:v>
                </c:pt>
                <c:pt idx="53">
                  <c:v>4102.4259110000003</c:v>
                </c:pt>
                <c:pt idx="54">
                  <c:v>4064.8730820000001</c:v>
                </c:pt>
                <c:pt idx="55">
                  <c:v>3913.7194949999998</c:v>
                </c:pt>
                <c:pt idx="56">
                  <c:v>4019.0072770000002</c:v>
                </c:pt>
                <c:pt idx="57">
                  <c:v>4172.8782010000004</c:v>
                </c:pt>
                <c:pt idx="58">
                  <c:v>4266.5966129999997</c:v>
                </c:pt>
                <c:pt idx="59">
                  <c:v>4241.4119959999998</c:v>
                </c:pt>
                <c:pt idx="60">
                  <c:v>4249.4038959999998</c:v>
                </c:pt>
                <c:pt idx="61">
                  <c:v>4214.8854510000001</c:v>
                </c:pt>
                <c:pt idx="62">
                  <c:v>4154.1564500000004</c:v>
                </c:pt>
                <c:pt idx="63">
                  <c:v>4107.9396569999999</c:v>
                </c:pt>
                <c:pt idx="64">
                  <c:v>4016.679243</c:v>
                </c:pt>
                <c:pt idx="65">
                  <c:v>4059.7243189999999</c:v>
                </c:pt>
                <c:pt idx="66">
                  <c:v>4072.3274630000001</c:v>
                </c:pt>
                <c:pt idx="67">
                  <c:v>4091.0016409999998</c:v>
                </c:pt>
                <c:pt idx="68">
                  <c:v>4133.5050719999999</c:v>
                </c:pt>
                <c:pt idx="69">
                  <c:v>4135.1134300000003</c:v>
                </c:pt>
                <c:pt idx="70">
                  <c:v>4190.2970939999996</c:v>
                </c:pt>
                <c:pt idx="71">
                  <c:v>4292.8172839999997</c:v>
                </c:pt>
                <c:pt idx="72">
                  <c:v>4368.4478879999997</c:v>
                </c:pt>
                <c:pt idx="73">
                  <c:v>4442.4855109999999</c:v>
                </c:pt>
                <c:pt idx="74">
                  <c:v>4478.5475130000004</c:v>
                </c:pt>
                <c:pt idx="75">
                  <c:v>4489.3122439999997</c:v>
                </c:pt>
                <c:pt idx="76">
                  <c:v>4378.0151029999997</c:v>
                </c:pt>
                <c:pt idx="77">
                  <c:v>4060.5549230000001</c:v>
                </c:pt>
                <c:pt idx="78">
                  <c:v>4092.2497360000002</c:v>
                </c:pt>
                <c:pt idx="79">
                  <c:v>4303.6726980000003</c:v>
                </c:pt>
                <c:pt idx="80">
                  <c:v>4353.0500510000002</c:v>
                </c:pt>
                <c:pt idx="81">
                  <c:v>4323.4728160000004</c:v>
                </c:pt>
                <c:pt idx="82">
                  <c:v>4311.3783560000002</c:v>
                </c:pt>
                <c:pt idx="83">
                  <c:v>4318.8917449999999</c:v>
                </c:pt>
                <c:pt idx="84">
                  <c:v>4314.316022</c:v>
                </c:pt>
                <c:pt idx="85">
                  <c:v>4237.2702289999997</c:v>
                </c:pt>
                <c:pt idx="86">
                  <c:v>4273.701548</c:v>
                </c:pt>
                <c:pt idx="87">
                  <c:v>4254.7685730000003</c:v>
                </c:pt>
                <c:pt idx="88">
                  <c:v>4203.6160319999999</c:v>
                </c:pt>
                <c:pt idx="89">
                  <c:v>4160.2552249999999</c:v>
                </c:pt>
                <c:pt idx="90">
                  <c:v>4207.9357520000003</c:v>
                </c:pt>
                <c:pt idx="91">
                  <c:v>4123.7714859999996</c:v>
                </c:pt>
                <c:pt idx="92">
                  <c:v>4164.2284339999997</c:v>
                </c:pt>
                <c:pt idx="93">
                  <c:v>4175.0169560000004</c:v>
                </c:pt>
                <c:pt idx="94">
                  <c:v>4201.2308620000003</c:v>
                </c:pt>
                <c:pt idx="95">
                  <c:v>4214.4336119999998</c:v>
                </c:pt>
                <c:pt idx="96">
                  <c:v>4190.0566150000004</c:v>
                </c:pt>
                <c:pt idx="97">
                  <c:v>4281.9707209999997</c:v>
                </c:pt>
                <c:pt idx="98">
                  <c:v>4253.6917309999999</c:v>
                </c:pt>
                <c:pt idx="99">
                  <c:v>4252.2589930000004</c:v>
                </c:pt>
                <c:pt idx="100">
                  <c:v>4229.6812190000001</c:v>
                </c:pt>
                <c:pt idx="101">
                  <c:v>4229.7950250000004</c:v>
                </c:pt>
                <c:pt idx="102">
                  <c:v>4228.1067000000003</c:v>
                </c:pt>
                <c:pt idx="103">
                  <c:v>4296.2872360000001</c:v>
                </c:pt>
                <c:pt idx="104">
                  <c:v>4372.7111219999997</c:v>
                </c:pt>
                <c:pt idx="105">
                  <c:v>4370.319528</c:v>
                </c:pt>
                <c:pt idx="106">
                  <c:v>4394.1721649999999</c:v>
                </c:pt>
                <c:pt idx="107">
                  <c:v>4427.4308769999998</c:v>
                </c:pt>
                <c:pt idx="108">
                  <c:v>4423.1988590000001</c:v>
                </c:pt>
                <c:pt idx="109">
                  <c:v>4433.1592559999999</c:v>
                </c:pt>
                <c:pt idx="110">
                  <c:v>4410.7472559999997</c:v>
                </c:pt>
                <c:pt idx="111">
                  <c:v>4381.1917720000001</c:v>
                </c:pt>
                <c:pt idx="112">
                  <c:v>4334.5784249999997</c:v>
                </c:pt>
                <c:pt idx="113">
                  <c:v>4383.4951590000001</c:v>
                </c:pt>
                <c:pt idx="114">
                  <c:v>4335.6550809999999</c:v>
                </c:pt>
                <c:pt idx="115">
                  <c:v>4327.8243990000001</c:v>
                </c:pt>
                <c:pt idx="116">
                  <c:v>4267.3171080000002</c:v>
                </c:pt>
                <c:pt idx="117">
                  <c:v>4319.6007330000002</c:v>
                </c:pt>
                <c:pt idx="118">
                  <c:v>4283.8265780000002</c:v>
                </c:pt>
                <c:pt idx="119">
                  <c:v>4335.5855620000002</c:v>
                </c:pt>
                <c:pt idx="120">
                  <c:v>4299.2341390000001</c:v>
                </c:pt>
                <c:pt idx="121">
                  <c:v>4347.3657460000004</c:v>
                </c:pt>
                <c:pt idx="122">
                  <c:v>4380.7940779999999</c:v>
                </c:pt>
                <c:pt idx="123">
                  <c:v>4455.5740130000004</c:v>
                </c:pt>
                <c:pt idx="124">
                  <c:v>4457.2074700000003</c:v>
                </c:pt>
                <c:pt idx="125">
                  <c:v>4503.1475220000002</c:v>
                </c:pt>
                <c:pt idx="126">
                  <c:v>4540.5396410000003</c:v>
                </c:pt>
                <c:pt idx="127">
                  <c:v>4520.8971879999999</c:v>
                </c:pt>
                <c:pt idx="128">
                  <c:v>4539.1506659999995</c:v>
                </c:pt>
                <c:pt idx="129">
                  <c:v>4565.7004710000001</c:v>
                </c:pt>
                <c:pt idx="130">
                  <c:v>4601.6105079999998</c:v>
                </c:pt>
                <c:pt idx="131">
                  <c:v>4583.1073120000001</c:v>
                </c:pt>
                <c:pt idx="132">
                  <c:v>4565.196602</c:v>
                </c:pt>
                <c:pt idx="133">
                  <c:v>4564.818526</c:v>
                </c:pt>
                <c:pt idx="134">
                  <c:v>4588.5682989999996</c:v>
                </c:pt>
                <c:pt idx="135">
                  <c:v>4662.8637799999997</c:v>
                </c:pt>
                <c:pt idx="136">
                  <c:v>4657.5088070000002</c:v>
                </c:pt>
                <c:pt idx="137">
                  <c:v>4659.5591180000001</c:v>
                </c:pt>
                <c:pt idx="138">
                  <c:v>4661.3723680000003</c:v>
                </c:pt>
                <c:pt idx="139">
                  <c:v>4646.4318279999998</c:v>
                </c:pt>
                <c:pt idx="140">
                  <c:v>4688.8179989999999</c:v>
                </c:pt>
                <c:pt idx="141">
                  <c:v>4719.0780420000001</c:v>
                </c:pt>
                <c:pt idx="142">
                  <c:v>4707.518806</c:v>
                </c:pt>
                <c:pt idx="143">
                  <c:v>4723.4513889999998</c:v>
                </c:pt>
                <c:pt idx="144">
                  <c:v>4801.3872000000001</c:v>
                </c:pt>
                <c:pt idx="145">
                  <c:v>4805.5124400000004</c:v>
                </c:pt>
                <c:pt idx="146">
                  <c:v>4826.7431180000003</c:v>
                </c:pt>
                <c:pt idx="147">
                  <c:v>4776.6732910000001</c:v>
                </c:pt>
                <c:pt idx="148">
                  <c:v>4735.616567</c:v>
                </c:pt>
                <c:pt idx="149">
                  <c:v>4756.63094</c:v>
                </c:pt>
                <c:pt idx="150">
                  <c:v>4674.0265820000004</c:v>
                </c:pt>
                <c:pt idx="151">
                  <c:v>4612.0553829999999</c:v>
                </c:pt>
                <c:pt idx="152">
                  <c:v>4611.6148320000002</c:v>
                </c:pt>
                <c:pt idx="153">
                  <c:v>4582.11463</c:v>
                </c:pt>
                <c:pt idx="154">
                  <c:v>4535.0337069999996</c:v>
                </c:pt>
                <c:pt idx="155">
                  <c:v>4543.983236</c:v>
                </c:pt>
                <c:pt idx="156">
                  <c:v>4567.4835510000003</c:v>
                </c:pt>
                <c:pt idx="157">
                  <c:v>4663.396643</c:v>
                </c:pt>
                <c:pt idx="158">
                  <c:v>4623.4498640000002</c:v>
                </c:pt>
                <c:pt idx="159">
                  <c:v>4649.0410519999996</c:v>
                </c:pt>
                <c:pt idx="160">
                  <c:v>4655.2265559999996</c:v>
                </c:pt>
                <c:pt idx="161">
                  <c:v>4664.5020770000001</c:v>
                </c:pt>
                <c:pt idx="162">
                  <c:v>4647.2912980000001</c:v>
                </c:pt>
                <c:pt idx="163">
                  <c:v>4567.0388350000003</c:v>
                </c:pt>
                <c:pt idx="164">
                  <c:v>4581.7999200000004</c:v>
                </c:pt>
                <c:pt idx="165">
                  <c:v>4595.9279040000001</c:v>
                </c:pt>
                <c:pt idx="166">
                  <c:v>4546.410766</c:v>
                </c:pt>
                <c:pt idx="167">
                  <c:v>4567.9280520000002</c:v>
                </c:pt>
                <c:pt idx="168">
                  <c:v>4561.0394809999998</c:v>
                </c:pt>
                <c:pt idx="169">
                  <c:v>4580.6501539999999</c:v>
                </c:pt>
                <c:pt idx="170">
                  <c:v>4583.3052909999997</c:v>
                </c:pt>
                <c:pt idx="171">
                  <c:v>4562.5777040000003</c:v>
                </c:pt>
                <c:pt idx="172">
                  <c:v>4585.4198040000001</c:v>
                </c:pt>
                <c:pt idx="173">
                  <c:v>4555.9516030000004</c:v>
                </c:pt>
                <c:pt idx="174">
                  <c:v>4540.6444519999995</c:v>
                </c:pt>
                <c:pt idx="175">
                  <c:v>4551.2082719999999</c:v>
                </c:pt>
                <c:pt idx="176">
                  <c:v>4523.0192290000005</c:v>
                </c:pt>
                <c:pt idx="177">
                  <c:v>4504.2600359999997</c:v>
                </c:pt>
                <c:pt idx="178">
                  <c:v>4487.3349790000002</c:v>
                </c:pt>
                <c:pt idx="179">
                  <c:v>4377.685144</c:v>
                </c:pt>
                <c:pt idx="180">
                  <c:v>4373.9631380000001</c:v>
                </c:pt>
                <c:pt idx="181">
                  <c:v>4443.7730179999999</c:v>
                </c:pt>
                <c:pt idx="182">
                  <c:v>4391.5093939999997</c:v>
                </c:pt>
                <c:pt idx="183">
                  <c:v>4474.8656849999998</c:v>
                </c:pt>
                <c:pt idx="184">
                  <c:v>4456.4902860000002</c:v>
                </c:pt>
                <c:pt idx="185">
                  <c:v>4341.513336</c:v>
                </c:pt>
                <c:pt idx="186">
                  <c:v>4357.2474300000003</c:v>
                </c:pt>
                <c:pt idx="187">
                  <c:v>4400.0172389999998</c:v>
                </c:pt>
                <c:pt idx="188">
                  <c:v>4407.3602069999997</c:v>
                </c:pt>
                <c:pt idx="189">
                  <c:v>4343.4739810000001</c:v>
                </c:pt>
                <c:pt idx="190">
                  <c:v>4389.4688470000001</c:v>
                </c:pt>
                <c:pt idx="191">
                  <c:v>4381.8567659999999</c:v>
                </c:pt>
                <c:pt idx="192">
                  <c:v>4388.2288930000004</c:v>
                </c:pt>
                <c:pt idx="193">
                  <c:v>4419.4082289999997</c:v>
                </c:pt>
                <c:pt idx="194">
                  <c:v>4439.9459859999997</c:v>
                </c:pt>
                <c:pt idx="195">
                  <c:v>4443.694614</c:v>
                </c:pt>
                <c:pt idx="196">
                  <c:v>4449.3980250000004</c:v>
                </c:pt>
                <c:pt idx="197">
                  <c:v>4432.0096830000002</c:v>
                </c:pt>
                <c:pt idx="198">
                  <c:v>4438.4135740000002</c:v>
                </c:pt>
                <c:pt idx="199">
                  <c:v>4470.7064639999999</c:v>
                </c:pt>
                <c:pt idx="200">
                  <c:v>4489.819528</c:v>
                </c:pt>
                <c:pt idx="201">
                  <c:v>4481.5380180000002</c:v>
                </c:pt>
                <c:pt idx="202">
                  <c:v>4450.9605899999997</c:v>
                </c:pt>
                <c:pt idx="203">
                  <c:v>4441.4503690000001</c:v>
                </c:pt>
                <c:pt idx="204">
                  <c:v>4444.1013139999995</c:v>
                </c:pt>
                <c:pt idx="205">
                  <c:v>4433.0535799999998</c:v>
                </c:pt>
                <c:pt idx="206">
                  <c:v>4429.5630220000003</c:v>
                </c:pt>
                <c:pt idx="207">
                  <c:v>4429.508468</c:v>
                </c:pt>
                <c:pt idx="208">
                  <c:v>4420.3317749999997</c:v>
                </c:pt>
                <c:pt idx="209">
                  <c:v>4419.1484790000004</c:v>
                </c:pt>
                <c:pt idx="210">
                  <c:v>4433.8545139999997</c:v>
                </c:pt>
                <c:pt idx="211">
                  <c:v>4477.407381</c:v>
                </c:pt>
                <c:pt idx="212">
                  <c:v>4526.5765650000003</c:v>
                </c:pt>
                <c:pt idx="213">
                  <c:v>4558.7978629999998</c:v>
                </c:pt>
                <c:pt idx="214">
                  <c:v>4515.7973169999996</c:v>
                </c:pt>
                <c:pt idx="215">
                  <c:v>4486.9365459999999</c:v>
                </c:pt>
                <c:pt idx="216">
                  <c:v>4453.3030360000002</c:v>
                </c:pt>
                <c:pt idx="217">
                  <c:v>4481.0764550000004</c:v>
                </c:pt>
                <c:pt idx="218">
                  <c:v>4370.5830459999997</c:v>
                </c:pt>
                <c:pt idx="219">
                  <c:v>4380.5907980000002</c:v>
                </c:pt>
                <c:pt idx="220">
                  <c:v>4373.0676439999997</c:v>
                </c:pt>
                <c:pt idx="221">
                  <c:v>4372.6893309999996</c:v>
                </c:pt>
                <c:pt idx="222">
                  <c:v>4340.6900990000004</c:v>
                </c:pt>
                <c:pt idx="223">
                  <c:v>4337.5626670000001</c:v>
                </c:pt>
                <c:pt idx="224">
                  <c:v>4349.6607519999998</c:v>
                </c:pt>
                <c:pt idx="225">
                  <c:v>4376.1162800000002</c:v>
                </c:pt>
                <c:pt idx="226">
                  <c:v>4402.7959510000001</c:v>
                </c:pt>
                <c:pt idx="227">
                  <c:v>4441.6492969999999</c:v>
                </c:pt>
                <c:pt idx="228">
                  <c:v>4456.0092089999998</c:v>
                </c:pt>
                <c:pt idx="229">
                  <c:v>4530.9402600000003</c:v>
                </c:pt>
                <c:pt idx="230">
                  <c:v>4564.97613</c:v>
                </c:pt>
                <c:pt idx="231">
                  <c:v>4638.5047940000004</c:v>
                </c:pt>
                <c:pt idx="232">
                  <c:v>4638.4153130000004</c:v>
                </c:pt>
                <c:pt idx="233">
                  <c:v>4618.0566239999998</c:v>
                </c:pt>
                <c:pt idx="234">
                  <c:v>4633.5448109999998</c:v>
                </c:pt>
                <c:pt idx="235">
                  <c:v>4637.6306670000004</c:v>
                </c:pt>
                <c:pt idx="236">
                  <c:v>4709.0405090000004</c:v>
                </c:pt>
                <c:pt idx="237">
                  <c:v>4746.6227150000004</c:v>
                </c:pt>
                <c:pt idx="238">
                  <c:v>4737.4069890000001</c:v>
                </c:pt>
                <c:pt idx="239">
                  <c:v>4755.9513029999998</c:v>
                </c:pt>
                <c:pt idx="240">
                  <c:v>4741.0158179999999</c:v>
                </c:pt>
                <c:pt idx="241">
                  <c:v>4748.0314589999998</c:v>
                </c:pt>
                <c:pt idx="242">
                  <c:v>4764.278918</c:v>
                </c:pt>
                <c:pt idx="243">
                  <c:v>4763.3090030000003</c:v>
                </c:pt>
                <c:pt idx="244">
                  <c:v>4755.3937930000002</c:v>
                </c:pt>
                <c:pt idx="245">
                  <c:v>4782.4291579999999</c:v>
                </c:pt>
                <c:pt idx="246">
                  <c:v>4785.8922689999999</c:v>
                </c:pt>
                <c:pt idx="247">
                  <c:v>4789.9278560000002</c:v>
                </c:pt>
                <c:pt idx="248">
                  <c:v>4847.7927179999997</c:v>
                </c:pt>
                <c:pt idx="249">
                  <c:v>4863.748047</c:v>
                </c:pt>
                <c:pt idx="250">
                  <c:v>4867.2559869999995</c:v>
                </c:pt>
                <c:pt idx="251">
                  <c:v>4869.1822110000003</c:v>
                </c:pt>
                <c:pt idx="252">
                  <c:v>4856.0733870000004</c:v>
                </c:pt>
                <c:pt idx="253">
                  <c:v>4810.201298</c:v>
                </c:pt>
                <c:pt idx="254">
                  <c:v>4765.0324970000001</c:v>
                </c:pt>
                <c:pt idx="255">
                  <c:v>4768.4928099999997</c:v>
                </c:pt>
                <c:pt idx="256">
                  <c:v>4706.0407919999998</c:v>
                </c:pt>
                <c:pt idx="257">
                  <c:v>4761.8621030000004</c:v>
                </c:pt>
                <c:pt idx="258">
                  <c:v>4728.6274190000004</c:v>
                </c:pt>
                <c:pt idx="259">
                  <c:v>4767.892519</c:v>
                </c:pt>
                <c:pt idx="260">
                  <c:v>4733.0552399999997</c:v>
                </c:pt>
                <c:pt idx="261">
                  <c:v>4715.9762959999998</c:v>
                </c:pt>
                <c:pt idx="262">
                  <c:v>4683.9907510000003</c:v>
                </c:pt>
                <c:pt idx="263">
                  <c:v>4675.3658869999999</c:v>
                </c:pt>
                <c:pt idx="264">
                  <c:v>4653.4694600000003</c:v>
                </c:pt>
                <c:pt idx="265">
                  <c:v>4629.0689000000002</c:v>
                </c:pt>
                <c:pt idx="266">
                  <c:v>4630.4112050000003</c:v>
                </c:pt>
                <c:pt idx="267">
                  <c:v>4656.9616649999998</c:v>
                </c:pt>
                <c:pt idx="268">
                  <c:v>4674.1608050000004</c:v>
                </c:pt>
                <c:pt idx="269">
                  <c:v>4686.7656900000002</c:v>
                </c:pt>
                <c:pt idx="270">
                  <c:v>4711.0793560000002</c:v>
                </c:pt>
                <c:pt idx="271">
                  <c:v>4699.185579</c:v>
                </c:pt>
                <c:pt idx="272">
                  <c:v>4794.0182279999999</c:v>
                </c:pt>
                <c:pt idx="273">
                  <c:v>4814.0099469999996</c:v>
                </c:pt>
                <c:pt idx="274">
                  <c:v>4796.2211820000002</c:v>
                </c:pt>
                <c:pt idx="275">
                  <c:v>4805.7026850000002</c:v>
                </c:pt>
                <c:pt idx="276">
                  <c:v>4800.0335269999996</c:v>
                </c:pt>
                <c:pt idx="277">
                  <c:v>4771.9493179999999</c:v>
                </c:pt>
                <c:pt idx="278">
                  <c:v>4782.929177</c:v>
                </c:pt>
                <c:pt idx="279">
                  <c:v>4786.7217140000002</c:v>
                </c:pt>
                <c:pt idx="280">
                  <c:v>4771.5734190000003</c:v>
                </c:pt>
                <c:pt idx="281">
                  <c:v>4747.9559040000004</c:v>
                </c:pt>
                <c:pt idx="282">
                  <c:v>4750.4339790000004</c:v>
                </c:pt>
                <c:pt idx="283">
                  <c:v>4729.2704370000001</c:v>
                </c:pt>
                <c:pt idx="284">
                  <c:v>4654.189848</c:v>
                </c:pt>
                <c:pt idx="285">
                  <c:v>4628.507216</c:v>
                </c:pt>
                <c:pt idx="286">
                  <c:v>4603.0680579999998</c:v>
                </c:pt>
                <c:pt idx="287">
                  <c:v>4588.5504799999999</c:v>
                </c:pt>
                <c:pt idx="288">
                  <c:v>4594.2844320000004</c:v>
                </c:pt>
                <c:pt idx="289">
                  <c:v>4556.8188810000001</c:v>
                </c:pt>
                <c:pt idx="290">
                  <c:v>4534.1299639999997</c:v>
                </c:pt>
                <c:pt idx="291">
                  <c:v>4561.9734550000003</c:v>
                </c:pt>
                <c:pt idx="292">
                  <c:v>4620.5942070000001</c:v>
                </c:pt>
                <c:pt idx="293">
                  <c:v>4670.7267030000003</c:v>
                </c:pt>
                <c:pt idx="294">
                  <c:v>4615.9247789999999</c:v>
                </c:pt>
                <c:pt idx="295">
                  <c:v>4568.1510019999996</c:v>
                </c:pt>
                <c:pt idx="296">
                  <c:v>4579.6277440000003</c:v>
                </c:pt>
                <c:pt idx="297">
                  <c:v>4593.5105309999999</c:v>
                </c:pt>
                <c:pt idx="298">
                  <c:v>4572.418439</c:v>
                </c:pt>
                <c:pt idx="299">
                  <c:v>4592.1932280000001</c:v>
                </c:pt>
                <c:pt idx="300">
                  <c:v>4607.2391639999996</c:v>
                </c:pt>
                <c:pt idx="301">
                  <c:v>4603.4984039999999</c:v>
                </c:pt>
                <c:pt idx="302">
                  <c:v>4602.2257639999998</c:v>
                </c:pt>
                <c:pt idx="303">
                  <c:v>4531.2312240000001</c:v>
                </c:pt>
                <c:pt idx="304">
                  <c:v>4481.9237199999998</c:v>
                </c:pt>
                <c:pt idx="305">
                  <c:v>4454.9191039999996</c:v>
                </c:pt>
                <c:pt idx="306">
                  <c:v>4440.9730019999997</c:v>
                </c:pt>
                <c:pt idx="307">
                  <c:v>4469.6719149999999</c:v>
                </c:pt>
                <c:pt idx="308">
                  <c:v>4485.8852049999996</c:v>
                </c:pt>
                <c:pt idx="309">
                  <c:v>4478.0207989999999</c:v>
                </c:pt>
                <c:pt idx="310">
                  <c:v>4489.5289439999997</c:v>
                </c:pt>
                <c:pt idx="311">
                  <c:v>4518.1607480000002</c:v>
                </c:pt>
                <c:pt idx="312">
                  <c:v>4510.2799230000001</c:v>
                </c:pt>
                <c:pt idx="313">
                  <c:v>4484.0409490000002</c:v>
                </c:pt>
                <c:pt idx="314">
                  <c:v>4474.0235350000003</c:v>
                </c:pt>
                <c:pt idx="315">
                  <c:v>4474.0826440000001</c:v>
                </c:pt>
                <c:pt idx="316">
                  <c:v>4528.2427829999997</c:v>
                </c:pt>
                <c:pt idx="317">
                  <c:v>4497.1072299999996</c:v>
                </c:pt>
                <c:pt idx="318">
                  <c:v>4507.7086289999997</c:v>
                </c:pt>
                <c:pt idx="319">
                  <c:v>4484.9752390000003</c:v>
                </c:pt>
                <c:pt idx="320">
                  <c:v>4503.3639080000003</c:v>
                </c:pt>
                <c:pt idx="321">
                  <c:v>4513.4728420000001</c:v>
                </c:pt>
                <c:pt idx="322">
                  <c:v>4543.6265810000004</c:v>
                </c:pt>
                <c:pt idx="323">
                  <c:v>4548.7230600000003</c:v>
                </c:pt>
                <c:pt idx="324">
                  <c:v>4509.7062729999998</c:v>
                </c:pt>
                <c:pt idx="325">
                  <c:v>4562.2731009999998</c:v>
                </c:pt>
                <c:pt idx="326">
                  <c:v>4560.7829629999997</c:v>
                </c:pt>
                <c:pt idx="327">
                  <c:v>4558.5743409999995</c:v>
                </c:pt>
                <c:pt idx="328">
                  <c:v>4541.862333</c:v>
                </c:pt>
                <c:pt idx="329">
                  <c:v>4551.2819609999997</c:v>
                </c:pt>
                <c:pt idx="330">
                  <c:v>4551.3254589999997</c:v>
                </c:pt>
                <c:pt idx="331">
                  <c:v>4522.2983480000003</c:v>
                </c:pt>
                <c:pt idx="332">
                  <c:v>4514.6572210000004</c:v>
                </c:pt>
                <c:pt idx="333">
                  <c:v>4465.3182120000001</c:v>
                </c:pt>
                <c:pt idx="334">
                  <c:v>4460.0224250000001</c:v>
                </c:pt>
                <c:pt idx="335">
                  <c:v>4464.0849120000003</c:v>
                </c:pt>
                <c:pt idx="336">
                  <c:v>4518.3913279999997</c:v>
                </c:pt>
                <c:pt idx="337">
                  <c:v>4540.0217210000001</c:v>
                </c:pt>
                <c:pt idx="338">
                  <c:v>4570.9904420000003</c:v>
                </c:pt>
                <c:pt idx="339">
                  <c:v>4548.4379859999999</c:v>
                </c:pt>
                <c:pt idx="340">
                  <c:v>4562.4977200000003</c:v>
                </c:pt>
                <c:pt idx="341">
                  <c:v>4572.9942410000003</c:v>
                </c:pt>
                <c:pt idx="342">
                  <c:v>4505.6194370000003</c:v>
                </c:pt>
                <c:pt idx="343">
                  <c:v>4424.0313729999998</c:v>
                </c:pt>
                <c:pt idx="344">
                  <c:v>4435.5516729999999</c:v>
                </c:pt>
                <c:pt idx="345">
                  <c:v>4461.8455210000002</c:v>
                </c:pt>
                <c:pt idx="346">
                  <c:v>4463.5255619999998</c:v>
                </c:pt>
                <c:pt idx="347">
                  <c:v>4447.537472</c:v>
                </c:pt>
                <c:pt idx="348">
                  <c:v>4455.3880559999998</c:v>
                </c:pt>
                <c:pt idx="349">
                  <c:v>4464.1267470000003</c:v>
                </c:pt>
                <c:pt idx="350">
                  <c:v>4491.4974519999996</c:v>
                </c:pt>
                <c:pt idx="351">
                  <c:v>4504.121153</c:v>
                </c:pt>
                <c:pt idx="352">
                  <c:v>4500.8818769999998</c:v>
                </c:pt>
                <c:pt idx="353">
                  <c:v>4535.8916859999999</c:v>
                </c:pt>
                <c:pt idx="354">
                  <c:v>4592.1225409999997</c:v>
                </c:pt>
                <c:pt idx="355">
                  <c:v>4639.7614229999999</c:v>
                </c:pt>
                <c:pt idx="356">
                  <c:v>4624.2620580000003</c:v>
                </c:pt>
                <c:pt idx="357">
                  <c:v>4634.0180060000002</c:v>
                </c:pt>
                <c:pt idx="358">
                  <c:v>4640.6248919999998</c:v>
                </c:pt>
                <c:pt idx="359">
                  <c:v>4618.7170329999999</c:v>
                </c:pt>
                <c:pt idx="360">
                  <c:v>4600.6581829999996</c:v>
                </c:pt>
                <c:pt idx="361">
                  <c:v>4622.5757180000001</c:v>
                </c:pt>
                <c:pt idx="362">
                  <c:v>4610.8151749999997</c:v>
                </c:pt>
                <c:pt idx="363">
                  <c:v>4608.4834000000001</c:v>
                </c:pt>
                <c:pt idx="364">
                  <c:v>4574.4292869999999</c:v>
                </c:pt>
                <c:pt idx="365">
                  <c:v>4535.3771539999998</c:v>
                </c:pt>
                <c:pt idx="366">
                  <c:v>4552.6300940000001</c:v>
                </c:pt>
                <c:pt idx="367">
                  <c:v>4539.9047529999998</c:v>
                </c:pt>
                <c:pt idx="368">
                  <c:v>4551.7306520000002</c:v>
                </c:pt>
                <c:pt idx="369">
                  <c:v>4571.2648479999998</c:v>
                </c:pt>
                <c:pt idx="370">
                  <c:v>4548.2751909999997</c:v>
                </c:pt>
                <c:pt idx="371">
                  <c:v>4561.5940540000001</c:v>
                </c:pt>
                <c:pt idx="372">
                  <c:v>4561.0754429999997</c:v>
                </c:pt>
                <c:pt idx="373">
                  <c:v>4557.7719500000003</c:v>
                </c:pt>
                <c:pt idx="374">
                  <c:v>4561.295247</c:v>
                </c:pt>
                <c:pt idx="375">
                  <c:v>4592.6526960000001</c:v>
                </c:pt>
                <c:pt idx="376">
                  <c:v>4582.2075489999997</c:v>
                </c:pt>
                <c:pt idx="377">
                  <c:v>4570.1185189999997</c:v>
                </c:pt>
                <c:pt idx="378">
                  <c:v>4601.9697150000002</c:v>
                </c:pt>
                <c:pt idx="379">
                  <c:v>4594.8511150000004</c:v>
                </c:pt>
                <c:pt idx="380">
                  <c:v>4596.7371409999996</c:v>
                </c:pt>
                <c:pt idx="381">
                  <c:v>4583.4720170000001</c:v>
                </c:pt>
                <c:pt idx="382">
                  <c:v>4569.1036899999999</c:v>
                </c:pt>
                <c:pt idx="383">
                  <c:v>4599.5944760000002</c:v>
                </c:pt>
                <c:pt idx="384">
                  <c:v>4614.2543839999998</c:v>
                </c:pt>
                <c:pt idx="385">
                  <c:v>4635.3350259999997</c:v>
                </c:pt>
                <c:pt idx="386">
                  <c:v>4639.7045230000003</c:v>
                </c:pt>
                <c:pt idx="387">
                  <c:v>4660.6290289999997</c:v>
                </c:pt>
                <c:pt idx="388">
                  <c:v>4650.2618329999996</c:v>
                </c:pt>
                <c:pt idx="389">
                  <c:v>4655.2445019999996</c:v>
                </c:pt>
                <c:pt idx="390">
                  <c:v>4615.5300159999997</c:v>
                </c:pt>
                <c:pt idx="391">
                  <c:v>4584.6981150000001</c:v>
                </c:pt>
                <c:pt idx="392">
                  <c:v>4552.6788619999998</c:v>
                </c:pt>
                <c:pt idx="393">
                  <c:v>4559.0931899999996</c:v>
                </c:pt>
                <c:pt idx="394">
                  <c:v>4565.4439259999999</c:v>
                </c:pt>
                <c:pt idx="395">
                  <c:v>4518.4852849999997</c:v>
                </c:pt>
                <c:pt idx="396">
                  <c:v>4525.91453</c:v>
                </c:pt>
                <c:pt idx="397">
                  <c:v>4559.062062</c:v>
                </c:pt>
                <c:pt idx="398">
                  <c:v>4556.9223860000002</c:v>
                </c:pt>
                <c:pt idx="399">
                  <c:v>4510.7840640000004</c:v>
                </c:pt>
                <c:pt idx="400">
                  <c:v>4492.322964</c:v>
                </c:pt>
                <c:pt idx="401">
                  <c:v>4433.8795879999998</c:v>
                </c:pt>
                <c:pt idx="402">
                  <c:v>4433.2684209999998</c:v>
                </c:pt>
                <c:pt idx="403">
                  <c:v>4414.7531589999999</c:v>
                </c:pt>
                <c:pt idx="404">
                  <c:v>4367.4586209999998</c:v>
                </c:pt>
                <c:pt idx="405">
                  <c:v>4309.8152929999997</c:v>
                </c:pt>
                <c:pt idx="406">
                  <c:v>4302.2707250000003</c:v>
                </c:pt>
                <c:pt idx="407">
                  <c:v>4302.3047020000004</c:v>
                </c:pt>
                <c:pt idx="408">
                  <c:v>4239.3550610000002</c:v>
                </c:pt>
                <c:pt idx="409">
                  <c:v>4287.6762099999996</c:v>
                </c:pt>
                <c:pt idx="410">
                  <c:v>4319.4303460000001</c:v>
                </c:pt>
                <c:pt idx="411">
                  <c:v>4275.04709</c:v>
                </c:pt>
                <c:pt idx="412">
                  <c:v>4349.5332930000004</c:v>
                </c:pt>
                <c:pt idx="413">
                  <c:v>4418.6689130000004</c:v>
                </c:pt>
                <c:pt idx="414">
                  <c:v>4409.2873499999996</c:v>
                </c:pt>
                <c:pt idx="415">
                  <c:v>4437.0445570000002</c:v>
                </c:pt>
                <c:pt idx="416">
                  <c:v>4411.3014860000003</c:v>
                </c:pt>
                <c:pt idx="417">
                  <c:v>4377.3236699999998</c:v>
                </c:pt>
                <c:pt idx="418">
                  <c:v>4385.1087299999999</c:v>
                </c:pt>
                <c:pt idx="419">
                  <c:v>4352.8321569999998</c:v>
                </c:pt>
                <c:pt idx="420">
                  <c:v>4339.0015389999999</c:v>
                </c:pt>
                <c:pt idx="421">
                  <c:v>4342.6446329999999</c:v>
                </c:pt>
                <c:pt idx="422">
                  <c:v>4290.1116959999999</c:v>
                </c:pt>
                <c:pt idx="423">
                  <c:v>4371.4252580000002</c:v>
                </c:pt>
                <c:pt idx="424">
                  <c:v>4378.2738609999997</c:v>
                </c:pt>
                <c:pt idx="425">
                  <c:v>4400.0797400000001</c:v>
                </c:pt>
                <c:pt idx="426">
                  <c:v>4401.167539</c:v>
                </c:pt>
                <c:pt idx="427">
                  <c:v>4403.8094600000004</c:v>
                </c:pt>
                <c:pt idx="428">
                  <c:v>4382.3623349999998</c:v>
                </c:pt>
                <c:pt idx="429">
                  <c:v>4352.4867789999998</c:v>
                </c:pt>
                <c:pt idx="430">
                  <c:v>4352.451744</c:v>
                </c:pt>
                <c:pt idx="431">
                  <c:v>4364.8052100000004</c:v>
                </c:pt>
                <c:pt idx="432">
                  <c:v>4369.6110209999997</c:v>
                </c:pt>
                <c:pt idx="433">
                  <c:v>4334.9762030000002</c:v>
                </c:pt>
                <c:pt idx="434">
                  <c:v>4333.3882249999997</c:v>
                </c:pt>
                <c:pt idx="435">
                  <c:v>4333.6252130000003</c:v>
                </c:pt>
                <c:pt idx="436">
                  <c:v>4312.4130660000001</c:v>
                </c:pt>
                <c:pt idx="437">
                  <c:v>4315.374476</c:v>
                </c:pt>
                <c:pt idx="438">
                  <c:v>4286.8903039999996</c:v>
                </c:pt>
                <c:pt idx="439">
                  <c:v>4324.880091</c:v>
                </c:pt>
                <c:pt idx="440">
                  <c:v>4308.6532029999998</c:v>
                </c:pt>
                <c:pt idx="441">
                  <c:v>4290.8796240000001</c:v>
                </c:pt>
                <c:pt idx="442">
                  <c:v>4299.4283789999999</c:v>
                </c:pt>
                <c:pt idx="443">
                  <c:v>4288.274531</c:v>
                </c:pt>
                <c:pt idx="444">
                  <c:v>4308.807186</c:v>
                </c:pt>
                <c:pt idx="445">
                  <c:v>4282.5756350000001</c:v>
                </c:pt>
                <c:pt idx="446">
                  <c:v>4284.8215579999996</c:v>
                </c:pt>
                <c:pt idx="447">
                  <c:v>4275.9860920000001</c:v>
                </c:pt>
                <c:pt idx="448">
                  <c:v>4247.0828590000001</c:v>
                </c:pt>
                <c:pt idx="449">
                  <c:v>4223.2195540000002</c:v>
                </c:pt>
                <c:pt idx="450">
                  <c:v>4183.1402690000004</c:v>
                </c:pt>
                <c:pt idx="451">
                  <c:v>4157.6780710000003</c:v>
                </c:pt>
                <c:pt idx="452">
                  <c:v>4108.8022369999999</c:v>
                </c:pt>
                <c:pt idx="453">
                  <c:v>4096.1698409999999</c:v>
                </c:pt>
                <c:pt idx="454">
                  <c:v>4060.4005120000002</c:v>
                </c:pt>
                <c:pt idx="455">
                  <c:v>4039.677694</c:v>
                </c:pt>
                <c:pt idx="456">
                  <c:v>4072.155338</c:v>
                </c:pt>
                <c:pt idx="457">
                  <c:v>3982.293717</c:v>
                </c:pt>
                <c:pt idx="458">
                  <c:v>4077.9511200000002</c:v>
                </c:pt>
                <c:pt idx="459">
                  <c:v>4058.2826460000001</c:v>
                </c:pt>
                <c:pt idx="460">
                  <c:v>4224.6806640000004</c:v>
                </c:pt>
                <c:pt idx="461">
                  <c:v>4177.8845799999999</c:v>
                </c:pt>
                <c:pt idx="462">
                  <c:v>4160.4734799999997</c:v>
                </c:pt>
                <c:pt idx="463">
                  <c:v>4171.3721919999998</c:v>
                </c:pt>
                <c:pt idx="464">
                  <c:v>4202.0166010000003</c:v>
                </c:pt>
                <c:pt idx="465">
                  <c:v>4197.014572</c:v>
                </c:pt>
                <c:pt idx="466">
                  <c:v>4211.1035300000003</c:v>
                </c:pt>
                <c:pt idx="467">
                  <c:v>4240.5263750000004</c:v>
                </c:pt>
                <c:pt idx="468">
                  <c:v>4106.3577070000001</c:v>
                </c:pt>
                <c:pt idx="469">
                  <c:v>4099.6699070000004</c:v>
                </c:pt>
                <c:pt idx="470">
                  <c:v>4100.12727</c:v>
                </c:pt>
                <c:pt idx="471">
                  <c:v>4122.9097860000002</c:v>
                </c:pt>
                <c:pt idx="472">
                  <c:v>4099.0426120000002</c:v>
                </c:pt>
                <c:pt idx="473">
                  <c:v>4105.0459629999996</c:v>
                </c:pt>
                <c:pt idx="474">
                  <c:v>4119.9804279999998</c:v>
                </c:pt>
                <c:pt idx="475">
                  <c:v>4117.3211689999998</c:v>
                </c:pt>
                <c:pt idx="476">
                  <c:v>4121.9948489999997</c:v>
                </c:pt>
                <c:pt idx="477">
                  <c:v>4136.5550620000004</c:v>
                </c:pt>
                <c:pt idx="478">
                  <c:v>4164.6843849999996</c:v>
                </c:pt>
                <c:pt idx="479">
                  <c:v>4131.6277220000002</c:v>
                </c:pt>
                <c:pt idx="480">
                  <c:v>4158.7497729999995</c:v>
                </c:pt>
                <c:pt idx="481">
                  <c:v>4205.5572080000002</c:v>
                </c:pt>
                <c:pt idx="482">
                  <c:v>4212.1578650000001</c:v>
                </c:pt>
                <c:pt idx="483">
                  <c:v>4236.1967889999996</c:v>
                </c:pt>
                <c:pt idx="484">
                  <c:v>4266.2647209999996</c:v>
                </c:pt>
                <c:pt idx="485">
                  <c:v>4283.029125</c:v>
                </c:pt>
                <c:pt idx="486">
                  <c:v>4323.7139020000004</c:v>
                </c:pt>
                <c:pt idx="487">
                  <c:v>4299.874562</c:v>
                </c:pt>
                <c:pt idx="488">
                  <c:v>4284.2048269999996</c:v>
                </c:pt>
                <c:pt idx="489">
                  <c:v>4249.5323989999997</c:v>
                </c:pt>
                <c:pt idx="490">
                  <c:v>4200.9143819999999</c:v>
                </c:pt>
                <c:pt idx="491">
                  <c:v>4176.277419</c:v>
                </c:pt>
                <c:pt idx="492">
                  <c:v>4181.1757299999999</c:v>
                </c:pt>
                <c:pt idx="493">
                  <c:v>4187.44794</c:v>
                </c:pt>
                <c:pt idx="494">
                  <c:v>4184.5357979999999</c:v>
                </c:pt>
                <c:pt idx="495">
                  <c:v>4166.2035539999997</c:v>
                </c:pt>
                <c:pt idx="496">
                  <c:v>4167.4306640000004</c:v>
                </c:pt>
                <c:pt idx="497">
                  <c:v>4155.7292699999998</c:v>
                </c:pt>
                <c:pt idx="498">
                  <c:v>4153.6701469999998</c:v>
                </c:pt>
                <c:pt idx="499">
                  <c:v>4111.6303989999997</c:v>
                </c:pt>
                <c:pt idx="500">
                  <c:v>4134.6174929999997</c:v>
                </c:pt>
                <c:pt idx="501">
                  <c:v>4136.5970170000001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6F4-4802-9192-900EC9C5018A}"/>
            </c:ext>
          </c:extLst>
        </c:ser>
        <c:ser>
          <c:idx val="0"/>
          <c:order val="4"/>
          <c:tx>
            <c:v>PU Ajustado</c:v>
          </c:tx>
          <c:spPr>
            <a:ln w="28575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cat>
            <c:numRef>
              <c:f>'NTN-B'!$B$3:$B$504</c:f>
              <c:numCache>
                <c:formatCode>m/d/yyyy</c:formatCode>
                <c:ptCount val="502"/>
                <c:pt idx="0">
                  <c:v>43832</c:v>
                </c:pt>
                <c:pt idx="1">
                  <c:v>43833</c:v>
                </c:pt>
                <c:pt idx="2">
                  <c:v>43836</c:v>
                </c:pt>
                <c:pt idx="3">
                  <c:v>43837</c:v>
                </c:pt>
                <c:pt idx="4">
                  <c:v>43838</c:v>
                </c:pt>
                <c:pt idx="5">
                  <c:v>43839</c:v>
                </c:pt>
                <c:pt idx="6">
                  <c:v>43840</c:v>
                </c:pt>
                <c:pt idx="7">
                  <c:v>43843</c:v>
                </c:pt>
                <c:pt idx="8">
                  <c:v>43844</c:v>
                </c:pt>
                <c:pt idx="9">
                  <c:v>43845</c:v>
                </c:pt>
                <c:pt idx="10">
                  <c:v>43846</c:v>
                </c:pt>
                <c:pt idx="11">
                  <c:v>43847</c:v>
                </c:pt>
                <c:pt idx="12">
                  <c:v>43850</c:v>
                </c:pt>
                <c:pt idx="13">
                  <c:v>43851</c:v>
                </c:pt>
                <c:pt idx="14">
                  <c:v>43852</c:v>
                </c:pt>
                <c:pt idx="15">
                  <c:v>43853</c:v>
                </c:pt>
                <c:pt idx="16">
                  <c:v>43854</c:v>
                </c:pt>
                <c:pt idx="17">
                  <c:v>43857</c:v>
                </c:pt>
                <c:pt idx="18">
                  <c:v>43858</c:v>
                </c:pt>
                <c:pt idx="19">
                  <c:v>43859</c:v>
                </c:pt>
                <c:pt idx="20">
                  <c:v>43860</c:v>
                </c:pt>
                <c:pt idx="21">
                  <c:v>43861</c:v>
                </c:pt>
                <c:pt idx="22">
                  <c:v>43864</c:v>
                </c:pt>
                <c:pt idx="23">
                  <c:v>43865</c:v>
                </c:pt>
                <c:pt idx="24">
                  <c:v>43866</c:v>
                </c:pt>
                <c:pt idx="25">
                  <c:v>43867</c:v>
                </c:pt>
                <c:pt idx="26">
                  <c:v>43868</c:v>
                </c:pt>
                <c:pt idx="27">
                  <c:v>43871</c:v>
                </c:pt>
                <c:pt idx="28">
                  <c:v>43872</c:v>
                </c:pt>
                <c:pt idx="29">
                  <c:v>43873</c:v>
                </c:pt>
                <c:pt idx="30">
                  <c:v>43874</c:v>
                </c:pt>
                <c:pt idx="31">
                  <c:v>43875</c:v>
                </c:pt>
                <c:pt idx="32">
                  <c:v>43878</c:v>
                </c:pt>
                <c:pt idx="33">
                  <c:v>43879</c:v>
                </c:pt>
                <c:pt idx="34">
                  <c:v>43880</c:v>
                </c:pt>
                <c:pt idx="35">
                  <c:v>43881</c:v>
                </c:pt>
                <c:pt idx="36">
                  <c:v>43882</c:v>
                </c:pt>
                <c:pt idx="37">
                  <c:v>43887</c:v>
                </c:pt>
                <c:pt idx="38">
                  <c:v>43888</c:v>
                </c:pt>
                <c:pt idx="39">
                  <c:v>43889</c:v>
                </c:pt>
                <c:pt idx="40">
                  <c:v>43892</c:v>
                </c:pt>
                <c:pt idx="41">
                  <c:v>43893</c:v>
                </c:pt>
                <c:pt idx="42">
                  <c:v>43894</c:v>
                </c:pt>
                <c:pt idx="43">
                  <c:v>43895</c:v>
                </c:pt>
                <c:pt idx="44">
                  <c:v>43896</c:v>
                </c:pt>
                <c:pt idx="45">
                  <c:v>43899</c:v>
                </c:pt>
                <c:pt idx="46">
                  <c:v>43900</c:v>
                </c:pt>
                <c:pt idx="47">
                  <c:v>43901</c:v>
                </c:pt>
                <c:pt idx="48">
                  <c:v>43902</c:v>
                </c:pt>
                <c:pt idx="49">
                  <c:v>43903</c:v>
                </c:pt>
                <c:pt idx="50">
                  <c:v>43906</c:v>
                </c:pt>
                <c:pt idx="51">
                  <c:v>43907</c:v>
                </c:pt>
                <c:pt idx="52">
                  <c:v>43908</c:v>
                </c:pt>
                <c:pt idx="53">
                  <c:v>43909</c:v>
                </c:pt>
                <c:pt idx="54">
                  <c:v>43910</c:v>
                </c:pt>
                <c:pt idx="55">
                  <c:v>43913</c:v>
                </c:pt>
                <c:pt idx="56">
                  <c:v>43914</c:v>
                </c:pt>
                <c:pt idx="57">
                  <c:v>43915</c:v>
                </c:pt>
                <c:pt idx="58">
                  <c:v>43916</c:v>
                </c:pt>
                <c:pt idx="59">
                  <c:v>43917</c:v>
                </c:pt>
                <c:pt idx="60">
                  <c:v>43920</c:v>
                </c:pt>
                <c:pt idx="61">
                  <c:v>43921</c:v>
                </c:pt>
                <c:pt idx="62">
                  <c:v>43922</c:v>
                </c:pt>
                <c:pt idx="63">
                  <c:v>43923</c:v>
                </c:pt>
                <c:pt idx="64">
                  <c:v>43924</c:v>
                </c:pt>
                <c:pt idx="65">
                  <c:v>43927</c:v>
                </c:pt>
                <c:pt idx="66">
                  <c:v>43928</c:v>
                </c:pt>
                <c:pt idx="67">
                  <c:v>43929</c:v>
                </c:pt>
                <c:pt idx="68">
                  <c:v>43930</c:v>
                </c:pt>
                <c:pt idx="69">
                  <c:v>43934</c:v>
                </c:pt>
                <c:pt idx="70">
                  <c:v>43935</c:v>
                </c:pt>
                <c:pt idx="71">
                  <c:v>43936</c:v>
                </c:pt>
                <c:pt idx="72">
                  <c:v>43937</c:v>
                </c:pt>
                <c:pt idx="73">
                  <c:v>43938</c:v>
                </c:pt>
                <c:pt idx="74">
                  <c:v>43941</c:v>
                </c:pt>
                <c:pt idx="75">
                  <c:v>43943</c:v>
                </c:pt>
                <c:pt idx="76">
                  <c:v>43944</c:v>
                </c:pt>
                <c:pt idx="77">
                  <c:v>43945</c:v>
                </c:pt>
                <c:pt idx="78">
                  <c:v>43948</c:v>
                </c:pt>
                <c:pt idx="79">
                  <c:v>43949</c:v>
                </c:pt>
                <c:pt idx="80">
                  <c:v>43950</c:v>
                </c:pt>
                <c:pt idx="81">
                  <c:v>43951</c:v>
                </c:pt>
                <c:pt idx="82">
                  <c:v>43955</c:v>
                </c:pt>
                <c:pt idx="83">
                  <c:v>43956</c:v>
                </c:pt>
                <c:pt idx="84">
                  <c:v>43957</c:v>
                </c:pt>
                <c:pt idx="85">
                  <c:v>43958</c:v>
                </c:pt>
                <c:pt idx="86">
                  <c:v>43959</c:v>
                </c:pt>
                <c:pt idx="87">
                  <c:v>43962</c:v>
                </c:pt>
                <c:pt idx="88">
                  <c:v>43963</c:v>
                </c:pt>
                <c:pt idx="89">
                  <c:v>43964</c:v>
                </c:pt>
                <c:pt idx="90">
                  <c:v>43965</c:v>
                </c:pt>
                <c:pt idx="91">
                  <c:v>43966</c:v>
                </c:pt>
                <c:pt idx="92">
                  <c:v>43969</c:v>
                </c:pt>
                <c:pt idx="93">
                  <c:v>43970</c:v>
                </c:pt>
                <c:pt idx="94">
                  <c:v>43971</c:v>
                </c:pt>
                <c:pt idx="95">
                  <c:v>43972</c:v>
                </c:pt>
                <c:pt idx="96">
                  <c:v>43973</c:v>
                </c:pt>
                <c:pt idx="97">
                  <c:v>43976</c:v>
                </c:pt>
                <c:pt idx="98">
                  <c:v>43977</c:v>
                </c:pt>
                <c:pt idx="99">
                  <c:v>43978</c:v>
                </c:pt>
                <c:pt idx="100">
                  <c:v>43979</c:v>
                </c:pt>
                <c:pt idx="101">
                  <c:v>43980</c:v>
                </c:pt>
                <c:pt idx="102">
                  <c:v>43983</c:v>
                </c:pt>
                <c:pt idx="103">
                  <c:v>43984</c:v>
                </c:pt>
                <c:pt idx="104">
                  <c:v>43985</c:v>
                </c:pt>
                <c:pt idx="105">
                  <c:v>43986</c:v>
                </c:pt>
                <c:pt idx="106">
                  <c:v>43987</c:v>
                </c:pt>
                <c:pt idx="107">
                  <c:v>43990</c:v>
                </c:pt>
                <c:pt idx="108">
                  <c:v>43991</c:v>
                </c:pt>
                <c:pt idx="109">
                  <c:v>43992</c:v>
                </c:pt>
                <c:pt idx="110">
                  <c:v>43994</c:v>
                </c:pt>
                <c:pt idx="111">
                  <c:v>43997</c:v>
                </c:pt>
                <c:pt idx="112">
                  <c:v>43998</c:v>
                </c:pt>
                <c:pt idx="113">
                  <c:v>43999</c:v>
                </c:pt>
                <c:pt idx="114">
                  <c:v>44000</c:v>
                </c:pt>
                <c:pt idx="115">
                  <c:v>44001</c:v>
                </c:pt>
                <c:pt idx="116">
                  <c:v>44004</c:v>
                </c:pt>
                <c:pt idx="117">
                  <c:v>44005</c:v>
                </c:pt>
                <c:pt idx="118">
                  <c:v>44006</c:v>
                </c:pt>
                <c:pt idx="119">
                  <c:v>44007</c:v>
                </c:pt>
                <c:pt idx="120">
                  <c:v>44008</c:v>
                </c:pt>
                <c:pt idx="121">
                  <c:v>44011</c:v>
                </c:pt>
                <c:pt idx="122">
                  <c:v>44012</c:v>
                </c:pt>
                <c:pt idx="123">
                  <c:v>44013</c:v>
                </c:pt>
                <c:pt idx="124">
                  <c:v>44014</c:v>
                </c:pt>
                <c:pt idx="125">
                  <c:v>44015</c:v>
                </c:pt>
                <c:pt idx="126">
                  <c:v>44018</c:v>
                </c:pt>
                <c:pt idx="127">
                  <c:v>44019</c:v>
                </c:pt>
                <c:pt idx="128">
                  <c:v>44020</c:v>
                </c:pt>
                <c:pt idx="129">
                  <c:v>44021</c:v>
                </c:pt>
                <c:pt idx="130">
                  <c:v>44022</c:v>
                </c:pt>
                <c:pt idx="131">
                  <c:v>44025</c:v>
                </c:pt>
                <c:pt idx="132">
                  <c:v>44026</c:v>
                </c:pt>
                <c:pt idx="133">
                  <c:v>44027</c:v>
                </c:pt>
                <c:pt idx="134">
                  <c:v>44028</c:v>
                </c:pt>
                <c:pt idx="135">
                  <c:v>44029</c:v>
                </c:pt>
                <c:pt idx="136">
                  <c:v>44032</c:v>
                </c:pt>
                <c:pt idx="137">
                  <c:v>44033</c:v>
                </c:pt>
                <c:pt idx="138">
                  <c:v>44034</c:v>
                </c:pt>
                <c:pt idx="139">
                  <c:v>44035</c:v>
                </c:pt>
                <c:pt idx="140">
                  <c:v>44036</c:v>
                </c:pt>
                <c:pt idx="141">
                  <c:v>44039</c:v>
                </c:pt>
                <c:pt idx="142">
                  <c:v>44040</c:v>
                </c:pt>
                <c:pt idx="143">
                  <c:v>44041</c:v>
                </c:pt>
                <c:pt idx="144">
                  <c:v>44042</c:v>
                </c:pt>
                <c:pt idx="145">
                  <c:v>44043</c:v>
                </c:pt>
                <c:pt idx="146">
                  <c:v>44046</c:v>
                </c:pt>
                <c:pt idx="147">
                  <c:v>44047</c:v>
                </c:pt>
                <c:pt idx="148">
                  <c:v>44048</c:v>
                </c:pt>
                <c:pt idx="149">
                  <c:v>44049</c:v>
                </c:pt>
                <c:pt idx="150">
                  <c:v>44050</c:v>
                </c:pt>
                <c:pt idx="151">
                  <c:v>44053</c:v>
                </c:pt>
                <c:pt idx="152">
                  <c:v>44054</c:v>
                </c:pt>
                <c:pt idx="153">
                  <c:v>44055</c:v>
                </c:pt>
                <c:pt idx="154">
                  <c:v>44056</c:v>
                </c:pt>
                <c:pt idx="155">
                  <c:v>44057</c:v>
                </c:pt>
                <c:pt idx="156">
                  <c:v>44060</c:v>
                </c:pt>
                <c:pt idx="157">
                  <c:v>44061</c:v>
                </c:pt>
                <c:pt idx="158">
                  <c:v>44062</c:v>
                </c:pt>
                <c:pt idx="159">
                  <c:v>44063</c:v>
                </c:pt>
                <c:pt idx="160">
                  <c:v>44064</c:v>
                </c:pt>
                <c:pt idx="161">
                  <c:v>44067</c:v>
                </c:pt>
                <c:pt idx="162">
                  <c:v>44068</c:v>
                </c:pt>
                <c:pt idx="163">
                  <c:v>44069</c:v>
                </c:pt>
                <c:pt idx="164">
                  <c:v>44070</c:v>
                </c:pt>
                <c:pt idx="165">
                  <c:v>44071</c:v>
                </c:pt>
                <c:pt idx="166">
                  <c:v>44074</c:v>
                </c:pt>
                <c:pt idx="167">
                  <c:v>44075</c:v>
                </c:pt>
                <c:pt idx="168">
                  <c:v>44076</c:v>
                </c:pt>
                <c:pt idx="169">
                  <c:v>44077</c:v>
                </c:pt>
                <c:pt idx="170">
                  <c:v>44078</c:v>
                </c:pt>
                <c:pt idx="171">
                  <c:v>44082</c:v>
                </c:pt>
                <c:pt idx="172">
                  <c:v>44083</c:v>
                </c:pt>
                <c:pt idx="173">
                  <c:v>44084</c:v>
                </c:pt>
                <c:pt idx="174">
                  <c:v>44085</c:v>
                </c:pt>
                <c:pt idx="175">
                  <c:v>44088</c:v>
                </c:pt>
                <c:pt idx="176">
                  <c:v>44089</c:v>
                </c:pt>
                <c:pt idx="177">
                  <c:v>44090</c:v>
                </c:pt>
                <c:pt idx="178">
                  <c:v>44091</c:v>
                </c:pt>
                <c:pt idx="179">
                  <c:v>44092</c:v>
                </c:pt>
                <c:pt idx="180">
                  <c:v>44095</c:v>
                </c:pt>
                <c:pt idx="181">
                  <c:v>44096</c:v>
                </c:pt>
                <c:pt idx="182">
                  <c:v>44097</c:v>
                </c:pt>
                <c:pt idx="183">
                  <c:v>44098</c:v>
                </c:pt>
                <c:pt idx="184">
                  <c:v>44099</c:v>
                </c:pt>
                <c:pt idx="185">
                  <c:v>44102</c:v>
                </c:pt>
                <c:pt idx="186">
                  <c:v>44103</c:v>
                </c:pt>
                <c:pt idx="187">
                  <c:v>44104</c:v>
                </c:pt>
                <c:pt idx="188">
                  <c:v>44105</c:v>
                </c:pt>
                <c:pt idx="189">
                  <c:v>44106</c:v>
                </c:pt>
                <c:pt idx="190">
                  <c:v>44109</c:v>
                </c:pt>
                <c:pt idx="191">
                  <c:v>44110</c:v>
                </c:pt>
                <c:pt idx="192">
                  <c:v>44111</c:v>
                </c:pt>
                <c:pt idx="193">
                  <c:v>44112</c:v>
                </c:pt>
                <c:pt idx="194">
                  <c:v>44113</c:v>
                </c:pt>
                <c:pt idx="195">
                  <c:v>44117</c:v>
                </c:pt>
                <c:pt idx="196">
                  <c:v>44118</c:v>
                </c:pt>
                <c:pt idx="197">
                  <c:v>44119</c:v>
                </c:pt>
                <c:pt idx="198">
                  <c:v>44120</c:v>
                </c:pt>
                <c:pt idx="199">
                  <c:v>44123</c:v>
                </c:pt>
                <c:pt idx="200">
                  <c:v>44124</c:v>
                </c:pt>
                <c:pt idx="201">
                  <c:v>44125</c:v>
                </c:pt>
                <c:pt idx="202">
                  <c:v>44126</c:v>
                </c:pt>
                <c:pt idx="203">
                  <c:v>44127</c:v>
                </c:pt>
                <c:pt idx="204">
                  <c:v>44130</c:v>
                </c:pt>
                <c:pt idx="205">
                  <c:v>44131</c:v>
                </c:pt>
                <c:pt idx="206">
                  <c:v>44132</c:v>
                </c:pt>
                <c:pt idx="207">
                  <c:v>44133</c:v>
                </c:pt>
                <c:pt idx="208">
                  <c:v>44134</c:v>
                </c:pt>
                <c:pt idx="209">
                  <c:v>44138</c:v>
                </c:pt>
                <c:pt idx="210">
                  <c:v>44139</c:v>
                </c:pt>
                <c:pt idx="211">
                  <c:v>44140</c:v>
                </c:pt>
                <c:pt idx="212">
                  <c:v>44141</c:v>
                </c:pt>
                <c:pt idx="213">
                  <c:v>44144</c:v>
                </c:pt>
                <c:pt idx="214">
                  <c:v>44145</c:v>
                </c:pt>
                <c:pt idx="215">
                  <c:v>44146</c:v>
                </c:pt>
                <c:pt idx="216">
                  <c:v>44147</c:v>
                </c:pt>
                <c:pt idx="217">
                  <c:v>44148</c:v>
                </c:pt>
                <c:pt idx="218">
                  <c:v>44151</c:v>
                </c:pt>
                <c:pt idx="219">
                  <c:v>44152</c:v>
                </c:pt>
                <c:pt idx="220">
                  <c:v>44153</c:v>
                </c:pt>
                <c:pt idx="221">
                  <c:v>44154</c:v>
                </c:pt>
                <c:pt idx="222">
                  <c:v>44155</c:v>
                </c:pt>
                <c:pt idx="223">
                  <c:v>44158</c:v>
                </c:pt>
                <c:pt idx="224">
                  <c:v>44159</c:v>
                </c:pt>
                <c:pt idx="225">
                  <c:v>44160</c:v>
                </c:pt>
                <c:pt idx="226">
                  <c:v>44161</c:v>
                </c:pt>
                <c:pt idx="227">
                  <c:v>44162</c:v>
                </c:pt>
                <c:pt idx="228">
                  <c:v>44165</c:v>
                </c:pt>
                <c:pt idx="229">
                  <c:v>44166</c:v>
                </c:pt>
                <c:pt idx="230">
                  <c:v>44167</c:v>
                </c:pt>
                <c:pt idx="231">
                  <c:v>44168</c:v>
                </c:pt>
                <c:pt idx="232">
                  <c:v>44169</c:v>
                </c:pt>
                <c:pt idx="233">
                  <c:v>44172</c:v>
                </c:pt>
                <c:pt idx="234">
                  <c:v>44173</c:v>
                </c:pt>
                <c:pt idx="235">
                  <c:v>44174</c:v>
                </c:pt>
                <c:pt idx="236">
                  <c:v>44175</c:v>
                </c:pt>
                <c:pt idx="237">
                  <c:v>44176</c:v>
                </c:pt>
                <c:pt idx="238">
                  <c:v>44179</c:v>
                </c:pt>
                <c:pt idx="239">
                  <c:v>44180</c:v>
                </c:pt>
                <c:pt idx="240">
                  <c:v>44181</c:v>
                </c:pt>
                <c:pt idx="241">
                  <c:v>44182</c:v>
                </c:pt>
                <c:pt idx="242">
                  <c:v>44183</c:v>
                </c:pt>
                <c:pt idx="243">
                  <c:v>44186</c:v>
                </c:pt>
                <c:pt idx="244">
                  <c:v>44187</c:v>
                </c:pt>
                <c:pt idx="245">
                  <c:v>44188</c:v>
                </c:pt>
                <c:pt idx="246">
                  <c:v>44189</c:v>
                </c:pt>
                <c:pt idx="247">
                  <c:v>44193</c:v>
                </c:pt>
                <c:pt idx="248">
                  <c:v>44194</c:v>
                </c:pt>
                <c:pt idx="249">
                  <c:v>44195</c:v>
                </c:pt>
                <c:pt idx="250">
                  <c:v>44196</c:v>
                </c:pt>
                <c:pt idx="251">
                  <c:v>44200</c:v>
                </c:pt>
                <c:pt idx="252">
                  <c:v>44201</c:v>
                </c:pt>
                <c:pt idx="253">
                  <c:v>44202</c:v>
                </c:pt>
                <c:pt idx="254">
                  <c:v>44203</c:v>
                </c:pt>
                <c:pt idx="255">
                  <c:v>44204</c:v>
                </c:pt>
                <c:pt idx="256">
                  <c:v>44207</c:v>
                </c:pt>
                <c:pt idx="257">
                  <c:v>44208</c:v>
                </c:pt>
                <c:pt idx="258">
                  <c:v>44209</c:v>
                </c:pt>
                <c:pt idx="259">
                  <c:v>44210</c:v>
                </c:pt>
                <c:pt idx="260">
                  <c:v>44211</c:v>
                </c:pt>
                <c:pt idx="261">
                  <c:v>44214</c:v>
                </c:pt>
                <c:pt idx="262">
                  <c:v>44215</c:v>
                </c:pt>
                <c:pt idx="263">
                  <c:v>44216</c:v>
                </c:pt>
                <c:pt idx="264">
                  <c:v>44217</c:v>
                </c:pt>
                <c:pt idx="265">
                  <c:v>44218</c:v>
                </c:pt>
                <c:pt idx="266">
                  <c:v>44221</c:v>
                </c:pt>
                <c:pt idx="267">
                  <c:v>44222</c:v>
                </c:pt>
                <c:pt idx="268">
                  <c:v>44223</c:v>
                </c:pt>
                <c:pt idx="269">
                  <c:v>44224</c:v>
                </c:pt>
                <c:pt idx="270">
                  <c:v>44225</c:v>
                </c:pt>
                <c:pt idx="271">
                  <c:v>44228</c:v>
                </c:pt>
                <c:pt idx="272">
                  <c:v>44229</c:v>
                </c:pt>
                <c:pt idx="273">
                  <c:v>44230</c:v>
                </c:pt>
                <c:pt idx="274">
                  <c:v>44231</c:v>
                </c:pt>
                <c:pt idx="275">
                  <c:v>44232</c:v>
                </c:pt>
                <c:pt idx="276">
                  <c:v>44235</c:v>
                </c:pt>
                <c:pt idx="277">
                  <c:v>44236</c:v>
                </c:pt>
                <c:pt idx="278">
                  <c:v>44237</c:v>
                </c:pt>
                <c:pt idx="279">
                  <c:v>44238</c:v>
                </c:pt>
                <c:pt idx="280">
                  <c:v>44239</c:v>
                </c:pt>
                <c:pt idx="281">
                  <c:v>44244</c:v>
                </c:pt>
                <c:pt idx="282">
                  <c:v>44245</c:v>
                </c:pt>
                <c:pt idx="283">
                  <c:v>44246</c:v>
                </c:pt>
                <c:pt idx="284">
                  <c:v>44249</c:v>
                </c:pt>
                <c:pt idx="285">
                  <c:v>44250</c:v>
                </c:pt>
                <c:pt idx="286">
                  <c:v>44251</c:v>
                </c:pt>
                <c:pt idx="287">
                  <c:v>44252</c:v>
                </c:pt>
                <c:pt idx="288">
                  <c:v>44253</c:v>
                </c:pt>
                <c:pt idx="289">
                  <c:v>44256</c:v>
                </c:pt>
                <c:pt idx="290">
                  <c:v>44257</c:v>
                </c:pt>
                <c:pt idx="291">
                  <c:v>44258</c:v>
                </c:pt>
                <c:pt idx="292">
                  <c:v>44259</c:v>
                </c:pt>
                <c:pt idx="293">
                  <c:v>44260</c:v>
                </c:pt>
                <c:pt idx="294">
                  <c:v>44263</c:v>
                </c:pt>
                <c:pt idx="295">
                  <c:v>44264</c:v>
                </c:pt>
                <c:pt idx="296">
                  <c:v>44265</c:v>
                </c:pt>
                <c:pt idx="297">
                  <c:v>44266</c:v>
                </c:pt>
                <c:pt idx="298">
                  <c:v>44267</c:v>
                </c:pt>
                <c:pt idx="299">
                  <c:v>44270</c:v>
                </c:pt>
                <c:pt idx="300">
                  <c:v>44271</c:v>
                </c:pt>
                <c:pt idx="301">
                  <c:v>44272</c:v>
                </c:pt>
                <c:pt idx="302">
                  <c:v>44273</c:v>
                </c:pt>
                <c:pt idx="303">
                  <c:v>44274</c:v>
                </c:pt>
                <c:pt idx="304">
                  <c:v>44277</c:v>
                </c:pt>
                <c:pt idx="305">
                  <c:v>44278</c:v>
                </c:pt>
                <c:pt idx="306">
                  <c:v>44279</c:v>
                </c:pt>
                <c:pt idx="307">
                  <c:v>44280</c:v>
                </c:pt>
                <c:pt idx="308">
                  <c:v>44281</c:v>
                </c:pt>
                <c:pt idx="309">
                  <c:v>44284</c:v>
                </c:pt>
                <c:pt idx="310">
                  <c:v>44285</c:v>
                </c:pt>
                <c:pt idx="311">
                  <c:v>44286</c:v>
                </c:pt>
                <c:pt idx="312">
                  <c:v>44287</c:v>
                </c:pt>
                <c:pt idx="313">
                  <c:v>44291</c:v>
                </c:pt>
                <c:pt idx="314">
                  <c:v>44292</c:v>
                </c:pt>
                <c:pt idx="315">
                  <c:v>44293</c:v>
                </c:pt>
                <c:pt idx="316">
                  <c:v>44294</c:v>
                </c:pt>
                <c:pt idx="317">
                  <c:v>44295</c:v>
                </c:pt>
                <c:pt idx="318">
                  <c:v>44298</c:v>
                </c:pt>
                <c:pt idx="319">
                  <c:v>44299</c:v>
                </c:pt>
                <c:pt idx="320">
                  <c:v>44300</c:v>
                </c:pt>
                <c:pt idx="321">
                  <c:v>44301</c:v>
                </c:pt>
                <c:pt idx="322">
                  <c:v>44302</c:v>
                </c:pt>
                <c:pt idx="323">
                  <c:v>44305</c:v>
                </c:pt>
                <c:pt idx="324">
                  <c:v>44306</c:v>
                </c:pt>
                <c:pt idx="325">
                  <c:v>44308</c:v>
                </c:pt>
                <c:pt idx="326">
                  <c:v>44309</c:v>
                </c:pt>
                <c:pt idx="327">
                  <c:v>44312</c:v>
                </c:pt>
                <c:pt idx="328">
                  <c:v>44313</c:v>
                </c:pt>
                <c:pt idx="329">
                  <c:v>44314</c:v>
                </c:pt>
                <c:pt idx="330">
                  <c:v>44315</c:v>
                </c:pt>
                <c:pt idx="331">
                  <c:v>44316</c:v>
                </c:pt>
                <c:pt idx="332">
                  <c:v>44319</c:v>
                </c:pt>
                <c:pt idx="333">
                  <c:v>44320</c:v>
                </c:pt>
                <c:pt idx="334">
                  <c:v>44321</c:v>
                </c:pt>
                <c:pt idx="335">
                  <c:v>44322</c:v>
                </c:pt>
                <c:pt idx="336">
                  <c:v>44323</c:v>
                </c:pt>
                <c:pt idx="337">
                  <c:v>44326</c:v>
                </c:pt>
                <c:pt idx="338">
                  <c:v>44327</c:v>
                </c:pt>
                <c:pt idx="339">
                  <c:v>44328</c:v>
                </c:pt>
                <c:pt idx="340">
                  <c:v>44329</c:v>
                </c:pt>
                <c:pt idx="341">
                  <c:v>44330</c:v>
                </c:pt>
                <c:pt idx="342">
                  <c:v>44333</c:v>
                </c:pt>
                <c:pt idx="343">
                  <c:v>44334</c:v>
                </c:pt>
                <c:pt idx="344">
                  <c:v>44335</c:v>
                </c:pt>
                <c:pt idx="345">
                  <c:v>44336</c:v>
                </c:pt>
                <c:pt idx="346">
                  <c:v>44337</c:v>
                </c:pt>
                <c:pt idx="347">
                  <c:v>44340</c:v>
                </c:pt>
                <c:pt idx="348">
                  <c:v>44341</c:v>
                </c:pt>
                <c:pt idx="349">
                  <c:v>44342</c:v>
                </c:pt>
                <c:pt idx="350">
                  <c:v>44343</c:v>
                </c:pt>
                <c:pt idx="351">
                  <c:v>44344</c:v>
                </c:pt>
                <c:pt idx="352">
                  <c:v>44347</c:v>
                </c:pt>
                <c:pt idx="353">
                  <c:v>44348</c:v>
                </c:pt>
                <c:pt idx="354">
                  <c:v>44349</c:v>
                </c:pt>
                <c:pt idx="355">
                  <c:v>44351</c:v>
                </c:pt>
                <c:pt idx="356">
                  <c:v>44354</c:v>
                </c:pt>
                <c:pt idx="357">
                  <c:v>44355</c:v>
                </c:pt>
                <c:pt idx="358">
                  <c:v>44356</c:v>
                </c:pt>
                <c:pt idx="359">
                  <c:v>44357</c:v>
                </c:pt>
                <c:pt idx="360">
                  <c:v>44358</c:v>
                </c:pt>
                <c:pt idx="361">
                  <c:v>44361</c:v>
                </c:pt>
                <c:pt idx="362">
                  <c:v>44362</c:v>
                </c:pt>
                <c:pt idx="363">
                  <c:v>44363</c:v>
                </c:pt>
                <c:pt idx="364">
                  <c:v>44364</c:v>
                </c:pt>
                <c:pt idx="365">
                  <c:v>44365</c:v>
                </c:pt>
                <c:pt idx="366">
                  <c:v>44368</c:v>
                </c:pt>
                <c:pt idx="367">
                  <c:v>44369</c:v>
                </c:pt>
                <c:pt idx="368">
                  <c:v>44370</c:v>
                </c:pt>
                <c:pt idx="369">
                  <c:v>44371</c:v>
                </c:pt>
                <c:pt idx="370">
                  <c:v>44372</c:v>
                </c:pt>
                <c:pt idx="371">
                  <c:v>44375</c:v>
                </c:pt>
                <c:pt idx="372">
                  <c:v>44376</c:v>
                </c:pt>
                <c:pt idx="373">
                  <c:v>44377</c:v>
                </c:pt>
                <c:pt idx="374">
                  <c:v>44378</c:v>
                </c:pt>
                <c:pt idx="375">
                  <c:v>44379</c:v>
                </c:pt>
                <c:pt idx="376">
                  <c:v>44382</c:v>
                </c:pt>
                <c:pt idx="377">
                  <c:v>44383</c:v>
                </c:pt>
                <c:pt idx="378">
                  <c:v>44384</c:v>
                </c:pt>
                <c:pt idx="379">
                  <c:v>44385</c:v>
                </c:pt>
                <c:pt idx="380">
                  <c:v>44386</c:v>
                </c:pt>
                <c:pt idx="381">
                  <c:v>44389</c:v>
                </c:pt>
                <c:pt idx="382">
                  <c:v>44390</c:v>
                </c:pt>
                <c:pt idx="383">
                  <c:v>44391</c:v>
                </c:pt>
                <c:pt idx="384">
                  <c:v>44392</c:v>
                </c:pt>
                <c:pt idx="385">
                  <c:v>44393</c:v>
                </c:pt>
                <c:pt idx="386">
                  <c:v>44396</c:v>
                </c:pt>
                <c:pt idx="387">
                  <c:v>44397</c:v>
                </c:pt>
                <c:pt idx="388">
                  <c:v>44398</c:v>
                </c:pt>
                <c:pt idx="389">
                  <c:v>44399</c:v>
                </c:pt>
                <c:pt idx="390">
                  <c:v>44400</c:v>
                </c:pt>
                <c:pt idx="391">
                  <c:v>44403</c:v>
                </c:pt>
                <c:pt idx="392">
                  <c:v>44404</c:v>
                </c:pt>
                <c:pt idx="393">
                  <c:v>44405</c:v>
                </c:pt>
                <c:pt idx="394">
                  <c:v>44406</c:v>
                </c:pt>
                <c:pt idx="395">
                  <c:v>44407</c:v>
                </c:pt>
                <c:pt idx="396">
                  <c:v>44410</c:v>
                </c:pt>
                <c:pt idx="397">
                  <c:v>44411</c:v>
                </c:pt>
                <c:pt idx="398">
                  <c:v>44412</c:v>
                </c:pt>
                <c:pt idx="399">
                  <c:v>44413</c:v>
                </c:pt>
                <c:pt idx="400">
                  <c:v>44414</c:v>
                </c:pt>
                <c:pt idx="401">
                  <c:v>44417</c:v>
                </c:pt>
                <c:pt idx="402">
                  <c:v>44418</c:v>
                </c:pt>
                <c:pt idx="403">
                  <c:v>44419</c:v>
                </c:pt>
                <c:pt idx="404">
                  <c:v>44420</c:v>
                </c:pt>
                <c:pt idx="405">
                  <c:v>44421</c:v>
                </c:pt>
                <c:pt idx="406">
                  <c:v>44424</c:v>
                </c:pt>
                <c:pt idx="407">
                  <c:v>44425</c:v>
                </c:pt>
                <c:pt idx="408">
                  <c:v>44426</c:v>
                </c:pt>
                <c:pt idx="409">
                  <c:v>44427</c:v>
                </c:pt>
                <c:pt idx="410">
                  <c:v>44428</c:v>
                </c:pt>
                <c:pt idx="411">
                  <c:v>44431</c:v>
                </c:pt>
                <c:pt idx="412">
                  <c:v>44432</c:v>
                </c:pt>
                <c:pt idx="413">
                  <c:v>44433</c:v>
                </c:pt>
                <c:pt idx="414">
                  <c:v>44434</c:v>
                </c:pt>
                <c:pt idx="415">
                  <c:v>44435</c:v>
                </c:pt>
                <c:pt idx="416">
                  <c:v>44438</c:v>
                </c:pt>
                <c:pt idx="417">
                  <c:v>44439</c:v>
                </c:pt>
                <c:pt idx="418">
                  <c:v>44440</c:v>
                </c:pt>
                <c:pt idx="419">
                  <c:v>44441</c:v>
                </c:pt>
                <c:pt idx="420">
                  <c:v>44442</c:v>
                </c:pt>
                <c:pt idx="421">
                  <c:v>44445</c:v>
                </c:pt>
                <c:pt idx="422">
                  <c:v>44447</c:v>
                </c:pt>
                <c:pt idx="423">
                  <c:v>44448</c:v>
                </c:pt>
                <c:pt idx="424">
                  <c:v>44449</c:v>
                </c:pt>
                <c:pt idx="425">
                  <c:v>44452</c:v>
                </c:pt>
                <c:pt idx="426">
                  <c:v>44453</c:v>
                </c:pt>
                <c:pt idx="427">
                  <c:v>44454</c:v>
                </c:pt>
                <c:pt idx="428">
                  <c:v>44455</c:v>
                </c:pt>
                <c:pt idx="429">
                  <c:v>44456</c:v>
                </c:pt>
                <c:pt idx="430">
                  <c:v>44459</c:v>
                </c:pt>
                <c:pt idx="431">
                  <c:v>44460</c:v>
                </c:pt>
                <c:pt idx="432">
                  <c:v>44461</c:v>
                </c:pt>
                <c:pt idx="433">
                  <c:v>44462</c:v>
                </c:pt>
                <c:pt idx="434">
                  <c:v>44463</c:v>
                </c:pt>
                <c:pt idx="435">
                  <c:v>44466</c:v>
                </c:pt>
                <c:pt idx="436">
                  <c:v>44467</c:v>
                </c:pt>
                <c:pt idx="437">
                  <c:v>44468</c:v>
                </c:pt>
                <c:pt idx="438">
                  <c:v>44469</c:v>
                </c:pt>
                <c:pt idx="439">
                  <c:v>44470</c:v>
                </c:pt>
                <c:pt idx="440">
                  <c:v>44473</c:v>
                </c:pt>
                <c:pt idx="441">
                  <c:v>44474</c:v>
                </c:pt>
                <c:pt idx="442">
                  <c:v>44475</c:v>
                </c:pt>
                <c:pt idx="443">
                  <c:v>44476</c:v>
                </c:pt>
                <c:pt idx="444">
                  <c:v>44477</c:v>
                </c:pt>
                <c:pt idx="445">
                  <c:v>44480</c:v>
                </c:pt>
                <c:pt idx="446">
                  <c:v>44482</c:v>
                </c:pt>
                <c:pt idx="447">
                  <c:v>44483</c:v>
                </c:pt>
                <c:pt idx="448">
                  <c:v>44484</c:v>
                </c:pt>
                <c:pt idx="449">
                  <c:v>44487</c:v>
                </c:pt>
                <c:pt idx="450">
                  <c:v>44488</c:v>
                </c:pt>
                <c:pt idx="451">
                  <c:v>44489</c:v>
                </c:pt>
                <c:pt idx="452">
                  <c:v>44490</c:v>
                </c:pt>
                <c:pt idx="453">
                  <c:v>44491</c:v>
                </c:pt>
                <c:pt idx="454">
                  <c:v>44494</c:v>
                </c:pt>
                <c:pt idx="455">
                  <c:v>44495</c:v>
                </c:pt>
                <c:pt idx="456">
                  <c:v>44496</c:v>
                </c:pt>
                <c:pt idx="457">
                  <c:v>44497</c:v>
                </c:pt>
                <c:pt idx="458">
                  <c:v>44498</c:v>
                </c:pt>
                <c:pt idx="459">
                  <c:v>44501</c:v>
                </c:pt>
                <c:pt idx="460">
                  <c:v>44503</c:v>
                </c:pt>
                <c:pt idx="461">
                  <c:v>44504</c:v>
                </c:pt>
                <c:pt idx="462">
                  <c:v>44505</c:v>
                </c:pt>
                <c:pt idx="463">
                  <c:v>44508</c:v>
                </c:pt>
                <c:pt idx="464">
                  <c:v>44509</c:v>
                </c:pt>
                <c:pt idx="465">
                  <c:v>44510</c:v>
                </c:pt>
                <c:pt idx="466">
                  <c:v>44511</c:v>
                </c:pt>
                <c:pt idx="467">
                  <c:v>44512</c:v>
                </c:pt>
                <c:pt idx="468">
                  <c:v>44516</c:v>
                </c:pt>
                <c:pt idx="469">
                  <c:v>44517</c:v>
                </c:pt>
                <c:pt idx="470">
                  <c:v>44518</c:v>
                </c:pt>
                <c:pt idx="471">
                  <c:v>44519</c:v>
                </c:pt>
                <c:pt idx="472">
                  <c:v>44522</c:v>
                </c:pt>
                <c:pt idx="473">
                  <c:v>44523</c:v>
                </c:pt>
                <c:pt idx="474">
                  <c:v>44524</c:v>
                </c:pt>
                <c:pt idx="475">
                  <c:v>44525</c:v>
                </c:pt>
                <c:pt idx="476">
                  <c:v>44526</c:v>
                </c:pt>
                <c:pt idx="477">
                  <c:v>44529</c:v>
                </c:pt>
                <c:pt idx="478">
                  <c:v>44530</c:v>
                </c:pt>
                <c:pt idx="479">
                  <c:v>44531</c:v>
                </c:pt>
                <c:pt idx="480">
                  <c:v>44532</c:v>
                </c:pt>
                <c:pt idx="481">
                  <c:v>44533</c:v>
                </c:pt>
                <c:pt idx="482">
                  <c:v>44536</c:v>
                </c:pt>
                <c:pt idx="483">
                  <c:v>44537</c:v>
                </c:pt>
                <c:pt idx="484">
                  <c:v>44538</c:v>
                </c:pt>
                <c:pt idx="485">
                  <c:v>44539</c:v>
                </c:pt>
                <c:pt idx="486">
                  <c:v>44540</c:v>
                </c:pt>
                <c:pt idx="487">
                  <c:v>44543</c:v>
                </c:pt>
                <c:pt idx="488">
                  <c:v>44544</c:v>
                </c:pt>
                <c:pt idx="489">
                  <c:v>44545</c:v>
                </c:pt>
                <c:pt idx="490">
                  <c:v>44546</c:v>
                </c:pt>
                <c:pt idx="491">
                  <c:v>44547</c:v>
                </c:pt>
                <c:pt idx="492">
                  <c:v>44550</c:v>
                </c:pt>
                <c:pt idx="493">
                  <c:v>44551</c:v>
                </c:pt>
                <c:pt idx="494">
                  <c:v>44552</c:v>
                </c:pt>
                <c:pt idx="495">
                  <c:v>44553</c:v>
                </c:pt>
                <c:pt idx="496">
                  <c:v>44554</c:v>
                </c:pt>
                <c:pt idx="497">
                  <c:v>44557</c:v>
                </c:pt>
                <c:pt idx="498">
                  <c:v>44558</c:v>
                </c:pt>
                <c:pt idx="499">
                  <c:v>44559</c:v>
                </c:pt>
                <c:pt idx="500">
                  <c:v>44560</c:v>
                </c:pt>
                <c:pt idx="501">
                  <c:v>44561</c:v>
                </c:pt>
              </c:numCache>
            </c:numRef>
          </c:cat>
          <c:val>
            <c:numRef>
              <c:f>'NTN-B'!$AI$3:$AI$504</c:f>
              <c:numCache>
                <c:formatCode>0.00</c:formatCode>
                <c:ptCount val="502"/>
                <c:pt idx="0" formatCode="General">
                  <c:v>4948.4810660000003</c:v>
                </c:pt>
                <c:pt idx="1">
                  <c:v>4916.0760970000001</c:v>
                </c:pt>
                <c:pt idx="2">
                  <c:v>4857.2402819999998</c:v>
                </c:pt>
                <c:pt idx="3">
                  <c:v>4858.4880759999996</c:v>
                </c:pt>
                <c:pt idx="4">
                  <c:v>4887.5478659999999</c:v>
                </c:pt>
                <c:pt idx="5">
                  <c:v>4908.128753</c:v>
                </c:pt>
                <c:pt idx="6">
                  <c:v>4915.5062390000003</c:v>
                </c:pt>
                <c:pt idx="7">
                  <c:v>4901.6174920000003</c:v>
                </c:pt>
                <c:pt idx="8">
                  <c:v>4939.183411</c:v>
                </c:pt>
                <c:pt idx="9">
                  <c:v>4925.9909459999999</c:v>
                </c:pt>
                <c:pt idx="10">
                  <c:v>4907.3138490000001</c:v>
                </c:pt>
                <c:pt idx="11">
                  <c:v>4925.6685150000003</c:v>
                </c:pt>
                <c:pt idx="12">
                  <c:v>4912.8171629999997</c:v>
                </c:pt>
                <c:pt idx="13">
                  <c:v>4912.2333209999997</c:v>
                </c:pt>
                <c:pt idx="14">
                  <c:v>4939.2392149999996</c:v>
                </c:pt>
                <c:pt idx="15">
                  <c:v>4933.7515119999998</c:v>
                </c:pt>
                <c:pt idx="16">
                  <c:v>4934.3419169999997</c:v>
                </c:pt>
                <c:pt idx="17">
                  <c:v>4915.97073</c:v>
                </c:pt>
                <c:pt idx="18">
                  <c:v>4935.508401</c:v>
                </c:pt>
                <c:pt idx="19">
                  <c:v>4954.3617839999997</c:v>
                </c:pt>
                <c:pt idx="20">
                  <c:v>4941.041166</c:v>
                </c:pt>
                <c:pt idx="21">
                  <c:v>4925.0004049999998</c:v>
                </c:pt>
                <c:pt idx="22">
                  <c:v>4952.5217320000002</c:v>
                </c:pt>
                <c:pt idx="23">
                  <c:v>4961.8661599999996</c:v>
                </c:pt>
                <c:pt idx="24">
                  <c:v>4999.3157330000004</c:v>
                </c:pt>
                <c:pt idx="25">
                  <c:v>4998.2962930000003</c:v>
                </c:pt>
                <c:pt idx="26">
                  <c:v>4995.4418109999997</c:v>
                </c:pt>
                <c:pt idx="27">
                  <c:v>5028.7006330000004</c:v>
                </c:pt>
                <c:pt idx="28">
                  <c:v>5060.3712150000001</c:v>
                </c:pt>
                <c:pt idx="29">
                  <c:v>5084.7752870000004</c:v>
                </c:pt>
                <c:pt idx="30">
                  <c:v>5066.1670009999998</c:v>
                </c:pt>
                <c:pt idx="31">
                  <c:v>5120.5517840000002</c:v>
                </c:pt>
                <c:pt idx="32">
                  <c:v>5092.5524919999998</c:v>
                </c:pt>
                <c:pt idx="33">
                  <c:v>5094.1701380000004</c:v>
                </c:pt>
                <c:pt idx="34">
                  <c:v>5105.6260920000004</c:v>
                </c:pt>
                <c:pt idx="35">
                  <c:v>5066.690654</c:v>
                </c:pt>
                <c:pt idx="36">
                  <c:v>5024.2372359999999</c:v>
                </c:pt>
                <c:pt idx="37">
                  <c:v>4944.0706259999997</c:v>
                </c:pt>
                <c:pt idx="38">
                  <c:v>4921.7105160000001</c:v>
                </c:pt>
                <c:pt idx="39">
                  <c:v>4923.3262880000002</c:v>
                </c:pt>
                <c:pt idx="40">
                  <c:v>4987.8437080000003</c:v>
                </c:pt>
                <c:pt idx="41">
                  <c:v>4989.6469319999997</c:v>
                </c:pt>
                <c:pt idx="42">
                  <c:v>4997.7029460000003</c:v>
                </c:pt>
                <c:pt idx="43">
                  <c:v>4927.4683189999996</c:v>
                </c:pt>
                <c:pt idx="44">
                  <c:v>4919.6088730000001</c:v>
                </c:pt>
                <c:pt idx="45">
                  <c:v>4692.5807210000003</c:v>
                </c:pt>
                <c:pt idx="46">
                  <c:v>4707.7253559999999</c:v>
                </c:pt>
                <c:pt idx="47">
                  <c:v>4214.3524269999998</c:v>
                </c:pt>
                <c:pt idx="48">
                  <c:v>3901.5527269999998</c:v>
                </c:pt>
                <c:pt idx="49">
                  <c:v>4369.0783359999996</c:v>
                </c:pt>
                <c:pt idx="50">
                  <c:v>4259.7818370000005</c:v>
                </c:pt>
                <c:pt idx="51">
                  <c:v>4289.7288859999999</c:v>
                </c:pt>
                <c:pt idx="52">
                  <c:v>4041.9720470000002</c:v>
                </c:pt>
                <c:pt idx="53">
                  <c:v>4102.4259110000003</c:v>
                </c:pt>
                <c:pt idx="54">
                  <c:v>4064.8730820000001</c:v>
                </c:pt>
                <c:pt idx="55">
                  <c:v>3913.7194949999998</c:v>
                </c:pt>
                <c:pt idx="56">
                  <c:v>4019.0072770000002</c:v>
                </c:pt>
                <c:pt idx="57">
                  <c:v>4172.8782010000004</c:v>
                </c:pt>
                <c:pt idx="58">
                  <c:v>4266.5966129999997</c:v>
                </c:pt>
                <c:pt idx="59">
                  <c:v>4241.4119959999998</c:v>
                </c:pt>
                <c:pt idx="60">
                  <c:v>4249.4038959999998</c:v>
                </c:pt>
                <c:pt idx="61">
                  <c:v>4214.8854510000001</c:v>
                </c:pt>
                <c:pt idx="62">
                  <c:v>4154.1564500000004</c:v>
                </c:pt>
                <c:pt idx="63">
                  <c:v>4107.9396569999999</c:v>
                </c:pt>
                <c:pt idx="64">
                  <c:v>4016.679243</c:v>
                </c:pt>
                <c:pt idx="65">
                  <c:v>4059.7243189999999</c:v>
                </c:pt>
                <c:pt idx="66">
                  <c:v>4072.3274630000001</c:v>
                </c:pt>
                <c:pt idx="67">
                  <c:v>4091.0016409999998</c:v>
                </c:pt>
                <c:pt idx="68">
                  <c:v>4133.5050719999999</c:v>
                </c:pt>
                <c:pt idx="69">
                  <c:v>4135.1134300000003</c:v>
                </c:pt>
                <c:pt idx="70">
                  <c:v>4190.2970939999996</c:v>
                </c:pt>
                <c:pt idx="71">
                  <c:v>4292.8172839999997</c:v>
                </c:pt>
                <c:pt idx="72">
                  <c:v>4368.4478879999997</c:v>
                </c:pt>
                <c:pt idx="73">
                  <c:v>4442.4855109999999</c:v>
                </c:pt>
                <c:pt idx="74">
                  <c:v>4478.5475130000004</c:v>
                </c:pt>
                <c:pt idx="75">
                  <c:v>4489.3122439999997</c:v>
                </c:pt>
                <c:pt idx="76">
                  <c:v>4378.0151029999997</c:v>
                </c:pt>
                <c:pt idx="77">
                  <c:v>4060.5549230000001</c:v>
                </c:pt>
                <c:pt idx="78">
                  <c:v>4092.2497360000002</c:v>
                </c:pt>
                <c:pt idx="79">
                  <c:v>4303.6726980000003</c:v>
                </c:pt>
                <c:pt idx="80">
                  <c:v>4353.0500510000002</c:v>
                </c:pt>
                <c:pt idx="81">
                  <c:v>4323.4728160000004</c:v>
                </c:pt>
                <c:pt idx="82">
                  <c:v>4311.3783560000002</c:v>
                </c:pt>
                <c:pt idx="83">
                  <c:v>4318.8917449999999</c:v>
                </c:pt>
                <c:pt idx="84">
                  <c:v>4314.316022</c:v>
                </c:pt>
                <c:pt idx="85">
                  <c:v>4237.2702289999997</c:v>
                </c:pt>
                <c:pt idx="86">
                  <c:v>4273.701548</c:v>
                </c:pt>
                <c:pt idx="87">
                  <c:v>4254.7685730000003</c:v>
                </c:pt>
                <c:pt idx="88">
                  <c:v>4203.6160319999999</c:v>
                </c:pt>
                <c:pt idx="89">
                  <c:v>4160.2552249999999</c:v>
                </c:pt>
                <c:pt idx="90">
                  <c:v>4207.9357520000003</c:v>
                </c:pt>
                <c:pt idx="91">
                  <c:v>4221.3965049999997</c:v>
                </c:pt>
                <c:pt idx="92">
                  <c:v>4261.8645284338272</c:v>
                </c:pt>
                <c:pt idx="93">
                  <c:v>4272.6641271241497</c:v>
                </c:pt>
                <c:pt idx="94">
                  <c:v>4298.8891110711074</c:v>
                </c:pt>
                <c:pt idx="95">
                  <c:v>4312.1029402748436</c:v>
                </c:pt>
                <c:pt idx="96">
                  <c:v>4287.7370237355026</c:v>
                </c:pt>
                <c:pt idx="97">
                  <c:v>4379.6622114532247</c:v>
                </c:pt>
                <c:pt idx="98">
                  <c:v>4351.3943044281541</c:v>
                </c:pt>
                <c:pt idx="99">
                  <c:v>4349.9726506604329</c:v>
                </c:pt>
                <c:pt idx="100">
                  <c:v>4327.4059621502038</c:v>
                </c:pt>
                <c:pt idx="101">
                  <c:v>4327.5308548976091</c:v>
                </c:pt>
                <c:pt idx="102">
                  <c:v>4325.8536179027915</c:v>
                </c:pt>
                <c:pt idx="103">
                  <c:v>4394.0452431658941</c:v>
                </c:pt>
                <c:pt idx="104">
                  <c:v>4470.4802196870587</c:v>
                </c:pt>
                <c:pt idx="105">
                  <c:v>4468.0997174664299</c:v>
                </c:pt>
                <c:pt idx="106">
                  <c:v>4491.9634475041494</c:v>
                </c:pt>
                <c:pt idx="107">
                  <c:v>4525.2332538003593</c:v>
                </c:pt>
                <c:pt idx="108">
                  <c:v>4521.0123313552031</c:v>
                </c:pt>
                <c:pt idx="109">
                  <c:v>4530.9838251688234</c:v>
                </c:pt>
                <c:pt idx="110">
                  <c:v>4508.5829232413635</c:v>
                </c:pt>
                <c:pt idx="111">
                  <c:v>4479.0385385729651</c:v>
                </c:pt>
                <c:pt idx="112">
                  <c:v>4432.4362921637721</c:v>
                </c:pt>
                <c:pt idx="113">
                  <c:v>4481.3641280139273</c:v>
                </c:pt>
                <c:pt idx="114">
                  <c:v>4433.5351531235719</c:v>
                </c:pt>
                <c:pt idx="115">
                  <c:v>4425.7155754928517</c:v>
                </c:pt>
                <c:pt idx="116">
                  <c:v>4365.2165481525353</c:v>
                </c:pt>
                <c:pt idx="117">
                  <c:v>4417.5084375098104</c:v>
                </c:pt>
                <c:pt idx="118">
                  <c:v>4381.742547564736</c:v>
                </c:pt>
                <c:pt idx="119">
                  <c:v>4433.5097973173715</c:v>
                </c:pt>
                <c:pt idx="120">
                  <c:v>4397.1666407677749</c:v>
                </c:pt>
                <c:pt idx="121">
                  <c:v>4445.3065149160066</c:v>
                </c:pt>
                <c:pt idx="122">
                  <c:v>4478.7431147621228</c:v>
                </c:pt>
                <c:pt idx="123">
                  <c:v>4553.5313183061853</c:v>
                </c:pt>
                <c:pt idx="124">
                  <c:v>4555.1730445482517</c:v>
                </c:pt>
                <c:pt idx="125">
                  <c:v>4601.1213664883808</c:v>
                </c:pt>
                <c:pt idx="126">
                  <c:v>4638.5217561266318</c:v>
                </c:pt>
                <c:pt idx="127">
                  <c:v>4618.8875744630632</c:v>
                </c:pt>
                <c:pt idx="128">
                  <c:v>4637.1493244977346</c:v>
                </c:pt>
                <c:pt idx="129">
                  <c:v>4663.7074022307052</c:v>
                </c:pt>
                <c:pt idx="130">
                  <c:v>4699.6257126620321</c:v>
                </c:pt>
                <c:pt idx="131">
                  <c:v>4681.1307907917771</c:v>
                </c:pt>
                <c:pt idx="132">
                  <c:v>4663.2283556199973</c:v>
                </c:pt>
                <c:pt idx="133">
                  <c:v>4662.8585551467513</c:v>
                </c:pt>
                <c:pt idx="134">
                  <c:v>4686.6166043720987</c:v>
                </c:pt>
                <c:pt idx="135">
                  <c:v>4760.9203622960995</c:v>
                </c:pt>
                <c:pt idx="136">
                  <c:v>4755.5736669188118</c:v>
                </c:pt>
                <c:pt idx="137">
                  <c:v>4757.6322562402938</c:v>
                </c:pt>
                <c:pt idx="138">
                  <c:v>4759.4537852606054</c:v>
                </c:pt>
                <c:pt idx="139">
                  <c:v>4744.5215249798057</c:v>
                </c:pt>
                <c:pt idx="140">
                  <c:v>4786.9159763979524</c:v>
                </c:pt>
                <c:pt idx="141">
                  <c:v>4817.1843005151068</c:v>
                </c:pt>
                <c:pt idx="142">
                  <c:v>4805.6333463313258</c:v>
                </c:pt>
                <c:pt idx="143">
                  <c:v>4821.5742118466687</c:v>
                </c:pt>
                <c:pt idx="144">
                  <c:v>4899.5183060611962</c:v>
                </c:pt>
                <c:pt idx="145">
                  <c:v>4903.6518299749659</c:v>
                </c:pt>
                <c:pt idx="146">
                  <c:v>4924.8907925880367</c:v>
                </c:pt>
                <c:pt idx="147">
                  <c:v>4874.8292509004677</c:v>
                </c:pt>
                <c:pt idx="148">
                  <c:v>4833.7808129123196</c:v>
                </c:pt>
                <c:pt idx="149">
                  <c:v>4854.8034726236483</c:v>
                </c:pt>
                <c:pt idx="150">
                  <c:v>4772.2074020345162</c:v>
                </c:pt>
                <c:pt idx="151">
                  <c:v>4710.2435363848263</c:v>
                </c:pt>
                <c:pt idx="152">
                  <c:v>4709.8103192828812</c:v>
                </c:pt>
                <c:pt idx="153">
                  <c:v>4680.3174517287225</c:v>
                </c:pt>
                <c:pt idx="154">
                  <c:v>4633.2438637223895</c:v>
                </c:pt>
                <c:pt idx="155">
                  <c:v>4642.2007282639242</c:v>
                </c:pt>
                <c:pt idx="156">
                  <c:v>4665.7083793533684</c:v>
                </c:pt>
                <c:pt idx="157">
                  <c:v>4761.6288079907599</c:v>
                </c:pt>
                <c:pt idx="158">
                  <c:v>4721.6893661761433</c:v>
                </c:pt>
                <c:pt idx="159">
                  <c:v>4747.2878919095565</c:v>
                </c:pt>
                <c:pt idx="160">
                  <c:v>4753.4807341910428</c:v>
                </c:pt>
                <c:pt idx="161">
                  <c:v>4762.7635940206428</c:v>
                </c:pt>
                <c:pt idx="162">
                  <c:v>4745.5601543983958</c:v>
                </c:pt>
                <c:pt idx="163">
                  <c:v>4665.3150313243441</c:v>
                </c:pt>
                <c:pt idx="164">
                  <c:v>4680.0834567985275</c:v>
                </c:pt>
                <c:pt idx="165">
                  <c:v>4694.2187818209886</c:v>
                </c:pt>
                <c:pt idx="166">
                  <c:v>4644.7089853917669</c:v>
                </c:pt>
                <c:pt idx="167">
                  <c:v>4666.2336135109044</c:v>
                </c:pt>
                <c:pt idx="168">
                  <c:v>4659.3523851784412</c:v>
                </c:pt>
                <c:pt idx="169">
                  <c:v>4678.9704013944192</c:v>
                </c:pt>
                <c:pt idx="170">
                  <c:v>4681.6328821588777</c:v>
                </c:pt>
                <c:pt idx="171">
                  <c:v>4660.9126394718605</c:v>
                </c:pt>
                <c:pt idx="172">
                  <c:v>4683.7620843334053</c:v>
                </c:pt>
                <c:pt idx="173">
                  <c:v>4654.3012287435558</c:v>
                </c:pt>
                <c:pt idx="174">
                  <c:v>4639.0014237023506</c:v>
                </c:pt>
                <c:pt idx="175">
                  <c:v>4649.5725902098329</c:v>
                </c:pt>
                <c:pt idx="176">
                  <c:v>4621.3908942660428</c:v>
                </c:pt>
                <c:pt idx="177">
                  <c:v>4602.6390488710194</c:v>
                </c:pt>
                <c:pt idx="178">
                  <c:v>4585.7213400248074</c:v>
                </c:pt>
                <c:pt idx="179">
                  <c:v>4476.0788537274448</c:v>
                </c:pt>
                <c:pt idx="180">
                  <c:v>4472.3641969789742</c:v>
                </c:pt>
                <c:pt idx="181">
                  <c:v>4542.1814267794362</c:v>
                </c:pt>
                <c:pt idx="182">
                  <c:v>4489.925153128871</c:v>
                </c:pt>
                <c:pt idx="183">
                  <c:v>4573.2887950273198</c:v>
                </c:pt>
                <c:pt idx="184">
                  <c:v>4554.9207474748255</c:v>
                </c:pt>
                <c:pt idx="185">
                  <c:v>4439.951149471427</c:v>
                </c:pt>
                <c:pt idx="186">
                  <c:v>4455.6925960171657</c:v>
                </c:pt>
                <c:pt idx="187">
                  <c:v>4498.4697581120827</c:v>
                </c:pt>
                <c:pt idx="188">
                  <c:v>4505.8200797562195</c:v>
                </c:pt>
                <c:pt idx="189">
                  <c:v>4441.9412079496169</c:v>
                </c:pt>
                <c:pt idx="190">
                  <c:v>4487.943428692316</c:v>
                </c:pt>
                <c:pt idx="191">
                  <c:v>4480.338702984357</c:v>
                </c:pt>
                <c:pt idx="192">
                  <c:v>4486.7181858257827</c:v>
                </c:pt>
                <c:pt idx="193">
                  <c:v>4517.9048782166319</c:v>
                </c:pt>
                <c:pt idx="194">
                  <c:v>4538.4499921569477</c:v>
                </c:pt>
                <c:pt idx="195">
                  <c:v>4542.2059776467695</c:v>
                </c:pt>
                <c:pt idx="196">
                  <c:v>4547.91674668614</c:v>
                </c:pt>
                <c:pt idx="197">
                  <c:v>4530.5357632750984</c:v>
                </c:pt>
                <c:pt idx="198">
                  <c:v>4536.9470134136873</c:v>
                </c:pt>
                <c:pt idx="199">
                  <c:v>4569.2472631019464</c:v>
                </c:pt>
                <c:pt idx="200">
                  <c:v>4588.3676873399181</c:v>
                </c:pt>
                <c:pt idx="201">
                  <c:v>4580.0935381276422</c:v>
                </c:pt>
                <c:pt idx="202">
                  <c:v>4549.5234714651606</c:v>
                </c:pt>
                <c:pt idx="203">
                  <c:v>4540.0206123525149</c:v>
                </c:pt>
                <c:pt idx="204">
                  <c:v>4542.6789197897442</c:v>
                </c:pt>
                <c:pt idx="205">
                  <c:v>4531.6385487768912</c:v>
                </c:pt>
                <c:pt idx="206">
                  <c:v>4528.1553543139971</c:v>
                </c:pt>
                <c:pt idx="207">
                  <c:v>4528.1081644011019</c:v>
                </c:pt>
                <c:pt idx="208">
                  <c:v>4518.9388360382472</c:v>
                </c:pt>
                <c:pt idx="209">
                  <c:v>4517.7629052254752</c:v>
                </c:pt>
                <c:pt idx="210">
                  <c:v>4532.4763059628249</c:v>
                </c:pt>
                <c:pt idx="211">
                  <c:v>4576.036539250339</c:v>
                </c:pt>
                <c:pt idx="212">
                  <c:v>4625.2130900880575</c:v>
                </c:pt>
                <c:pt idx="213">
                  <c:v>4657.4417554760221</c:v>
                </c:pt>
                <c:pt idx="214">
                  <c:v>4614.4485774142731</c:v>
                </c:pt>
                <c:pt idx="215">
                  <c:v>4585.5951749028536</c:v>
                </c:pt>
                <c:pt idx="216">
                  <c:v>4551.969033941803</c:v>
                </c:pt>
                <c:pt idx="217">
                  <c:v>4579.7498225311629</c:v>
                </c:pt>
                <c:pt idx="218">
                  <c:v>4568.8334626709729</c:v>
                </c:pt>
                <c:pt idx="219">
                  <c:v>4578.8560224486446</c:v>
                </c:pt>
                <c:pt idx="220">
                  <c:v>4571.3476773323418</c:v>
                </c:pt>
                <c:pt idx="221">
                  <c:v>4570.9841743221496</c:v>
                </c:pt>
                <c:pt idx="222">
                  <c:v>4538.9997534181493</c:v>
                </c:pt>
                <c:pt idx="223">
                  <c:v>4535.8871336204229</c:v>
                </c:pt>
                <c:pt idx="224">
                  <c:v>4548.0000319290548</c:v>
                </c:pt>
                <c:pt idx="225">
                  <c:v>4574.470374344126</c:v>
                </c:pt>
                <c:pt idx="226">
                  <c:v>4601.1648608657197</c:v>
                </c:pt>
                <c:pt idx="227">
                  <c:v>4640.0330234939192</c:v>
                </c:pt>
                <c:pt idx="228">
                  <c:v>4654.4077532288065</c:v>
                </c:pt>
                <c:pt idx="229">
                  <c:v>4729.353623070464</c:v>
                </c:pt>
                <c:pt idx="230">
                  <c:v>4763.4043130189748</c:v>
                </c:pt>
                <c:pt idx="231">
                  <c:v>4836.9477980744223</c:v>
                </c:pt>
                <c:pt idx="232">
                  <c:v>4836.8731392368873</c:v>
                </c:pt>
                <c:pt idx="233">
                  <c:v>4816.5292735064531</c:v>
                </c:pt>
                <c:pt idx="234">
                  <c:v>4832.0322848832038</c:v>
                </c:pt>
                <c:pt idx="235">
                  <c:v>4836.1329663672213</c:v>
                </c:pt>
                <c:pt idx="236">
                  <c:v>4907.5576349585881</c:v>
                </c:pt>
                <c:pt idx="237">
                  <c:v>4945.1546686573874</c:v>
                </c:pt>
                <c:pt idx="238">
                  <c:v>4935.9537714636999</c:v>
                </c:pt>
                <c:pt idx="239">
                  <c:v>4954.5129153776106</c:v>
                </c:pt>
                <c:pt idx="240">
                  <c:v>4939.5922613992025</c:v>
                </c:pt>
                <c:pt idx="241">
                  <c:v>4946.6227345285561</c:v>
                </c:pt>
                <c:pt idx="242">
                  <c:v>4962.8850267657563</c:v>
                </c:pt>
                <c:pt idx="243">
                  <c:v>4961.9299461108849</c:v>
                </c:pt>
                <c:pt idx="244">
                  <c:v>4954.0295715640241</c:v>
                </c:pt>
                <c:pt idx="245">
                  <c:v>4981.0797731252578</c:v>
                </c:pt>
                <c:pt idx="246">
                  <c:v>4984.5577217946675</c:v>
                </c:pt>
                <c:pt idx="247">
                  <c:v>4988.6081475723377</c:v>
                </c:pt>
                <c:pt idx="248">
                  <c:v>5046.487849458349</c:v>
                </c:pt>
                <c:pt idx="249">
                  <c:v>5062.4580194527862</c:v>
                </c:pt>
                <c:pt idx="250">
                  <c:v>5065.980801555731</c:v>
                </c:pt>
                <c:pt idx="251">
                  <c:v>5067.9218687672674</c:v>
                </c:pt>
                <c:pt idx="252">
                  <c:v>5054.8278890874763</c:v>
                </c:pt>
                <c:pt idx="253">
                  <c:v>5008.9706455164414</c:v>
                </c:pt>
                <c:pt idx="254">
                  <c:v>4963.8166910542459</c:v>
                </c:pt>
                <c:pt idx="255">
                  <c:v>4967.2918517009721</c:v>
                </c:pt>
                <c:pt idx="256">
                  <c:v>4904.8546824567038</c:v>
                </c:pt>
                <c:pt idx="257">
                  <c:v>4960.6908433215231</c:v>
                </c:pt>
                <c:pt idx="258">
                  <c:v>4927.4710102955114</c:v>
                </c:pt>
                <c:pt idx="259">
                  <c:v>4966.7509623787537</c:v>
                </c:pt>
                <c:pt idx="260">
                  <c:v>4931.9285365713322</c:v>
                </c:pt>
                <c:pt idx="261">
                  <c:v>4914.8644468733291</c:v>
                </c:pt>
                <c:pt idx="262">
                  <c:v>4882.893757284829</c:v>
                </c:pt>
                <c:pt idx="263">
                  <c:v>4874.2837498059125</c:v>
                </c:pt>
                <c:pt idx="264">
                  <c:v>4852.4021804366648</c:v>
                </c:pt>
                <c:pt idx="265">
                  <c:v>4828.0164791771667</c:v>
                </c:pt>
                <c:pt idx="266">
                  <c:v>4829.3736440275025</c:v>
                </c:pt>
                <c:pt idx="267">
                  <c:v>4855.938964987753</c:v>
                </c:pt>
                <c:pt idx="268">
                  <c:v>4873.1529670580048</c:v>
                </c:pt>
                <c:pt idx="269">
                  <c:v>4885.7727152383377</c:v>
                </c:pt>
                <c:pt idx="270">
                  <c:v>4910.1012455288355</c:v>
                </c:pt>
                <c:pt idx="271">
                  <c:v>4898.2223339295806</c:v>
                </c:pt>
                <c:pt idx="272">
                  <c:v>4993.069849440657</c:v>
                </c:pt>
                <c:pt idx="273">
                  <c:v>5013.076436062147</c:v>
                </c:pt>
                <c:pt idx="274">
                  <c:v>4995.3025397941346</c:v>
                </c:pt>
                <c:pt idx="275">
                  <c:v>5004.798912636702</c:v>
                </c:pt>
                <c:pt idx="276">
                  <c:v>4999.14462558993</c:v>
                </c:pt>
                <c:pt idx="277">
                  <c:v>4971.0752886539058</c:v>
                </c:pt>
                <c:pt idx="278">
                  <c:v>4982.0700208287089</c:v>
                </c:pt>
                <c:pt idx="279">
                  <c:v>4985.8774321144238</c:v>
                </c:pt>
                <c:pt idx="280">
                  <c:v>4970.7440125111334</c:v>
                </c:pt>
                <c:pt idx="281">
                  <c:v>4947.14137401892</c:v>
                </c:pt>
                <c:pt idx="282">
                  <c:v>4949.6343266378672</c:v>
                </c:pt>
                <c:pt idx="283">
                  <c:v>4928.4856633680583</c:v>
                </c:pt>
                <c:pt idx="284">
                  <c:v>4853.4199542095748</c:v>
                </c:pt>
                <c:pt idx="285">
                  <c:v>4827.7522031625012</c:v>
                </c:pt>
                <c:pt idx="286">
                  <c:v>4802.3279272269201</c:v>
                </c:pt>
                <c:pt idx="287">
                  <c:v>4787.8252324029145</c:v>
                </c:pt>
                <c:pt idx="288">
                  <c:v>4793.5740686905683</c:v>
                </c:pt>
                <c:pt idx="289">
                  <c:v>4756.1234030899623</c:v>
                </c:pt>
                <c:pt idx="290">
                  <c:v>4733.4493726011815</c:v>
                </c:pt>
                <c:pt idx="291">
                  <c:v>4761.307751224308</c:v>
                </c:pt>
                <c:pt idx="292">
                  <c:v>4819.9433919594258</c:v>
                </c:pt>
                <c:pt idx="293">
                  <c:v>4870.0907778066166</c:v>
                </c:pt>
                <c:pt idx="294">
                  <c:v>4815.3037447659644</c:v>
                </c:pt>
                <c:pt idx="295">
                  <c:v>4767.5448598375515</c:v>
                </c:pt>
                <c:pt idx="296">
                  <c:v>4779.0364950214635</c:v>
                </c:pt>
                <c:pt idx="297">
                  <c:v>4792.934176317779</c:v>
                </c:pt>
                <c:pt idx="298">
                  <c:v>4771.8569797265855</c:v>
                </c:pt>
                <c:pt idx="299">
                  <c:v>4791.646665247963</c:v>
                </c:pt>
                <c:pt idx="300">
                  <c:v>4806.7074988819959</c:v>
                </c:pt>
                <c:pt idx="301">
                  <c:v>4802.9816376287681</c:v>
                </c:pt>
                <c:pt idx="302">
                  <c:v>4801.7238974883612</c:v>
                </c:pt>
                <c:pt idx="303">
                  <c:v>4730.7442584608589</c:v>
                </c:pt>
                <c:pt idx="304">
                  <c:v>4681.4574628963419</c:v>
                </c:pt>
                <c:pt idx="305">
                  <c:v>4654.4735574812557</c:v>
                </c:pt>
                <c:pt idx="306">
                  <c:v>4640.5481682158224</c:v>
                </c:pt>
                <c:pt idx="307">
                  <c:v>4669.2677961002655</c:v>
                </c:pt>
                <c:pt idx="308">
                  <c:v>4685.5018031348072</c:v>
                </c:pt>
                <c:pt idx="309">
                  <c:v>4677.6581163196724</c:v>
                </c:pt>
                <c:pt idx="310">
                  <c:v>4689.1869826550828</c:v>
                </c:pt>
                <c:pt idx="311">
                  <c:v>4717.8395101412625</c:v>
                </c:pt>
                <c:pt idx="312">
                  <c:v>4709.9794107784337</c:v>
                </c:pt>
                <c:pt idx="313">
                  <c:v>4683.7611645668212</c:v>
                </c:pt>
                <c:pt idx="314">
                  <c:v>4673.7644805066466</c:v>
                </c:pt>
                <c:pt idx="315">
                  <c:v>4673.8443215981342</c:v>
                </c:pt>
                <c:pt idx="316">
                  <c:v>4728.0251948415071</c:v>
                </c:pt>
                <c:pt idx="317">
                  <c:v>4696.9103782369884</c:v>
                </c:pt>
                <c:pt idx="318">
                  <c:v>4707.5325157848029</c:v>
                </c:pt>
                <c:pt idx="319">
                  <c:v>4684.8198664851725</c:v>
                </c:pt>
                <c:pt idx="320">
                  <c:v>4703.2292783383209</c:v>
                </c:pt>
                <c:pt idx="321">
                  <c:v>4713.3589573444715</c:v>
                </c:pt>
                <c:pt idx="322">
                  <c:v>4743.5334435038485</c:v>
                </c:pt>
                <c:pt idx="323">
                  <c:v>4748.6506718166738</c:v>
                </c:pt>
                <c:pt idx="324">
                  <c:v>4709.6546362831723</c:v>
                </c:pt>
                <c:pt idx="325">
                  <c:v>4762.2422179035675</c:v>
                </c:pt>
                <c:pt idx="326">
                  <c:v>4760.7728356780826</c:v>
                </c:pt>
                <c:pt idx="327">
                  <c:v>4758.5849716069415</c:v>
                </c:pt>
                <c:pt idx="328">
                  <c:v>4741.8937236903676</c:v>
                </c:pt>
                <c:pt idx="329">
                  <c:v>4751.334113928584</c:v>
                </c:pt>
                <c:pt idx="330">
                  <c:v>4751.3983763218148</c:v>
                </c:pt>
                <c:pt idx="331">
                  <c:v>4722.392031870284</c:v>
                </c:pt>
                <c:pt idx="332">
                  <c:v>4714.7716735742151</c:v>
                </c:pt>
                <c:pt idx="333">
                  <c:v>4665.4534354338321</c:v>
                </c:pt>
                <c:pt idx="334">
                  <c:v>4660.1784214493573</c:v>
                </c:pt>
                <c:pt idx="335">
                  <c:v>4664.2616836210163</c:v>
                </c:pt>
                <c:pt idx="336">
                  <c:v>4718.5888769490321</c:v>
                </c:pt>
                <c:pt idx="337">
                  <c:v>4740.2458334580988</c:v>
                </c:pt>
                <c:pt idx="338">
                  <c:v>4771.2411214917838</c:v>
                </c:pt>
                <c:pt idx="339">
                  <c:v>4748.7152360505552</c:v>
                </c:pt>
                <c:pt idx="340">
                  <c:v>4762.8015441348816</c:v>
                </c:pt>
                <c:pt idx="341">
                  <c:v>4773.3246427452286</c:v>
                </c:pt>
                <c:pt idx="342">
                  <c:v>4810.2002108820661</c:v>
                </c:pt>
                <c:pt idx="343">
                  <c:v>4728.6525606343366</c:v>
                </c:pt>
                <c:pt idx="344">
                  <c:v>4740.2132797489667</c:v>
                </c:pt>
                <c:pt idx="345">
                  <c:v>4766.5475522266679</c:v>
                </c:pt>
                <c:pt idx="346">
                  <c:v>4768.268023068149</c:v>
                </c:pt>
                <c:pt idx="347">
                  <c:v>4752.320368274125</c:v>
                </c:pt>
                <c:pt idx="348">
                  <c:v>4760.2113928453055</c:v>
                </c:pt>
                <c:pt idx="349">
                  <c:v>4768.9905297824043</c:v>
                </c:pt>
                <c:pt idx="350">
                  <c:v>4796.4016860861311</c:v>
                </c:pt>
                <c:pt idx="351">
                  <c:v>4809.0658437572001</c:v>
                </c:pt>
                <c:pt idx="352">
                  <c:v>4805.8670297963226</c:v>
                </c:pt>
                <c:pt idx="353">
                  <c:v>4840.9173062042109</c:v>
                </c:pt>
                <c:pt idx="354">
                  <c:v>4897.1886339815765</c:v>
                </c:pt>
                <c:pt idx="355">
                  <c:v>4944.867994129133</c:v>
                </c:pt>
                <c:pt idx="356">
                  <c:v>4929.4091126475932</c:v>
                </c:pt>
                <c:pt idx="357">
                  <c:v>4939.205549537669</c:v>
                </c:pt>
                <c:pt idx="358">
                  <c:v>4945.8529298000722</c:v>
                </c:pt>
                <c:pt idx="359">
                  <c:v>4923.9855704355177</c:v>
                </c:pt>
                <c:pt idx="360">
                  <c:v>4905.9672254447178</c:v>
                </c:pt>
                <c:pt idx="361">
                  <c:v>4927.9252708283848</c:v>
                </c:pt>
                <c:pt idx="362">
                  <c:v>4916.205243587232</c:v>
                </c:pt>
                <c:pt idx="363">
                  <c:v>4913.9139897219729</c:v>
                </c:pt>
                <c:pt idx="364">
                  <c:v>4879.9004032333205</c:v>
                </c:pt>
                <c:pt idx="365">
                  <c:v>4840.8888021219891</c:v>
                </c:pt>
                <c:pt idx="366">
                  <c:v>4858.1910425638571</c:v>
                </c:pt>
                <c:pt idx="367">
                  <c:v>4845.5150099613411</c:v>
                </c:pt>
                <c:pt idx="368">
                  <c:v>4857.3902253157266</c:v>
                </c:pt>
                <c:pt idx="369">
                  <c:v>4876.9737456282965</c:v>
                </c:pt>
                <c:pt idx="370">
                  <c:v>4854.033420900334</c:v>
                </c:pt>
                <c:pt idx="371">
                  <c:v>4867.4016241331265</c:v>
                </c:pt>
                <c:pt idx="372">
                  <c:v>4866.9323613279548</c:v>
                </c:pt>
                <c:pt idx="373">
                  <c:v>4863.6782244861079</c:v>
                </c:pt>
                <c:pt idx="374">
                  <c:v>4867.2508856088662</c:v>
                </c:pt>
                <c:pt idx="375">
                  <c:v>4898.6577066975187</c:v>
                </c:pt>
                <c:pt idx="376">
                  <c:v>4888.261939753349</c:v>
                </c:pt>
                <c:pt idx="377">
                  <c:v>4876.2222977776437</c:v>
                </c:pt>
                <c:pt idx="378">
                  <c:v>4908.1228897716892</c:v>
                </c:pt>
                <c:pt idx="379">
                  <c:v>4901.0536937367697</c:v>
                </c:pt>
                <c:pt idx="380">
                  <c:v>4902.9891316741714</c:v>
                </c:pt>
                <c:pt idx="381">
                  <c:v>4889.7734275851835</c:v>
                </c:pt>
                <c:pt idx="382">
                  <c:v>4875.4545284710903</c:v>
                </c:pt>
                <c:pt idx="383">
                  <c:v>4905.9947503331796</c:v>
                </c:pt>
                <c:pt idx="384">
                  <c:v>4920.7041021727382</c:v>
                </c:pt>
                <c:pt idx="385">
                  <c:v>4941.834195991054</c:v>
                </c:pt>
                <c:pt idx="386">
                  <c:v>4946.2531527894143</c:v>
                </c:pt>
                <c:pt idx="387">
                  <c:v>4967.2271265691052</c:v>
                </c:pt>
                <c:pt idx="388">
                  <c:v>4956.9094063314178</c:v>
                </c:pt>
                <c:pt idx="389">
                  <c:v>4961.9415590776371</c:v>
                </c:pt>
                <c:pt idx="390">
                  <c:v>4922.2765648090544</c:v>
                </c:pt>
                <c:pt idx="391">
                  <c:v>4891.494163526957</c:v>
                </c:pt>
                <c:pt idx="392">
                  <c:v>4859.5244182326314</c:v>
                </c:pt>
                <c:pt idx="393">
                  <c:v>4865.9882619273703</c:v>
                </c:pt>
                <c:pt idx="394">
                  <c:v>4872.3885216124609</c:v>
                </c:pt>
                <c:pt idx="395">
                  <c:v>4825.4794122891926</c:v>
                </c:pt>
                <c:pt idx="396">
                  <c:v>4832.9581969588562</c:v>
                </c:pt>
                <c:pt idx="397">
                  <c:v>4866.1552766227405</c:v>
                </c:pt>
                <c:pt idx="398">
                  <c:v>4864.0651562821358</c:v>
                </c:pt>
                <c:pt idx="399">
                  <c:v>4817.9763979383324</c:v>
                </c:pt>
                <c:pt idx="400">
                  <c:v>4799.5648695926193</c:v>
                </c:pt>
                <c:pt idx="401">
                  <c:v>4741.1827258316207</c:v>
                </c:pt>
                <c:pt idx="402">
                  <c:v>4740.632803273993</c:v>
                </c:pt>
                <c:pt idx="403">
                  <c:v>4722.1787979221681</c:v>
                </c:pt>
                <c:pt idx="404">
                  <c:v>4674.9455287785804</c:v>
                </c:pt>
                <c:pt idx="405">
                  <c:v>4617.3634818456612</c:v>
                </c:pt>
                <c:pt idx="406">
                  <c:v>4609.880207125846</c:v>
                </c:pt>
                <c:pt idx="407">
                  <c:v>4609.9754896215663</c:v>
                </c:pt>
                <c:pt idx="408">
                  <c:v>4547.0871663352582</c:v>
                </c:pt>
                <c:pt idx="409">
                  <c:v>4595.4696452693552</c:v>
                </c:pt>
                <c:pt idx="410">
                  <c:v>4627.2851234262962</c:v>
                </c:pt>
                <c:pt idx="411">
                  <c:v>4582.9632218085135</c:v>
                </c:pt>
                <c:pt idx="412">
                  <c:v>4657.5107914184455</c:v>
                </c:pt>
                <c:pt idx="413">
                  <c:v>4726.7077902585279</c:v>
                </c:pt>
                <c:pt idx="414">
                  <c:v>4717.3876183311986</c:v>
                </c:pt>
                <c:pt idx="415">
                  <c:v>4745.2062286388964</c:v>
                </c:pt>
                <c:pt idx="416">
                  <c:v>4719.5245731840587</c:v>
                </c:pt>
                <c:pt idx="417">
                  <c:v>4685.6081849691245</c:v>
                </c:pt>
                <c:pt idx="418">
                  <c:v>4693.4546849965336</c:v>
                </c:pt>
                <c:pt idx="419">
                  <c:v>4661.2395642687261</c:v>
                </c:pt>
                <c:pt idx="420">
                  <c:v>4647.4704107881416</c:v>
                </c:pt>
                <c:pt idx="421">
                  <c:v>4651.1749815572211</c:v>
                </c:pt>
                <c:pt idx="422">
                  <c:v>4598.7035335784058</c:v>
                </c:pt>
                <c:pt idx="423">
                  <c:v>4680.0785968541386</c:v>
                </c:pt>
                <c:pt idx="424">
                  <c:v>4686.9887133868597</c:v>
                </c:pt>
                <c:pt idx="425">
                  <c:v>4708.8561181790146</c:v>
                </c:pt>
                <c:pt idx="426">
                  <c:v>4710.0054552330439</c:v>
                </c:pt>
                <c:pt idx="427">
                  <c:v>4712.7089265513932</c:v>
                </c:pt>
                <c:pt idx="428">
                  <c:v>4691.323364136505</c:v>
                </c:pt>
                <c:pt idx="429">
                  <c:v>4661.5093829908255</c:v>
                </c:pt>
                <c:pt idx="430">
                  <c:v>4661.5359351167999</c:v>
                </c:pt>
                <c:pt idx="431">
                  <c:v>4673.9510005168731</c:v>
                </c:pt>
                <c:pt idx="432">
                  <c:v>4678.8184231934911</c:v>
                </c:pt>
                <c:pt idx="433">
                  <c:v>4644.2452291491027</c:v>
                </c:pt>
                <c:pt idx="434">
                  <c:v>4642.7305062678024</c:v>
                </c:pt>
                <c:pt idx="435">
                  <c:v>4643.0407667381023</c:v>
                </c:pt>
                <c:pt idx="436">
                  <c:v>4621.9019095641124</c:v>
                </c:pt>
                <c:pt idx="437">
                  <c:v>4624.9366267499436</c:v>
                </c:pt>
                <c:pt idx="438">
                  <c:v>4596.5257792997072</c:v>
                </c:pt>
                <c:pt idx="439">
                  <c:v>4634.5889082175172</c:v>
                </c:pt>
                <c:pt idx="440">
                  <c:v>4618.4353795074858</c:v>
                </c:pt>
                <c:pt idx="441">
                  <c:v>4600.7351771737303</c:v>
                </c:pt>
                <c:pt idx="442">
                  <c:v>4609.3573262203636</c:v>
                </c:pt>
                <c:pt idx="443">
                  <c:v>4598.2768896515054</c:v>
                </c:pt>
                <c:pt idx="444">
                  <c:v>4618.8829734712708</c:v>
                </c:pt>
                <c:pt idx="445">
                  <c:v>4592.7248686837811</c:v>
                </c:pt>
                <c:pt idx="446">
                  <c:v>4595.0442552931545</c:v>
                </c:pt>
                <c:pt idx="447">
                  <c:v>4586.2822703035117</c:v>
                </c:pt>
                <c:pt idx="448">
                  <c:v>4557.452535718975</c:v>
                </c:pt>
                <c:pt idx="449">
                  <c:v>4533.6627465436677</c:v>
                </c:pt>
                <c:pt idx="450">
                  <c:v>4493.6569947817115</c:v>
                </c:pt>
                <c:pt idx="451">
                  <c:v>4468.2683474372325</c:v>
                </c:pt>
                <c:pt idx="452">
                  <c:v>4419.4660815143552</c:v>
                </c:pt>
                <c:pt idx="453">
                  <c:v>4406.9072710172068</c:v>
                </c:pt>
                <c:pt idx="454">
                  <c:v>4371.2115449499161</c:v>
                </c:pt>
                <c:pt idx="455">
                  <c:v>4350.5623473166097</c:v>
                </c:pt>
                <c:pt idx="456">
                  <c:v>4383.1136291214179</c:v>
                </c:pt>
                <c:pt idx="457">
                  <c:v>4293.3256633684705</c:v>
                </c:pt>
                <c:pt idx="458">
                  <c:v>4389.0567390619008</c:v>
                </c:pt>
                <c:pt idx="459">
                  <c:v>4369.4792829865319</c:v>
                </c:pt>
                <c:pt idx="460">
                  <c:v>4535.9683455396216</c:v>
                </c:pt>
                <c:pt idx="461">
                  <c:v>4489.2633327289568</c:v>
                </c:pt>
                <c:pt idx="462">
                  <c:v>4471.9433305623334</c:v>
                </c:pt>
                <c:pt idx="463">
                  <c:v>4482.9331670475458</c:v>
                </c:pt>
                <c:pt idx="464">
                  <c:v>4513.6687271923902</c:v>
                </c:pt>
                <c:pt idx="465">
                  <c:v>4508.7578760046672</c:v>
                </c:pt>
                <c:pt idx="466">
                  <c:v>4522.9380384921787</c:v>
                </c:pt>
                <c:pt idx="467">
                  <c:v>4552.4521146627276</c:v>
                </c:pt>
                <c:pt idx="468">
                  <c:v>4528.5710795241221</c:v>
                </c:pt>
                <c:pt idx="469">
                  <c:v>4522.006803441931</c:v>
                </c:pt>
                <c:pt idx="470">
                  <c:v>4522.58772649824</c:v>
                </c:pt>
                <c:pt idx="471">
                  <c:v>4545.4938387036236</c:v>
                </c:pt>
                <c:pt idx="472">
                  <c:v>4521.7502970686564</c:v>
                </c:pt>
                <c:pt idx="473">
                  <c:v>4527.8773166039164</c:v>
                </c:pt>
                <c:pt idx="474">
                  <c:v>4542.9354863199878</c:v>
                </c:pt>
                <c:pt idx="475">
                  <c:v>4540.3999682274552</c:v>
                </c:pt>
                <c:pt idx="476">
                  <c:v>4545.1974253369062</c:v>
                </c:pt>
                <c:pt idx="477">
                  <c:v>4559.8814516589327</c:v>
                </c:pt>
                <c:pt idx="478">
                  <c:v>4588.1346242041272</c:v>
                </c:pt>
                <c:pt idx="479">
                  <c:v>4555.2018469830909</c:v>
                </c:pt>
                <c:pt idx="480">
                  <c:v>4582.4478200064204</c:v>
                </c:pt>
                <c:pt idx="481">
                  <c:v>4629.3792132847229</c:v>
                </c:pt>
                <c:pt idx="482">
                  <c:v>4636.1038648286039</c:v>
                </c:pt>
                <c:pt idx="483">
                  <c:v>4660.266819648672</c:v>
                </c:pt>
                <c:pt idx="484">
                  <c:v>4690.4588187555428</c:v>
                </c:pt>
                <c:pt idx="485">
                  <c:v>4707.347326159831</c:v>
                </c:pt>
                <c:pt idx="486">
                  <c:v>4748.1562428721572</c:v>
                </c:pt>
                <c:pt idx="487">
                  <c:v>4724.4643933991156</c:v>
                </c:pt>
                <c:pt idx="488">
                  <c:v>4708.9422001779249</c:v>
                </c:pt>
                <c:pt idx="489">
                  <c:v>4674.4173652263962</c:v>
                </c:pt>
                <c:pt idx="490">
                  <c:v>4625.9469925623434</c:v>
                </c:pt>
                <c:pt idx="491">
                  <c:v>4601.4577252035879</c:v>
                </c:pt>
                <c:pt idx="492">
                  <c:v>4606.5037831679601</c:v>
                </c:pt>
                <c:pt idx="493">
                  <c:v>4612.9237914732921</c:v>
                </c:pt>
                <c:pt idx="494">
                  <c:v>4610.1594991374268</c:v>
                </c:pt>
                <c:pt idx="495">
                  <c:v>4591.9751561782086</c:v>
                </c:pt>
                <c:pt idx="496">
                  <c:v>4593.3502186134929</c:v>
                </c:pt>
                <c:pt idx="497">
                  <c:v>4581.796828461137</c:v>
                </c:pt>
                <c:pt idx="498">
                  <c:v>4579.8857607390073</c:v>
                </c:pt>
                <c:pt idx="499">
                  <c:v>4537.9941194649746</c:v>
                </c:pt>
                <c:pt idx="500">
                  <c:v>4561.1293716569171</c:v>
                </c:pt>
                <c:pt idx="501">
                  <c:v>4563.2571053327201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6F4-4802-9192-900EC9C501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866727"/>
        <c:axId val="106867055"/>
        <c:extLst>
          <c:ext xmlns:c15="http://schemas.microsoft.com/office/drawing/2012/chart" uri="{02D57815-91ED-43cb-92C2-25804820EDAC}">
            <c15:filteredLineSeries>
              <c15:ser>
                <c:idx val="7"/>
                <c:order val="3"/>
                <c:tx>
                  <c:strRef>
                    <c:extLst>
                      <c:ext uri="{02D57815-91ED-43cb-92C2-25804820EDAC}">
                        <c15:formulaRef>
                          <c15:sqref>'NTN-B'!$AQ$2</c15:sqref>
                        </c15:formulaRef>
                      </c:ext>
                    </c:extLst>
                    <c:strCache>
                      <c:ptCount val="1"/>
                      <c:pt idx="0">
                        <c:v>CDI</c:v>
                      </c:pt>
                    </c:strCache>
                  </c:strRef>
                </c:tx>
                <c:spPr>
                  <a:ln w="28575" cap="rnd">
                    <a:solidFill>
                      <a:schemeClr val="bg2">
                        <a:lumMod val="25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'NTN-B'!$B$3:$B$988</c15:sqref>
                        </c15:formulaRef>
                      </c:ext>
                    </c:extLst>
                    <c:numCache>
                      <c:formatCode>m/d/yyyy</c:formatCode>
                      <c:ptCount val="986"/>
                      <c:pt idx="0">
                        <c:v>43832</c:v>
                      </c:pt>
                      <c:pt idx="1">
                        <c:v>43833</c:v>
                      </c:pt>
                      <c:pt idx="2">
                        <c:v>43836</c:v>
                      </c:pt>
                      <c:pt idx="3">
                        <c:v>43837</c:v>
                      </c:pt>
                      <c:pt idx="4">
                        <c:v>43838</c:v>
                      </c:pt>
                      <c:pt idx="5">
                        <c:v>43839</c:v>
                      </c:pt>
                      <c:pt idx="6">
                        <c:v>43840</c:v>
                      </c:pt>
                      <c:pt idx="7">
                        <c:v>43843</c:v>
                      </c:pt>
                      <c:pt idx="8">
                        <c:v>43844</c:v>
                      </c:pt>
                      <c:pt idx="9">
                        <c:v>43845</c:v>
                      </c:pt>
                      <c:pt idx="10">
                        <c:v>43846</c:v>
                      </c:pt>
                      <c:pt idx="11">
                        <c:v>43847</c:v>
                      </c:pt>
                      <c:pt idx="12">
                        <c:v>43850</c:v>
                      </c:pt>
                      <c:pt idx="13">
                        <c:v>43851</c:v>
                      </c:pt>
                      <c:pt idx="14">
                        <c:v>43852</c:v>
                      </c:pt>
                      <c:pt idx="15">
                        <c:v>43853</c:v>
                      </c:pt>
                      <c:pt idx="16">
                        <c:v>43854</c:v>
                      </c:pt>
                      <c:pt idx="17">
                        <c:v>43857</c:v>
                      </c:pt>
                      <c:pt idx="18">
                        <c:v>43858</c:v>
                      </c:pt>
                      <c:pt idx="19">
                        <c:v>43859</c:v>
                      </c:pt>
                      <c:pt idx="20">
                        <c:v>43860</c:v>
                      </c:pt>
                      <c:pt idx="21">
                        <c:v>43861</c:v>
                      </c:pt>
                      <c:pt idx="22">
                        <c:v>43864</c:v>
                      </c:pt>
                      <c:pt idx="23">
                        <c:v>43865</c:v>
                      </c:pt>
                      <c:pt idx="24">
                        <c:v>43866</c:v>
                      </c:pt>
                      <c:pt idx="25">
                        <c:v>43867</c:v>
                      </c:pt>
                      <c:pt idx="26">
                        <c:v>43868</c:v>
                      </c:pt>
                      <c:pt idx="27">
                        <c:v>43871</c:v>
                      </c:pt>
                      <c:pt idx="28">
                        <c:v>43872</c:v>
                      </c:pt>
                      <c:pt idx="29">
                        <c:v>43873</c:v>
                      </c:pt>
                      <c:pt idx="30">
                        <c:v>43874</c:v>
                      </c:pt>
                      <c:pt idx="31">
                        <c:v>43875</c:v>
                      </c:pt>
                      <c:pt idx="32">
                        <c:v>43878</c:v>
                      </c:pt>
                      <c:pt idx="33">
                        <c:v>43879</c:v>
                      </c:pt>
                      <c:pt idx="34">
                        <c:v>43880</c:v>
                      </c:pt>
                      <c:pt idx="35">
                        <c:v>43881</c:v>
                      </c:pt>
                      <c:pt idx="36">
                        <c:v>43882</c:v>
                      </c:pt>
                      <c:pt idx="37">
                        <c:v>43887</c:v>
                      </c:pt>
                      <c:pt idx="38">
                        <c:v>43888</c:v>
                      </c:pt>
                      <c:pt idx="39">
                        <c:v>43889</c:v>
                      </c:pt>
                      <c:pt idx="40">
                        <c:v>43892</c:v>
                      </c:pt>
                      <c:pt idx="41">
                        <c:v>43893</c:v>
                      </c:pt>
                      <c:pt idx="42">
                        <c:v>43894</c:v>
                      </c:pt>
                      <c:pt idx="43">
                        <c:v>43895</c:v>
                      </c:pt>
                      <c:pt idx="44">
                        <c:v>43896</c:v>
                      </c:pt>
                      <c:pt idx="45">
                        <c:v>43899</c:v>
                      </c:pt>
                      <c:pt idx="46">
                        <c:v>43900</c:v>
                      </c:pt>
                      <c:pt idx="47">
                        <c:v>43901</c:v>
                      </c:pt>
                      <c:pt idx="48">
                        <c:v>43902</c:v>
                      </c:pt>
                      <c:pt idx="49">
                        <c:v>43903</c:v>
                      </c:pt>
                      <c:pt idx="50">
                        <c:v>43906</c:v>
                      </c:pt>
                      <c:pt idx="51">
                        <c:v>43907</c:v>
                      </c:pt>
                      <c:pt idx="52">
                        <c:v>43908</c:v>
                      </c:pt>
                      <c:pt idx="53">
                        <c:v>43909</c:v>
                      </c:pt>
                      <c:pt idx="54">
                        <c:v>43910</c:v>
                      </c:pt>
                      <c:pt idx="55">
                        <c:v>43913</c:v>
                      </c:pt>
                      <c:pt idx="56">
                        <c:v>43914</c:v>
                      </c:pt>
                      <c:pt idx="57">
                        <c:v>43915</c:v>
                      </c:pt>
                      <c:pt idx="58">
                        <c:v>43916</c:v>
                      </c:pt>
                      <c:pt idx="59">
                        <c:v>43917</c:v>
                      </c:pt>
                      <c:pt idx="60">
                        <c:v>43920</c:v>
                      </c:pt>
                      <c:pt idx="61">
                        <c:v>43921</c:v>
                      </c:pt>
                      <c:pt idx="62">
                        <c:v>43922</c:v>
                      </c:pt>
                      <c:pt idx="63">
                        <c:v>43923</c:v>
                      </c:pt>
                      <c:pt idx="64">
                        <c:v>43924</c:v>
                      </c:pt>
                      <c:pt idx="65">
                        <c:v>43927</c:v>
                      </c:pt>
                      <c:pt idx="66">
                        <c:v>43928</c:v>
                      </c:pt>
                      <c:pt idx="67">
                        <c:v>43929</c:v>
                      </c:pt>
                      <c:pt idx="68">
                        <c:v>43930</c:v>
                      </c:pt>
                      <c:pt idx="69">
                        <c:v>43934</c:v>
                      </c:pt>
                      <c:pt idx="70">
                        <c:v>43935</c:v>
                      </c:pt>
                      <c:pt idx="71">
                        <c:v>43936</c:v>
                      </c:pt>
                      <c:pt idx="72">
                        <c:v>43937</c:v>
                      </c:pt>
                      <c:pt idx="73">
                        <c:v>43938</c:v>
                      </c:pt>
                      <c:pt idx="74">
                        <c:v>43941</c:v>
                      </c:pt>
                      <c:pt idx="75">
                        <c:v>43943</c:v>
                      </c:pt>
                      <c:pt idx="76">
                        <c:v>43944</c:v>
                      </c:pt>
                      <c:pt idx="77">
                        <c:v>43945</c:v>
                      </c:pt>
                      <c:pt idx="78">
                        <c:v>43948</c:v>
                      </c:pt>
                      <c:pt idx="79">
                        <c:v>43949</c:v>
                      </c:pt>
                      <c:pt idx="80">
                        <c:v>43950</c:v>
                      </c:pt>
                      <c:pt idx="81">
                        <c:v>43951</c:v>
                      </c:pt>
                      <c:pt idx="82">
                        <c:v>43955</c:v>
                      </c:pt>
                      <c:pt idx="83">
                        <c:v>43956</c:v>
                      </c:pt>
                      <c:pt idx="84">
                        <c:v>43957</c:v>
                      </c:pt>
                      <c:pt idx="85">
                        <c:v>43958</c:v>
                      </c:pt>
                      <c:pt idx="86">
                        <c:v>43959</c:v>
                      </c:pt>
                      <c:pt idx="87">
                        <c:v>43962</c:v>
                      </c:pt>
                      <c:pt idx="88">
                        <c:v>43963</c:v>
                      </c:pt>
                      <c:pt idx="89">
                        <c:v>43964</c:v>
                      </c:pt>
                      <c:pt idx="90">
                        <c:v>43965</c:v>
                      </c:pt>
                      <c:pt idx="91">
                        <c:v>43966</c:v>
                      </c:pt>
                      <c:pt idx="92">
                        <c:v>43969</c:v>
                      </c:pt>
                      <c:pt idx="93">
                        <c:v>43970</c:v>
                      </c:pt>
                      <c:pt idx="94">
                        <c:v>43971</c:v>
                      </c:pt>
                      <c:pt idx="95">
                        <c:v>43972</c:v>
                      </c:pt>
                      <c:pt idx="96">
                        <c:v>43973</c:v>
                      </c:pt>
                      <c:pt idx="97">
                        <c:v>43976</c:v>
                      </c:pt>
                      <c:pt idx="98">
                        <c:v>43977</c:v>
                      </c:pt>
                      <c:pt idx="99">
                        <c:v>43978</c:v>
                      </c:pt>
                      <c:pt idx="100">
                        <c:v>43979</c:v>
                      </c:pt>
                      <c:pt idx="101">
                        <c:v>43980</c:v>
                      </c:pt>
                      <c:pt idx="102">
                        <c:v>43983</c:v>
                      </c:pt>
                      <c:pt idx="103">
                        <c:v>43984</c:v>
                      </c:pt>
                      <c:pt idx="104">
                        <c:v>43985</c:v>
                      </c:pt>
                      <c:pt idx="105">
                        <c:v>43986</c:v>
                      </c:pt>
                      <c:pt idx="106">
                        <c:v>43987</c:v>
                      </c:pt>
                      <c:pt idx="107">
                        <c:v>43990</c:v>
                      </c:pt>
                      <c:pt idx="108">
                        <c:v>43991</c:v>
                      </c:pt>
                      <c:pt idx="109">
                        <c:v>43992</c:v>
                      </c:pt>
                      <c:pt idx="110">
                        <c:v>43994</c:v>
                      </c:pt>
                      <c:pt idx="111">
                        <c:v>43997</c:v>
                      </c:pt>
                      <c:pt idx="112">
                        <c:v>43998</c:v>
                      </c:pt>
                      <c:pt idx="113">
                        <c:v>43999</c:v>
                      </c:pt>
                      <c:pt idx="114">
                        <c:v>44000</c:v>
                      </c:pt>
                      <c:pt idx="115">
                        <c:v>44001</c:v>
                      </c:pt>
                      <c:pt idx="116">
                        <c:v>44004</c:v>
                      </c:pt>
                      <c:pt idx="117">
                        <c:v>44005</c:v>
                      </c:pt>
                      <c:pt idx="118">
                        <c:v>44006</c:v>
                      </c:pt>
                      <c:pt idx="119">
                        <c:v>44007</c:v>
                      </c:pt>
                      <c:pt idx="120">
                        <c:v>44008</c:v>
                      </c:pt>
                      <c:pt idx="121">
                        <c:v>44011</c:v>
                      </c:pt>
                      <c:pt idx="122">
                        <c:v>44012</c:v>
                      </c:pt>
                      <c:pt idx="123">
                        <c:v>44013</c:v>
                      </c:pt>
                      <c:pt idx="124">
                        <c:v>44014</c:v>
                      </c:pt>
                      <c:pt idx="125">
                        <c:v>44015</c:v>
                      </c:pt>
                      <c:pt idx="126">
                        <c:v>44018</c:v>
                      </c:pt>
                      <c:pt idx="127">
                        <c:v>44019</c:v>
                      </c:pt>
                      <c:pt idx="128">
                        <c:v>44020</c:v>
                      </c:pt>
                      <c:pt idx="129">
                        <c:v>44021</c:v>
                      </c:pt>
                      <c:pt idx="130">
                        <c:v>44022</c:v>
                      </c:pt>
                      <c:pt idx="131">
                        <c:v>44025</c:v>
                      </c:pt>
                      <c:pt idx="132">
                        <c:v>44026</c:v>
                      </c:pt>
                      <c:pt idx="133">
                        <c:v>44027</c:v>
                      </c:pt>
                      <c:pt idx="134">
                        <c:v>44028</c:v>
                      </c:pt>
                      <c:pt idx="135">
                        <c:v>44029</c:v>
                      </c:pt>
                      <c:pt idx="136">
                        <c:v>44032</c:v>
                      </c:pt>
                      <c:pt idx="137">
                        <c:v>44033</c:v>
                      </c:pt>
                      <c:pt idx="138">
                        <c:v>44034</c:v>
                      </c:pt>
                      <c:pt idx="139">
                        <c:v>44035</c:v>
                      </c:pt>
                      <c:pt idx="140">
                        <c:v>44036</c:v>
                      </c:pt>
                      <c:pt idx="141">
                        <c:v>44039</c:v>
                      </c:pt>
                      <c:pt idx="142">
                        <c:v>44040</c:v>
                      </c:pt>
                      <c:pt idx="143">
                        <c:v>44041</c:v>
                      </c:pt>
                      <c:pt idx="144">
                        <c:v>44042</c:v>
                      </c:pt>
                      <c:pt idx="145">
                        <c:v>44043</c:v>
                      </c:pt>
                      <c:pt idx="146">
                        <c:v>44046</c:v>
                      </c:pt>
                      <c:pt idx="147">
                        <c:v>44047</c:v>
                      </c:pt>
                      <c:pt idx="148">
                        <c:v>44048</c:v>
                      </c:pt>
                      <c:pt idx="149">
                        <c:v>44049</c:v>
                      </c:pt>
                      <c:pt idx="150">
                        <c:v>44050</c:v>
                      </c:pt>
                      <c:pt idx="151">
                        <c:v>44053</c:v>
                      </c:pt>
                      <c:pt idx="152">
                        <c:v>44054</c:v>
                      </c:pt>
                      <c:pt idx="153">
                        <c:v>44055</c:v>
                      </c:pt>
                      <c:pt idx="154">
                        <c:v>44056</c:v>
                      </c:pt>
                      <c:pt idx="155">
                        <c:v>44057</c:v>
                      </c:pt>
                      <c:pt idx="156">
                        <c:v>44060</c:v>
                      </c:pt>
                      <c:pt idx="157">
                        <c:v>44061</c:v>
                      </c:pt>
                      <c:pt idx="158">
                        <c:v>44062</c:v>
                      </c:pt>
                      <c:pt idx="159">
                        <c:v>44063</c:v>
                      </c:pt>
                      <c:pt idx="160">
                        <c:v>44064</c:v>
                      </c:pt>
                      <c:pt idx="161">
                        <c:v>44067</c:v>
                      </c:pt>
                      <c:pt idx="162">
                        <c:v>44068</c:v>
                      </c:pt>
                      <c:pt idx="163">
                        <c:v>44069</c:v>
                      </c:pt>
                      <c:pt idx="164">
                        <c:v>44070</c:v>
                      </c:pt>
                      <c:pt idx="165">
                        <c:v>44071</c:v>
                      </c:pt>
                      <c:pt idx="166">
                        <c:v>44074</c:v>
                      </c:pt>
                      <c:pt idx="167">
                        <c:v>44075</c:v>
                      </c:pt>
                      <c:pt idx="168">
                        <c:v>44076</c:v>
                      </c:pt>
                      <c:pt idx="169">
                        <c:v>44077</c:v>
                      </c:pt>
                      <c:pt idx="170">
                        <c:v>44078</c:v>
                      </c:pt>
                      <c:pt idx="171">
                        <c:v>44082</c:v>
                      </c:pt>
                      <c:pt idx="172">
                        <c:v>44083</c:v>
                      </c:pt>
                      <c:pt idx="173">
                        <c:v>44084</c:v>
                      </c:pt>
                      <c:pt idx="174">
                        <c:v>44085</c:v>
                      </c:pt>
                      <c:pt idx="175">
                        <c:v>44088</c:v>
                      </c:pt>
                      <c:pt idx="176">
                        <c:v>44089</c:v>
                      </c:pt>
                      <c:pt idx="177">
                        <c:v>44090</c:v>
                      </c:pt>
                      <c:pt idx="178">
                        <c:v>44091</c:v>
                      </c:pt>
                      <c:pt idx="179">
                        <c:v>44092</c:v>
                      </c:pt>
                      <c:pt idx="180">
                        <c:v>44095</c:v>
                      </c:pt>
                      <c:pt idx="181">
                        <c:v>44096</c:v>
                      </c:pt>
                      <c:pt idx="182">
                        <c:v>44097</c:v>
                      </c:pt>
                      <c:pt idx="183">
                        <c:v>44098</c:v>
                      </c:pt>
                      <c:pt idx="184">
                        <c:v>44099</c:v>
                      </c:pt>
                      <c:pt idx="185">
                        <c:v>44102</c:v>
                      </c:pt>
                      <c:pt idx="186">
                        <c:v>44103</c:v>
                      </c:pt>
                      <c:pt idx="187">
                        <c:v>44104</c:v>
                      </c:pt>
                      <c:pt idx="188">
                        <c:v>44105</c:v>
                      </c:pt>
                      <c:pt idx="189">
                        <c:v>44106</c:v>
                      </c:pt>
                      <c:pt idx="190">
                        <c:v>44109</c:v>
                      </c:pt>
                      <c:pt idx="191">
                        <c:v>44110</c:v>
                      </c:pt>
                      <c:pt idx="192">
                        <c:v>44111</c:v>
                      </c:pt>
                      <c:pt idx="193">
                        <c:v>44112</c:v>
                      </c:pt>
                      <c:pt idx="194">
                        <c:v>44113</c:v>
                      </c:pt>
                      <c:pt idx="195">
                        <c:v>44117</c:v>
                      </c:pt>
                      <c:pt idx="196">
                        <c:v>44118</c:v>
                      </c:pt>
                      <c:pt idx="197">
                        <c:v>44119</c:v>
                      </c:pt>
                      <c:pt idx="198">
                        <c:v>44120</c:v>
                      </c:pt>
                      <c:pt idx="199">
                        <c:v>44123</c:v>
                      </c:pt>
                      <c:pt idx="200">
                        <c:v>44124</c:v>
                      </c:pt>
                      <c:pt idx="201">
                        <c:v>44125</c:v>
                      </c:pt>
                      <c:pt idx="202">
                        <c:v>44126</c:v>
                      </c:pt>
                      <c:pt idx="203">
                        <c:v>44127</c:v>
                      </c:pt>
                      <c:pt idx="204">
                        <c:v>44130</c:v>
                      </c:pt>
                      <c:pt idx="205">
                        <c:v>44131</c:v>
                      </c:pt>
                      <c:pt idx="206">
                        <c:v>44132</c:v>
                      </c:pt>
                      <c:pt idx="207">
                        <c:v>44133</c:v>
                      </c:pt>
                      <c:pt idx="208">
                        <c:v>44134</c:v>
                      </c:pt>
                      <c:pt idx="209">
                        <c:v>44138</c:v>
                      </c:pt>
                      <c:pt idx="210">
                        <c:v>44139</c:v>
                      </c:pt>
                      <c:pt idx="211">
                        <c:v>44140</c:v>
                      </c:pt>
                      <c:pt idx="212">
                        <c:v>44141</c:v>
                      </c:pt>
                      <c:pt idx="213">
                        <c:v>44144</c:v>
                      </c:pt>
                      <c:pt idx="214">
                        <c:v>44145</c:v>
                      </c:pt>
                      <c:pt idx="215">
                        <c:v>44146</c:v>
                      </c:pt>
                      <c:pt idx="216">
                        <c:v>44147</c:v>
                      </c:pt>
                      <c:pt idx="217">
                        <c:v>44148</c:v>
                      </c:pt>
                      <c:pt idx="218">
                        <c:v>44151</c:v>
                      </c:pt>
                      <c:pt idx="219">
                        <c:v>44152</c:v>
                      </c:pt>
                      <c:pt idx="220">
                        <c:v>44153</c:v>
                      </c:pt>
                      <c:pt idx="221">
                        <c:v>44154</c:v>
                      </c:pt>
                      <c:pt idx="222">
                        <c:v>44155</c:v>
                      </c:pt>
                      <c:pt idx="223">
                        <c:v>44158</c:v>
                      </c:pt>
                      <c:pt idx="224">
                        <c:v>44159</c:v>
                      </c:pt>
                      <c:pt idx="225">
                        <c:v>44160</c:v>
                      </c:pt>
                      <c:pt idx="226">
                        <c:v>44161</c:v>
                      </c:pt>
                      <c:pt idx="227">
                        <c:v>44162</c:v>
                      </c:pt>
                      <c:pt idx="228">
                        <c:v>44165</c:v>
                      </c:pt>
                      <c:pt idx="229">
                        <c:v>44166</c:v>
                      </c:pt>
                      <c:pt idx="230">
                        <c:v>44167</c:v>
                      </c:pt>
                      <c:pt idx="231">
                        <c:v>44168</c:v>
                      </c:pt>
                      <c:pt idx="232">
                        <c:v>44169</c:v>
                      </c:pt>
                      <c:pt idx="233">
                        <c:v>44172</c:v>
                      </c:pt>
                      <c:pt idx="234">
                        <c:v>44173</c:v>
                      </c:pt>
                      <c:pt idx="235">
                        <c:v>44174</c:v>
                      </c:pt>
                      <c:pt idx="236">
                        <c:v>44175</c:v>
                      </c:pt>
                      <c:pt idx="237">
                        <c:v>44176</c:v>
                      </c:pt>
                      <c:pt idx="238">
                        <c:v>44179</c:v>
                      </c:pt>
                      <c:pt idx="239">
                        <c:v>44180</c:v>
                      </c:pt>
                      <c:pt idx="240">
                        <c:v>44181</c:v>
                      </c:pt>
                      <c:pt idx="241">
                        <c:v>44182</c:v>
                      </c:pt>
                      <c:pt idx="242">
                        <c:v>44183</c:v>
                      </c:pt>
                      <c:pt idx="243">
                        <c:v>44186</c:v>
                      </c:pt>
                      <c:pt idx="244">
                        <c:v>44187</c:v>
                      </c:pt>
                      <c:pt idx="245">
                        <c:v>44188</c:v>
                      </c:pt>
                      <c:pt idx="246">
                        <c:v>44189</c:v>
                      </c:pt>
                      <c:pt idx="247">
                        <c:v>44193</c:v>
                      </c:pt>
                      <c:pt idx="248">
                        <c:v>44194</c:v>
                      </c:pt>
                      <c:pt idx="249">
                        <c:v>44195</c:v>
                      </c:pt>
                      <c:pt idx="250">
                        <c:v>44196</c:v>
                      </c:pt>
                      <c:pt idx="251">
                        <c:v>44200</c:v>
                      </c:pt>
                      <c:pt idx="252">
                        <c:v>44201</c:v>
                      </c:pt>
                      <c:pt idx="253">
                        <c:v>44202</c:v>
                      </c:pt>
                      <c:pt idx="254">
                        <c:v>44203</c:v>
                      </c:pt>
                      <c:pt idx="255">
                        <c:v>44204</c:v>
                      </c:pt>
                      <c:pt idx="256">
                        <c:v>44207</c:v>
                      </c:pt>
                      <c:pt idx="257">
                        <c:v>44208</c:v>
                      </c:pt>
                      <c:pt idx="258">
                        <c:v>44209</c:v>
                      </c:pt>
                      <c:pt idx="259">
                        <c:v>44210</c:v>
                      </c:pt>
                      <c:pt idx="260">
                        <c:v>44211</c:v>
                      </c:pt>
                      <c:pt idx="261">
                        <c:v>44214</c:v>
                      </c:pt>
                      <c:pt idx="262">
                        <c:v>44215</c:v>
                      </c:pt>
                      <c:pt idx="263">
                        <c:v>44216</c:v>
                      </c:pt>
                      <c:pt idx="264">
                        <c:v>44217</c:v>
                      </c:pt>
                      <c:pt idx="265">
                        <c:v>44218</c:v>
                      </c:pt>
                      <c:pt idx="266">
                        <c:v>44221</c:v>
                      </c:pt>
                      <c:pt idx="267">
                        <c:v>44222</c:v>
                      </c:pt>
                      <c:pt idx="268">
                        <c:v>44223</c:v>
                      </c:pt>
                      <c:pt idx="269">
                        <c:v>44224</c:v>
                      </c:pt>
                      <c:pt idx="270">
                        <c:v>44225</c:v>
                      </c:pt>
                      <c:pt idx="271">
                        <c:v>44228</c:v>
                      </c:pt>
                      <c:pt idx="272">
                        <c:v>44229</c:v>
                      </c:pt>
                      <c:pt idx="273">
                        <c:v>44230</c:v>
                      </c:pt>
                      <c:pt idx="274">
                        <c:v>44231</c:v>
                      </c:pt>
                      <c:pt idx="275">
                        <c:v>44232</c:v>
                      </c:pt>
                      <c:pt idx="276">
                        <c:v>44235</c:v>
                      </c:pt>
                      <c:pt idx="277">
                        <c:v>44236</c:v>
                      </c:pt>
                      <c:pt idx="278">
                        <c:v>44237</c:v>
                      </c:pt>
                      <c:pt idx="279">
                        <c:v>44238</c:v>
                      </c:pt>
                      <c:pt idx="280">
                        <c:v>44239</c:v>
                      </c:pt>
                      <c:pt idx="281">
                        <c:v>44244</c:v>
                      </c:pt>
                      <c:pt idx="282">
                        <c:v>44245</c:v>
                      </c:pt>
                      <c:pt idx="283">
                        <c:v>44246</c:v>
                      </c:pt>
                      <c:pt idx="284">
                        <c:v>44249</c:v>
                      </c:pt>
                      <c:pt idx="285">
                        <c:v>44250</c:v>
                      </c:pt>
                      <c:pt idx="286">
                        <c:v>44251</c:v>
                      </c:pt>
                      <c:pt idx="287">
                        <c:v>44252</c:v>
                      </c:pt>
                      <c:pt idx="288">
                        <c:v>44253</c:v>
                      </c:pt>
                      <c:pt idx="289">
                        <c:v>44256</c:v>
                      </c:pt>
                      <c:pt idx="290">
                        <c:v>44257</c:v>
                      </c:pt>
                      <c:pt idx="291">
                        <c:v>44258</c:v>
                      </c:pt>
                      <c:pt idx="292">
                        <c:v>44259</c:v>
                      </c:pt>
                      <c:pt idx="293">
                        <c:v>44260</c:v>
                      </c:pt>
                      <c:pt idx="294">
                        <c:v>44263</c:v>
                      </c:pt>
                      <c:pt idx="295">
                        <c:v>44264</c:v>
                      </c:pt>
                      <c:pt idx="296">
                        <c:v>44265</c:v>
                      </c:pt>
                      <c:pt idx="297">
                        <c:v>44266</c:v>
                      </c:pt>
                      <c:pt idx="298">
                        <c:v>44267</c:v>
                      </c:pt>
                      <c:pt idx="299">
                        <c:v>44270</c:v>
                      </c:pt>
                      <c:pt idx="300">
                        <c:v>44271</c:v>
                      </c:pt>
                      <c:pt idx="301">
                        <c:v>44272</c:v>
                      </c:pt>
                      <c:pt idx="302">
                        <c:v>44273</c:v>
                      </c:pt>
                      <c:pt idx="303">
                        <c:v>44274</c:v>
                      </c:pt>
                      <c:pt idx="304">
                        <c:v>44277</c:v>
                      </c:pt>
                      <c:pt idx="305">
                        <c:v>44278</c:v>
                      </c:pt>
                      <c:pt idx="306">
                        <c:v>44279</c:v>
                      </c:pt>
                      <c:pt idx="307">
                        <c:v>44280</c:v>
                      </c:pt>
                      <c:pt idx="308">
                        <c:v>44281</c:v>
                      </c:pt>
                      <c:pt idx="309">
                        <c:v>44284</c:v>
                      </c:pt>
                      <c:pt idx="310">
                        <c:v>44285</c:v>
                      </c:pt>
                      <c:pt idx="311">
                        <c:v>44286</c:v>
                      </c:pt>
                      <c:pt idx="312">
                        <c:v>44287</c:v>
                      </c:pt>
                      <c:pt idx="313">
                        <c:v>44291</c:v>
                      </c:pt>
                      <c:pt idx="314">
                        <c:v>44292</c:v>
                      </c:pt>
                      <c:pt idx="315">
                        <c:v>44293</c:v>
                      </c:pt>
                      <c:pt idx="316">
                        <c:v>44294</c:v>
                      </c:pt>
                      <c:pt idx="317">
                        <c:v>44295</c:v>
                      </c:pt>
                      <c:pt idx="318">
                        <c:v>44298</c:v>
                      </c:pt>
                      <c:pt idx="319">
                        <c:v>44299</c:v>
                      </c:pt>
                      <c:pt idx="320">
                        <c:v>44300</c:v>
                      </c:pt>
                      <c:pt idx="321">
                        <c:v>44301</c:v>
                      </c:pt>
                      <c:pt idx="322">
                        <c:v>44302</c:v>
                      </c:pt>
                      <c:pt idx="323">
                        <c:v>44305</c:v>
                      </c:pt>
                      <c:pt idx="324">
                        <c:v>44306</c:v>
                      </c:pt>
                      <c:pt idx="325">
                        <c:v>44308</c:v>
                      </c:pt>
                      <c:pt idx="326">
                        <c:v>44309</c:v>
                      </c:pt>
                      <c:pt idx="327">
                        <c:v>44312</c:v>
                      </c:pt>
                      <c:pt idx="328">
                        <c:v>44313</c:v>
                      </c:pt>
                      <c:pt idx="329">
                        <c:v>44314</c:v>
                      </c:pt>
                      <c:pt idx="330">
                        <c:v>44315</c:v>
                      </c:pt>
                      <c:pt idx="331">
                        <c:v>44316</c:v>
                      </c:pt>
                      <c:pt idx="332">
                        <c:v>44319</c:v>
                      </c:pt>
                      <c:pt idx="333">
                        <c:v>44320</c:v>
                      </c:pt>
                      <c:pt idx="334">
                        <c:v>44321</c:v>
                      </c:pt>
                      <c:pt idx="335">
                        <c:v>44322</c:v>
                      </c:pt>
                      <c:pt idx="336">
                        <c:v>44323</c:v>
                      </c:pt>
                      <c:pt idx="337">
                        <c:v>44326</c:v>
                      </c:pt>
                      <c:pt idx="338">
                        <c:v>44327</c:v>
                      </c:pt>
                      <c:pt idx="339">
                        <c:v>44328</c:v>
                      </c:pt>
                      <c:pt idx="340">
                        <c:v>44329</c:v>
                      </c:pt>
                      <c:pt idx="341">
                        <c:v>44330</c:v>
                      </c:pt>
                      <c:pt idx="342">
                        <c:v>44333</c:v>
                      </c:pt>
                      <c:pt idx="343">
                        <c:v>44334</c:v>
                      </c:pt>
                      <c:pt idx="344">
                        <c:v>44335</c:v>
                      </c:pt>
                      <c:pt idx="345">
                        <c:v>44336</c:v>
                      </c:pt>
                      <c:pt idx="346">
                        <c:v>44337</c:v>
                      </c:pt>
                      <c:pt idx="347">
                        <c:v>44340</c:v>
                      </c:pt>
                      <c:pt idx="348">
                        <c:v>44341</c:v>
                      </c:pt>
                      <c:pt idx="349">
                        <c:v>44342</c:v>
                      </c:pt>
                      <c:pt idx="350">
                        <c:v>44343</c:v>
                      </c:pt>
                      <c:pt idx="351">
                        <c:v>44344</c:v>
                      </c:pt>
                      <c:pt idx="352">
                        <c:v>44347</c:v>
                      </c:pt>
                      <c:pt idx="353">
                        <c:v>44348</c:v>
                      </c:pt>
                      <c:pt idx="354">
                        <c:v>44349</c:v>
                      </c:pt>
                      <c:pt idx="355">
                        <c:v>44351</c:v>
                      </c:pt>
                      <c:pt idx="356">
                        <c:v>44354</c:v>
                      </c:pt>
                      <c:pt idx="357">
                        <c:v>44355</c:v>
                      </c:pt>
                      <c:pt idx="358">
                        <c:v>44356</c:v>
                      </c:pt>
                      <c:pt idx="359">
                        <c:v>44357</c:v>
                      </c:pt>
                      <c:pt idx="360">
                        <c:v>44358</c:v>
                      </c:pt>
                      <c:pt idx="361">
                        <c:v>44361</c:v>
                      </c:pt>
                      <c:pt idx="362">
                        <c:v>44362</c:v>
                      </c:pt>
                      <c:pt idx="363">
                        <c:v>44363</c:v>
                      </c:pt>
                      <c:pt idx="364">
                        <c:v>44364</c:v>
                      </c:pt>
                      <c:pt idx="365">
                        <c:v>44365</c:v>
                      </c:pt>
                      <c:pt idx="366">
                        <c:v>44368</c:v>
                      </c:pt>
                      <c:pt idx="367">
                        <c:v>44369</c:v>
                      </c:pt>
                      <c:pt idx="368">
                        <c:v>44370</c:v>
                      </c:pt>
                      <c:pt idx="369">
                        <c:v>44371</c:v>
                      </c:pt>
                      <c:pt idx="370">
                        <c:v>44372</c:v>
                      </c:pt>
                      <c:pt idx="371">
                        <c:v>44375</c:v>
                      </c:pt>
                      <c:pt idx="372">
                        <c:v>44376</c:v>
                      </c:pt>
                      <c:pt idx="373">
                        <c:v>44377</c:v>
                      </c:pt>
                      <c:pt idx="374">
                        <c:v>44378</c:v>
                      </c:pt>
                      <c:pt idx="375">
                        <c:v>44379</c:v>
                      </c:pt>
                      <c:pt idx="376">
                        <c:v>44382</c:v>
                      </c:pt>
                      <c:pt idx="377">
                        <c:v>44383</c:v>
                      </c:pt>
                      <c:pt idx="378">
                        <c:v>44384</c:v>
                      </c:pt>
                      <c:pt idx="379">
                        <c:v>44385</c:v>
                      </c:pt>
                      <c:pt idx="380">
                        <c:v>44386</c:v>
                      </c:pt>
                      <c:pt idx="381">
                        <c:v>44389</c:v>
                      </c:pt>
                      <c:pt idx="382">
                        <c:v>44390</c:v>
                      </c:pt>
                      <c:pt idx="383">
                        <c:v>44391</c:v>
                      </c:pt>
                      <c:pt idx="384">
                        <c:v>44392</c:v>
                      </c:pt>
                      <c:pt idx="385">
                        <c:v>44393</c:v>
                      </c:pt>
                      <c:pt idx="386">
                        <c:v>44396</c:v>
                      </c:pt>
                      <c:pt idx="387">
                        <c:v>44397</c:v>
                      </c:pt>
                      <c:pt idx="388">
                        <c:v>44398</c:v>
                      </c:pt>
                      <c:pt idx="389">
                        <c:v>44399</c:v>
                      </c:pt>
                      <c:pt idx="390">
                        <c:v>44400</c:v>
                      </c:pt>
                      <c:pt idx="391">
                        <c:v>44403</c:v>
                      </c:pt>
                      <c:pt idx="392">
                        <c:v>44404</c:v>
                      </c:pt>
                      <c:pt idx="393">
                        <c:v>44405</c:v>
                      </c:pt>
                      <c:pt idx="394">
                        <c:v>44406</c:v>
                      </c:pt>
                      <c:pt idx="395">
                        <c:v>44407</c:v>
                      </c:pt>
                      <c:pt idx="396">
                        <c:v>44410</c:v>
                      </c:pt>
                      <c:pt idx="397">
                        <c:v>44411</c:v>
                      </c:pt>
                      <c:pt idx="398">
                        <c:v>44412</c:v>
                      </c:pt>
                      <c:pt idx="399">
                        <c:v>44413</c:v>
                      </c:pt>
                      <c:pt idx="400">
                        <c:v>44414</c:v>
                      </c:pt>
                      <c:pt idx="401">
                        <c:v>44417</c:v>
                      </c:pt>
                      <c:pt idx="402">
                        <c:v>44418</c:v>
                      </c:pt>
                      <c:pt idx="403">
                        <c:v>44419</c:v>
                      </c:pt>
                      <c:pt idx="404">
                        <c:v>44420</c:v>
                      </c:pt>
                      <c:pt idx="405">
                        <c:v>44421</c:v>
                      </c:pt>
                      <c:pt idx="406">
                        <c:v>44424</c:v>
                      </c:pt>
                      <c:pt idx="407">
                        <c:v>44425</c:v>
                      </c:pt>
                      <c:pt idx="408">
                        <c:v>44426</c:v>
                      </c:pt>
                      <c:pt idx="409">
                        <c:v>44427</c:v>
                      </c:pt>
                      <c:pt idx="410">
                        <c:v>44428</c:v>
                      </c:pt>
                      <c:pt idx="411">
                        <c:v>44431</c:v>
                      </c:pt>
                      <c:pt idx="412">
                        <c:v>44432</c:v>
                      </c:pt>
                      <c:pt idx="413">
                        <c:v>44433</c:v>
                      </c:pt>
                      <c:pt idx="414">
                        <c:v>44434</c:v>
                      </c:pt>
                      <c:pt idx="415">
                        <c:v>44435</c:v>
                      </c:pt>
                      <c:pt idx="416">
                        <c:v>44438</c:v>
                      </c:pt>
                      <c:pt idx="417">
                        <c:v>44439</c:v>
                      </c:pt>
                      <c:pt idx="418">
                        <c:v>44440</c:v>
                      </c:pt>
                      <c:pt idx="419">
                        <c:v>44441</c:v>
                      </c:pt>
                      <c:pt idx="420">
                        <c:v>44442</c:v>
                      </c:pt>
                      <c:pt idx="421">
                        <c:v>44445</c:v>
                      </c:pt>
                      <c:pt idx="422">
                        <c:v>44447</c:v>
                      </c:pt>
                      <c:pt idx="423">
                        <c:v>44448</c:v>
                      </c:pt>
                      <c:pt idx="424">
                        <c:v>44449</c:v>
                      </c:pt>
                      <c:pt idx="425">
                        <c:v>44452</c:v>
                      </c:pt>
                      <c:pt idx="426">
                        <c:v>44453</c:v>
                      </c:pt>
                      <c:pt idx="427">
                        <c:v>44454</c:v>
                      </c:pt>
                      <c:pt idx="428">
                        <c:v>44455</c:v>
                      </c:pt>
                      <c:pt idx="429">
                        <c:v>44456</c:v>
                      </c:pt>
                      <c:pt idx="430">
                        <c:v>44459</c:v>
                      </c:pt>
                      <c:pt idx="431">
                        <c:v>44460</c:v>
                      </c:pt>
                      <c:pt idx="432">
                        <c:v>44461</c:v>
                      </c:pt>
                      <c:pt idx="433">
                        <c:v>44462</c:v>
                      </c:pt>
                      <c:pt idx="434">
                        <c:v>44463</c:v>
                      </c:pt>
                      <c:pt idx="435">
                        <c:v>44466</c:v>
                      </c:pt>
                      <c:pt idx="436">
                        <c:v>44467</c:v>
                      </c:pt>
                      <c:pt idx="437">
                        <c:v>44468</c:v>
                      </c:pt>
                      <c:pt idx="438">
                        <c:v>44469</c:v>
                      </c:pt>
                      <c:pt idx="439">
                        <c:v>44470</c:v>
                      </c:pt>
                      <c:pt idx="440">
                        <c:v>44473</c:v>
                      </c:pt>
                      <c:pt idx="441">
                        <c:v>44474</c:v>
                      </c:pt>
                      <c:pt idx="442">
                        <c:v>44475</c:v>
                      </c:pt>
                      <c:pt idx="443">
                        <c:v>44476</c:v>
                      </c:pt>
                      <c:pt idx="444">
                        <c:v>44477</c:v>
                      </c:pt>
                      <c:pt idx="445">
                        <c:v>44480</c:v>
                      </c:pt>
                      <c:pt idx="446">
                        <c:v>44482</c:v>
                      </c:pt>
                      <c:pt idx="447">
                        <c:v>44483</c:v>
                      </c:pt>
                      <c:pt idx="448">
                        <c:v>44484</c:v>
                      </c:pt>
                      <c:pt idx="449">
                        <c:v>44487</c:v>
                      </c:pt>
                      <c:pt idx="450">
                        <c:v>44488</c:v>
                      </c:pt>
                      <c:pt idx="451">
                        <c:v>44489</c:v>
                      </c:pt>
                      <c:pt idx="452">
                        <c:v>44490</c:v>
                      </c:pt>
                      <c:pt idx="453">
                        <c:v>44491</c:v>
                      </c:pt>
                      <c:pt idx="454">
                        <c:v>44494</c:v>
                      </c:pt>
                      <c:pt idx="455">
                        <c:v>44495</c:v>
                      </c:pt>
                      <c:pt idx="456">
                        <c:v>44496</c:v>
                      </c:pt>
                      <c:pt idx="457">
                        <c:v>44497</c:v>
                      </c:pt>
                      <c:pt idx="458">
                        <c:v>44498</c:v>
                      </c:pt>
                      <c:pt idx="459">
                        <c:v>44501</c:v>
                      </c:pt>
                      <c:pt idx="460">
                        <c:v>44503</c:v>
                      </c:pt>
                      <c:pt idx="461">
                        <c:v>44504</c:v>
                      </c:pt>
                      <c:pt idx="462">
                        <c:v>44505</c:v>
                      </c:pt>
                      <c:pt idx="463">
                        <c:v>44508</c:v>
                      </c:pt>
                      <c:pt idx="464">
                        <c:v>44509</c:v>
                      </c:pt>
                      <c:pt idx="465">
                        <c:v>44510</c:v>
                      </c:pt>
                      <c:pt idx="466">
                        <c:v>44511</c:v>
                      </c:pt>
                      <c:pt idx="467">
                        <c:v>44512</c:v>
                      </c:pt>
                      <c:pt idx="468">
                        <c:v>44516</c:v>
                      </c:pt>
                      <c:pt idx="469">
                        <c:v>44517</c:v>
                      </c:pt>
                      <c:pt idx="470">
                        <c:v>44518</c:v>
                      </c:pt>
                      <c:pt idx="471">
                        <c:v>44519</c:v>
                      </c:pt>
                      <c:pt idx="472">
                        <c:v>44522</c:v>
                      </c:pt>
                      <c:pt idx="473">
                        <c:v>44523</c:v>
                      </c:pt>
                      <c:pt idx="474">
                        <c:v>44524</c:v>
                      </c:pt>
                      <c:pt idx="475">
                        <c:v>44525</c:v>
                      </c:pt>
                      <c:pt idx="476">
                        <c:v>44526</c:v>
                      </c:pt>
                      <c:pt idx="477">
                        <c:v>44529</c:v>
                      </c:pt>
                      <c:pt idx="478">
                        <c:v>44530</c:v>
                      </c:pt>
                      <c:pt idx="479">
                        <c:v>44531</c:v>
                      </c:pt>
                      <c:pt idx="480">
                        <c:v>44532</c:v>
                      </c:pt>
                      <c:pt idx="481">
                        <c:v>44533</c:v>
                      </c:pt>
                      <c:pt idx="482">
                        <c:v>44536</c:v>
                      </c:pt>
                      <c:pt idx="483">
                        <c:v>44537</c:v>
                      </c:pt>
                      <c:pt idx="484">
                        <c:v>44538</c:v>
                      </c:pt>
                      <c:pt idx="485">
                        <c:v>44539</c:v>
                      </c:pt>
                      <c:pt idx="486">
                        <c:v>44540</c:v>
                      </c:pt>
                      <c:pt idx="487">
                        <c:v>44543</c:v>
                      </c:pt>
                      <c:pt idx="488">
                        <c:v>44544</c:v>
                      </c:pt>
                      <c:pt idx="489">
                        <c:v>44545</c:v>
                      </c:pt>
                      <c:pt idx="490">
                        <c:v>44546</c:v>
                      </c:pt>
                      <c:pt idx="491">
                        <c:v>44547</c:v>
                      </c:pt>
                      <c:pt idx="492">
                        <c:v>44550</c:v>
                      </c:pt>
                      <c:pt idx="493">
                        <c:v>44551</c:v>
                      </c:pt>
                      <c:pt idx="494">
                        <c:v>44552</c:v>
                      </c:pt>
                      <c:pt idx="495">
                        <c:v>44553</c:v>
                      </c:pt>
                      <c:pt idx="496">
                        <c:v>44554</c:v>
                      </c:pt>
                      <c:pt idx="497">
                        <c:v>44557</c:v>
                      </c:pt>
                      <c:pt idx="498">
                        <c:v>44558</c:v>
                      </c:pt>
                      <c:pt idx="499">
                        <c:v>44559</c:v>
                      </c:pt>
                      <c:pt idx="500">
                        <c:v>44560</c:v>
                      </c:pt>
                      <c:pt idx="501">
                        <c:v>44561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'NTN-B'!$AQ$3:$AQ$988</c15:sqref>
                        </c15:formulaRef>
                      </c:ext>
                    </c:extLst>
                    <c:numCache>
                      <c:formatCode>0.00</c:formatCode>
                      <c:ptCount val="986"/>
                      <c:pt idx="0" formatCode="General">
                        <c:v>0</c:v>
                      </c:pt>
                      <c:pt idx="1">
                        <c:v>1.7088558920153041E-2</c:v>
                      </c:pt>
                      <c:pt idx="2">
                        <c:v>3.4180038028774895E-2</c:v>
                      </c:pt>
                      <c:pt idx="3">
                        <c:v>5.1274437824866403E-2</c:v>
                      </c:pt>
                      <c:pt idx="4">
                        <c:v>6.8371758807539429E-2</c:v>
                      </c:pt>
                      <c:pt idx="5">
                        <c:v>8.5472001475972448E-2</c:v>
                      </c:pt>
                      <c:pt idx="6">
                        <c:v>0.10257516632945496</c:v>
                      </c:pt>
                      <c:pt idx="7">
                        <c:v>0.11968125386734307</c:v>
                      </c:pt>
                      <c:pt idx="8">
                        <c:v>0.13679026458908172</c:v>
                      </c:pt>
                      <c:pt idx="9">
                        <c:v>0.15390219899420465</c:v>
                      </c:pt>
                      <c:pt idx="10">
                        <c:v>0.17101705758231223</c:v>
                      </c:pt>
                      <c:pt idx="11">
                        <c:v>0.18813484085311583</c:v>
                      </c:pt>
                      <c:pt idx="12">
                        <c:v>0.20525554930639345</c:v>
                      </c:pt>
                      <c:pt idx="13">
                        <c:v>0.22237918344203411</c:v>
                      </c:pt>
                      <c:pt idx="14">
                        <c:v>0.23950574375997125</c:v>
                      </c:pt>
                      <c:pt idx="15">
                        <c:v>0.2566352307602715</c:v>
                      </c:pt>
                      <c:pt idx="16">
                        <c:v>0.27376764494304595</c:v>
                      </c:pt>
                      <c:pt idx="17">
                        <c:v>0.29090298680851667</c:v>
                      </c:pt>
                      <c:pt idx="18">
                        <c:v>0.30804125685697237</c:v>
                      </c:pt>
                      <c:pt idx="19">
                        <c:v>0.32518245558881276</c:v>
                      </c:pt>
                      <c:pt idx="20">
                        <c:v>0.34232658350448197</c:v>
                      </c:pt>
                      <c:pt idx="21">
                        <c:v>0.35947364110455737</c:v>
                      </c:pt>
                      <c:pt idx="22">
                        <c:v>0.37662362888968293</c:v>
                      </c:pt>
                      <c:pt idx="23">
                        <c:v>0.39377654736056922</c:v>
                      </c:pt>
                      <c:pt idx="24">
                        <c:v>0.41093239701803785</c:v>
                      </c:pt>
                      <c:pt idx="25">
                        <c:v>0.42809117836297705</c:v>
                      </c:pt>
                      <c:pt idx="26">
                        <c:v>0.44429726838108863</c:v>
                      </c:pt>
                      <c:pt idx="27">
                        <c:v>0.46050597357738532</c:v>
                      </c:pt>
                      <c:pt idx="28">
                        <c:v>0.4767172943738851</c:v>
                      </c:pt>
                      <c:pt idx="29">
                        <c:v>0.49293123119267257</c:v>
                      </c:pt>
                      <c:pt idx="30">
                        <c:v>0.50914778445587672</c:v>
                      </c:pt>
                      <c:pt idx="31">
                        <c:v>0.52536695458573757</c:v>
                      </c:pt>
                      <c:pt idx="32">
                        <c:v>0.54158874200451734</c:v>
                      </c:pt>
                      <c:pt idx="33">
                        <c:v>0.55781314713456709</c:v>
                      </c:pt>
                      <c:pt idx="34">
                        <c:v>0.57404017039832667</c:v>
                      </c:pt>
                      <c:pt idx="35">
                        <c:v>0.59026981221828034</c:v>
                      </c:pt>
                      <c:pt idx="36">
                        <c:v>0.606502073016979</c:v>
                      </c:pt>
                      <c:pt idx="37">
                        <c:v>0.62273695321704015</c:v>
                      </c:pt>
                      <c:pt idx="38">
                        <c:v>0.63897445324117008</c:v>
                      </c:pt>
                      <c:pt idx="39">
                        <c:v>0.65521457351211954</c:v>
                      </c:pt>
                      <c:pt idx="40">
                        <c:v>0.67145731445272805</c:v>
                      </c:pt>
                      <c:pt idx="41">
                        <c:v>0.68770267648587957</c:v>
                      </c:pt>
                      <c:pt idx="42">
                        <c:v>0.70395066003456908</c:v>
                      </c:pt>
                      <c:pt idx="43">
                        <c:v>0.72020126552179153</c:v>
                      </c:pt>
                      <c:pt idx="44">
                        <c:v>0.73645449337067515</c:v>
                      </c:pt>
                      <c:pt idx="45">
                        <c:v>0.75271034400439252</c:v>
                      </c:pt>
                      <c:pt idx="46">
                        <c:v>0.76896881784616067</c:v>
                      </c:pt>
                      <c:pt idx="47">
                        <c:v>0.78522991531930764</c:v>
                      </c:pt>
                      <c:pt idx="48">
                        <c:v>0.80149363684720587</c:v>
                      </c:pt>
                      <c:pt idx="49">
                        <c:v>0.81775998285329443</c:v>
                      </c:pt>
                      <c:pt idx="50">
                        <c:v>0.83402895376107899</c:v>
                      </c:pt>
                      <c:pt idx="51">
                        <c:v>0.85030054999415405</c:v>
                      </c:pt>
                      <c:pt idx="52">
                        <c:v>0.86657477197615851</c:v>
                      </c:pt>
                      <c:pt idx="53">
                        <c:v>0.88285162013082008</c:v>
                      </c:pt>
                      <c:pt idx="54">
                        <c:v>0.897204288688358</c:v>
                      </c:pt>
                      <c:pt idx="55">
                        <c:v>0.91155899920933869</c:v>
                      </c:pt>
                      <c:pt idx="56">
                        <c:v>0.92591575198426312</c:v>
                      </c:pt>
                      <c:pt idx="57">
                        <c:v>0.94027454730369886</c:v>
                      </c:pt>
                      <c:pt idx="58">
                        <c:v>0.95463538545823567</c:v>
                      </c:pt>
                      <c:pt idx="59">
                        <c:v>0.96899826673850775</c:v>
                      </c:pt>
                      <c:pt idx="60">
                        <c:v>0.98336319143519368</c:v>
                      </c:pt>
                      <c:pt idx="61">
                        <c:v>0.99773015983899427</c:v>
                      </c:pt>
                      <c:pt idx="62">
                        <c:v>1.0120991722406769</c:v>
                      </c:pt>
                      <c:pt idx="63">
                        <c:v>1.0264702289310534</c:v>
                      </c:pt>
                      <c:pt idx="64">
                        <c:v>1.0408433302009579</c:v>
                      </c:pt>
                      <c:pt idx="65">
                        <c:v>1.0552184763412908</c:v>
                      </c:pt>
                      <c:pt idx="66">
                        <c:v>1.069595667642953</c:v>
                      </c:pt>
                      <c:pt idx="67">
                        <c:v>1.0839749043969338</c:v>
                      </c:pt>
                      <c:pt idx="68">
                        <c:v>1.0983561868942227</c:v>
                      </c:pt>
                      <c:pt idx="69">
                        <c:v>1.1127395154258757</c:v>
                      </c:pt>
                      <c:pt idx="70">
                        <c:v>1.1271248902829933</c:v>
                      </c:pt>
                      <c:pt idx="71">
                        <c:v>1.1415123117566983</c:v>
                      </c:pt>
                      <c:pt idx="72">
                        <c:v>1.1559017801381577</c:v>
                      </c:pt>
                      <c:pt idx="73">
                        <c:v>1.170293295718583</c:v>
                      </c:pt>
                      <c:pt idx="74">
                        <c:v>1.1846868587892523</c:v>
                      </c:pt>
                      <c:pt idx="75">
                        <c:v>1.1990824696414437</c:v>
                      </c:pt>
                      <c:pt idx="76">
                        <c:v>1.213480128566502</c:v>
                      </c:pt>
                      <c:pt idx="77">
                        <c:v>1.2278798358558163</c:v>
                      </c:pt>
                      <c:pt idx="78">
                        <c:v>1.2422815918007979</c:v>
                      </c:pt>
                      <c:pt idx="79">
                        <c:v>1.2566853966929026</c:v>
                      </c:pt>
                      <c:pt idx="80">
                        <c:v>1.2710912508236527</c:v>
                      </c:pt>
                      <c:pt idx="81">
                        <c:v>1.2854991544845928</c:v>
                      </c:pt>
                      <c:pt idx="82">
                        <c:v>1.299909107967312</c:v>
                      </c:pt>
                      <c:pt idx="83">
                        <c:v>1.3143211115634212</c:v>
                      </c:pt>
                      <c:pt idx="84">
                        <c:v>1.3287351655645985</c:v>
                      </c:pt>
                      <c:pt idx="85">
                        <c:v>1.3431512702625659</c:v>
                      </c:pt>
                      <c:pt idx="86">
                        <c:v>1.3546485214516846</c:v>
                      </c:pt>
                      <c:pt idx="87">
                        <c:v>1.366147076989277</c:v>
                      </c:pt>
                      <c:pt idx="88">
                        <c:v>1.3776469370233135</c:v>
                      </c:pt>
                      <c:pt idx="89">
                        <c:v>1.389148101701787</c:v>
                      </c:pt>
                      <c:pt idx="90">
                        <c:v>1.4006505711727346</c:v>
                      </c:pt>
                      <c:pt idx="91">
                        <c:v>1.412154345584149</c:v>
                      </c:pt>
                      <c:pt idx="92">
                        <c:v>1.4236594250840895</c:v>
                      </c:pt>
                      <c:pt idx="93">
                        <c:v>1.4351658098206377</c:v>
                      </c:pt>
                      <c:pt idx="94">
                        <c:v>1.4466734999418307</c:v>
                      </c:pt>
                      <c:pt idx="95">
                        <c:v>1.4581824955957945</c:v>
                      </c:pt>
                      <c:pt idx="96">
                        <c:v>1.4696927969306328</c:v>
                      </c:pt>
                      <c:pt idx="97">
                        <c:v>1.4812044040944716</c:v>
                      </c:pt>
                      <c:pt idx="98">
                        <c:v>1.4927173172354369</c:v>
                      </c:pt>
                      <c:pt idx="99">
                        <c:v>1.5042315365017211</c:v>
                      </c:pt>
                      <c:pt idx="100">
                        <c:v>1.5157470620414726</c:v>
                      </c:pt>
                      <c:pt idx="101">
                        <c:v>1.527263894002906</c:v>
                      </c:pt>
                      <c:pt idx="102">
                        <c:v>1.5387820325342361</c:v>
                      </c:pt>
                      <c:pt idx="103">
                        <c:v>1.5503014777836777</c:v>
                      </c:pt>
                      <c:pt idx="104">
                        <c:v>1.5618222298994899</c:v>
                      </c:pt>
                      <c:pt idx="105">
                        <c:v>1.5733442890299321</c:v>
                      </c:pt>
                      <c:pt idx="106">
                        <c:v>1.5848676553232632</c:v>
                      </c:pt>
                      <c:pt idx="107">
                        <c:v>1.5963923289278092</c:v>
                      </c:pt>
                      <c:pt idx="108">
                        <c:v>1.6079183099918737</c:v>
                      </c:pt>
                      <c:pt idx="109">
                        <c:v>1.6194455986637823</c:v>
                      </c:pt>
                      <c:pt idx="110">
                        <c:v>1.6309741950918832</c:v>
                      </c:pt>
                      <c:pt idx="111">
                        <c:v>1.6425040994245244</c:v>
                      </c:pt>
                      <c:pt idx="112">
                        <c:v>1.6540353118100981</c:v>
                      </c:pt>
                      <c:pt idx="113">
                        <c:v>1.6655678323969969</c:v>
                      </c:pt>
                      <c:pt idx="114">
                        <c:v>1.6771016613336576</c:v>
                      </c:pt>
                      <c:pt idx="115">
                        <c:v>1.685684916697805</c:v>
                      </c:pt>
                      <c:pt idx="116">
                        <c:v>1.6942688966328889</c:v>
                      </c:pt>
                      <c:pt idx="117">
                        <c:v>1.7028536012000606</c:v>
                      </c:pt>
                      <c:pt idx="118">
                        <c:v>1.7114390304605154</c:v>
                      </c:pt>
                      <c:pt idx="119">
                        <c:v>1.7200251844754266</c:v>
                      </c:pt>
                      <c:pt idx="120">
                        <c:v>1.7286120633059676</c:v>
                      </c:pt>
                      <c:pt idx="121">
                        <c:v>1.7371996670133116</c:v>
                      </c:pt>
                      <c:pt idx="122">
                        <c:v>1.7457879956586764</c:v>
                      </c:pt>
                      <c:pt idx="123">
                        <c:v>1.7543770493032351</c:v>
                      </c:pt>
                      <c:pt idx="124">
                        <c:v>1.7629668280082056</c:v>
                      </c:pt>
                      <c:pt idx="125">
                        <c:v>1.7715573318347833</c:v>
                      </c:pt>
                      <c:pt idx="126">
                        <c:v>1.7801485608441858</c:v>
                      </c:pt>
                      <c:pt idx="127">
                        <c:v>1.7887405150976532</c:v>
                      </c:pt>
                      <c:pt idx="128">
                        <c:v>1.7973331946563809</c:v>
                      </c:pt>
                      <c:pt idx="129">
                        <c:v>1.8059265995816087</c:v>
                      </c:pt>
                      <c:pt idx="130">
                        <c:v>1.8145207299345545</c:v>
                      </c:pt>
                      <c:pt idx="131">
                        <c:v>1.8231155857764803</c:v>
                      </c:pt>
                      <c:pt idx="132">
                        <c:v>1.8317111671686037</c:v>
                      </c:pt>
                      <c:pt idx="133">
                        <c:v>1.840307474172187</c:v>
                      </c:pt>
                      <c:pt idx="134">
                        <c:v>1.8489045068484922</c:v>
                      </c:pt>
                      <c:pt idx="135">
                        <c:v>1.8575022652587592</c:v>
                      </c:pt>
                      <c:pt idx="136">
                        <c:v>1.8661007494642723</c:v>
                      </c:pt>
                      <c:pt idx="137">
                        <c:v>1.8746999595262936</c:v>
                      </c:pt>
                      <c:pt idx="138">
                        <c:v>1.8832998955060853</c:v>
                      </c:pt>
                      <c:pt idx="139">
                        <c:v>1.8919005574649317</c:v>
                      </c:pt>
                      <c:pt idx="140">
                        <c:v>1.900501945464117</c:v>
                      </c:pt>
                      <c:pt idx="141">
                        <c:v>1.9091040595649478</c:v>
                      </c:pt>
                      <c:pt idx="142">
                        <c:v>1.9177068998287083</c:v>
                      </c:pt>
                      <c:pt idx="143">
                        <c:v>1.9263104663167052</c:v>
                      </c:pt>
                      <c:pt idx="144">
                        <c:v>1.9349147590902227</c:v>
                      </c:pt>
                      <c:pt idx="145">
                        <c:v>1.9435197782105895</c:v>
                      </c:pt>
                      <c:pt idx="146">
                        <c:v>1.9521255237391122</c:v>
                      </c:pt>
                      <c:pt idx="147">
                        <c:v>1.9607319957371194</c:v>
                      </c:pt>
                      <c:pt idx="148">
                        <c:v>1.96933919426594</c:v>
                      </c:pt>
                      <c:pt idx="149">
                        <c:v>1.9779471193869025</c:v>
                      </c:pt>
                      <c:pt idx="150">
                        <c:v>1.9855640858158052</c:v>
                      </c:pt>
                      <c:pt idx="151">
                        <c:v>1.9931816211733899</c:v>
                      </c:pt>
                      <c:pt idx="152">
                        <c:v>2.0007997255021337</c:v>
                      </c:pt>
                      <c:pt idx="153">
                        <c:v>2.0084183988445359</c:v>
                      </c:pt>
                      <c:pt idx="154">
                        <c:v>2.0160376412430958</c:v>
                      </c:pt>
                      <c:pt idx="155">
                        <c:v>2.0236574527403128</c:v>
                      </c:pt>
                      <c:pt idx="156">
                        <c:v>2.0312778333787085</c:v>
                      </c:pt>
                      <c:pt idx="157">
                        <c:v>2.0388987832007821</c:v>
                      </c:pt>
                      <c:pt idx="158">
                        <c:v>2.0465203022490552</c:v>
                      </c:pt>
                      <c:pt idx="159">
                        <c:v>2.0541423905660494</c:v>
                      </c:pt>
                      <c:pt idx="160">
                        <c:v>2.061765048194264</c:v>
                      </c:pt>
                      <c:pt idx="161">
                        <c:v>2.0693882751762427</c:v>
                      </c:pt>
                      <c:pt idx="162">
                        <c:v>2.0770120715545071</c:v>
                      </c:pt>
                      <c:pt idx="163">
                        <c:v>2.0846364373715787</c:v>
                      </c:pt>
                      <c:pt idx="164">
                        <c:v>2.0922613726700012</c:v>
                      </c:pt>
                      <c:pt idx="165">
                        <c:v>2.0998868774922963</c:v>
                      </c:pt>
                      <c:pt idx="166">
                        <c:v>2.1075129518810076</c:v>
                      </c:pt>
                      <c:pt idx="167">
                        <c:v>2.1151395958786789</c:v>
                      </c:pt>
                      <c:pt idx="168">
                        <c:v>2.1227668095278762</c:v>
                      </c:pt>
                      <c:pt idx="169">
                        <c:v>2.130394592871121</c:v>
                      </c:pt>
                      <c:pt idx="170">
                        <c:v>2.1380229459509792</c:v>
                      </c:pt>
                      <c:pt idx="171">
                        <c:v>2.1456518688099946</c:v>
                      </c:pt>
                      <c:pt idx="172">
                        <c:v>2.1532813614907331</c:v>
                      </c:pt>
                      <c:pt idx="173">
                        <c:v>2.1609114240357608</c:v>
                      </c:pt>
                      <c:pt idx="174">
                        <c:v>2.1685420564876212</c:v>
                      </c:pt>
                      <c:pt idx="175">
                        <c:v>2.1761732588889027</c:v>
                      </c:pt>
                      <c:pt idx="176">
                        <c:v>2.1838050312821711</c:v>
                      </c:pt>
                      <c:pt idx="177">
                        <c:v>2.1914373737099924</c:v>
                      </c:pt>
                      <c:pt idx="178">
                        <c:v>2.1990702862149547</c:v>
                      </c:pt>
                      <c:pt idx="179">
                        <c:v>2.206703768839624</c:v>
                      </c:pt>
                      <c:pt idx="180">
                        <c:v>2.2143378216266107</c:v>
                      </c:pt>
                      <c:pt idx="181">
                        <c:v>2.2219724446184808</c:v>
                      </c:pt>
                      <c:pt idx="182">
                        <c:v>2.2296076378578222</c:v>
                      </c:pt>
                      <c:pt idx="183">
                        <c:v>2.2372434013872233</c:v>
                      </c:pt>
                      <c:pt idx="184">
                        <c:v>2.2448797352492944</c:v>
                      </c:pt>
                      <c:pt idx="185">
                        <c:v>2.2525166394866458</c:v>
                      </c:pt>
                      <c:pt idx="186">
                        <c:v>2.2601541141418657</c:v>
                      </c:pt>
                      <c:pt idx="187">
                        <c:v>2.2677921592575423</c:v>
                      </c:pt>
                      <c:pt idx="188">
                        <c:v>2.2754307748763081</c:v>
                      </c:pt>
                      <c:pt idx="189">
                        <c:v>2.2830699610407734</c:v>
                      </c:pt>
                      <c:pt idx="190">
                        <c:v>2.2907097177935487</c:v>
                      </c:pt>
                      <c:pt idx="191">
                        <c:v>2.2983500451772443</c:v>
                      </c:pt>
                      <c:pt idx="192">
                        <c:v>2.3059909432344927</c:v>
                      </c:pt>
                      <c:pt idx="193">
                        <c:v>2.3136324120079266</c:v>
                      </c:pt>
                      <c:pt idx="194">
                        <c:v>2.3212744515401562</c:v>
                      </c:pt>
                      <c:pt idx="195">
                        <c:v>2.3289170618738142</c:v>
                      </c:pt>
                      <c:pt idx="196">
                        <c:v>2.3365602430515553</c:v>
                      </c:pt>
                      <c:pt idx="197">
                        <c:v>2.3442039951159899</c:v>
                      </c:pt>
                      <c:pt idx="198">
                        <c:v>2.3518483181097727</c:v>
                      </c:pt>
                      <c:pt idx="199">
                        <c:v>2.3594932120755585</c:v>
                      </c:pt>
                      <c:pt idx="200">
                        <c:v>2.3671386770559799</c:v>
                      </c:pt>
                      <c:pt idx="201">
                        <c:v>2.3747847130936917</c:v>
                      </c:pt>
                      <c:pt idx="202">
                        <c:v>2.3824313202313485</c:v>
                      </c:pt>
                      <c:pt idx="203">
                        <c:v>2.3900784985116053</c:v>
                      </c:pt>
                      <c:pt idx="204">
                        <c:v>2.3977262479771166</c:v>
                      </c:pt>
                      <c:pt idx="205">
                        <c:v>2.4053745686705597</c:v>
                      </c:pt>
                      <c:pt idx="206">
                        <c:v>2.4130234606345891</c:v>
                      </c:pt>
                      <c:pt idx="207">
                        <c:v>2.4206729239118818</c:v>
                      </c:pt>
                      <c:pt idx="208">
                        <c:v>2.4283229585450927</c:v>
                      </c:pt>
                      <c:pt idx="209">
                        <c:v>2.4359735645769209</c:v>
                      </c:pt>
                      <c:pt idx="210">
                        <c:v>2.4436247420500434</c:v>
                      </c:pt>
                      <c:pt idx="211">
                        <c:v>2.451276491007115</c:v>
                      </c:pt>
                      <c:pt idx="212">
                        <c:v>2.458928811490857</c:v>
                      </c:pt>
                      <c:pt idx="213">
                        <c:v>2.4665817035439463</c:v>
                      </c:pt>
                      <c:pt idx="214">
                        <c:v>2.4742351672090601</c:v>
                      </c:pt>
                      <c:pt idx="215">
                        <c:v>2.4818892025288974</c:v>
                      </c:pt>
                      <c:pt idx="216">
                        <c:v>2.4895438095461575</c:v>
                      </c:pt>
                      <c:pt idx="217">
                        <c:v>2.4971989883035617</c:v>
                      </c:pt>
                      <c:pt idx="218">
                        <c:v>2.504854738843787</c:v>
                      </c:pt>
                      <c:pt idx="219">
                        <c:v>2.5125110612095547</c:v>
                      </c:pt>
                      <c:pt idx="220">
                        <c:v>2.5201679554435863</c:v>
                      </c:pt>
                      <c:pt idx="221">
                        <c:v>2.5278254215885809</c:v>
                      </c:pt>
                      <c:pt idx="222">
                        <c:v>2.53548345968726</c:v>
                      </c:pt>
                      <c:pt idx="223">
                        <c:v>2.5431420697823448</c:v>
                      </c:pt>
                      <c:pt idx="224">
                        <c:v>2.5508012519165568</c:v>
                      </c:pt>
                      <c:pt idx="225">
                        <c:v>2.5584610061326174</c:v>
                      </c:pt>
                      <c:pt idx="226">
                        <c:v>2.5661213324732701</c:v>
                      </c:pt>
                      <c:pt idx="227">
                        <c:v>2.5737822309812364</c:v>
                      </c:pt>
                      <c:pt idx="228">
                        <c:v>2.5814437016992597</c:v>
                      </c:pt>
                      <c:pt idx="229">
                        <c:v>2.5891057446700838</c:v>
                      </c:pt>
                      <c:pt idx="230">
                        <c:v>2.5967683599364522</c:v>
                      </c:pt>
                      <c:pt idx="231">
                        <c:v>2.6044315475410862</c:v>
                      </c:pt>
                      <c:pt idx="232">
                        <c:v>2.6120953075267739</c:v>
                      </c:pt>
                      <c:pt idx="233">
                        <c:v>2.6197596399362366</c:v>
                      </c:pt>
                      <c:pt idx="234">
                        <c:v>2.6274245448122402</c:v>
                      </c:pt>
                      <c:pt idx="235">
                        <c:v>2.6350900221975504</c:v>
                      </c:pt>
                      <c:pt idx="236">
                        <c:v>2.6427560721349108</c:v>
                      </c:pt>
                      <c:pt idx="237">
                        <c:v>2.6504226946671094</c:v>
                      </c:pt>
                      <c:pt idx="238">
                        <c:v>2.6580898898368899</c:v>
                      </c:pt>
                      <c:pt idx="239">
                        <c:v>2.6657576576870401</c:v>
                      </c:pt>
                      <c:pt idx="240">
                        <c:v>2.6734259982603481</c:v>
                      </c:pt>
                      <c:pt idx="241">
                        <c:v>2.6810949115995575</c:v>
                      </c:pt>
                      <c:pt idx="242">
                        <c:v>2.6887643977474784</c:v>
                      </c:pt>
                      <c:pt idx="243">
                        <c:v>2.6964344567468768</c:v>
                      </c:pt>
                      <c:pt idx="244">
                        <c:v>2.7041050886405626</c:v>
                      </c:pt>
                      <c:pt idx="245">
                        <c:v>2.7117762934713019</c:v>
                      </c:pt>
                      <c:pt idx="246">
                        <c:v>2.7194480712819047</c:v>
                      </c:pt>
                      <c:pt idx="247">
                        <c:v>2.727120422115159</c:v>
                      </c:pt>
                      <c:pt idx="248">
                        <c:v>2.7347933460138751</c:v>
                      </c:pt>
                      <c:pt idx="249">
                        <c:v>2.742466843020841</c:v>
                      </c:pt>
                      <c:pt idx="250">
                        <c:v>2.7501409131788668</c:v>
                      </c:pt>
                      <c:pt idx="251">
                        <c:v>2.7578155565307849</c:v>
                      </c:pt>
                      <c:pt idx="252">
                        <c:v>2.7654907731193834</c:v>
                      </c:pt>
                      <c:pt idx="253">
                        <c:v>2.7731665629874946</c:v>
                      </c:pt>
                      <c:pt idx="254">
                        <c:v>2.7808429261779288</c:v>
                      </c:pt>
                      <c:pt idx="255">
                        <c:v>2.7885198627335184</c:v>
                      </c:pt>
                      <c:pt idx="256">
                        <c:v>2.7961973726970735</c:v>
                      </c:pt>
                      <c:pt idx="257">
                        <c:v>2.8038754561114265</c:v>
                      </c:pt>
                      <c:pt idx="258">
                        <c:v>2.8115541130194099</c:v>
                      </c:pt>
                      <c:pt idx="259">
                        <c:v>2.8192333434638783</c:v>
                      </c:pt>
                      <c:pt idx="260">
                        <c:v>2.8269131474876419</c:v>
                      </c:pt>
                      <c:pt idx="261">
                        <c:v>2.8345935251335552</c:v>
                      </c:pt>
                      <c:pt idx="262">
                        <c:v>2.842274476444473</c:v>
                      </c:pt>
                      <c:pt idx="263">
                        <c:v>2.8499560014632275</c:v>
                      </c:pt>
                      <c:pt idx="264">
                        <c:v>2.8576381002326956</c:v>
                      </c:pt>
                      <c:pt idx="265">
                        <c:v>2.8653207727957097</c:v>
                      </c:pt>
                      <c:pt idx="266">
                        <c:v>2.8730040191951245</c:v>
                      </c:pt>
                      <c:pt idx="267">
                        <c:v>2.8806878394738167</c:v>
                      </c:pt>
                      <c:pt idx="268">
                        <c:v>2.8883722336746409</c:v>
                      </c:pt>
                      <c:pt idx="269">
                        <c:v>2.896057201840474</c:v>
                      </c:pt>
                      <c:pt idx="270">
                        <c:v>2.9037427440141705</c:v>
                      </c:pt>
                      <c:pt idx="271">
                        <c:v>2.9114288602386296</c:v>
                      </c:pt>
                      <c:pt idx="272">
                        <c:v>2.9191155505567057</c:v>
                      </c:pt>
                      <c:pt idx="273">
                        <c:v>2.9268028150112757</c:v>
                      </c:pt>
                      <c:pt idx="274">
                        <c:v>2.9344906536452386</c:v>
                      </c:pt>
                      <c:pt idx="275">
                        <c:v>2.9421790665014713</c:v>
                      </c:pt>
                      <c:pt idx="276">
                        <c:v>2.9498680536228727</c:v>
                      </c:pt>
                      <c:pt idx="277">
                        <c:v>2.9575576150523419</c:v>
                      </c:pt>
                      <c:pt idx="278">
                        <c:v>2.9652477508327557</c:v>
                      </c:pt>
                      <c:pt idx="279">
                        <c:v>2.9729384610070353</c:v>
                      </c:pt>
                      <c:pt idx="280">
                        <c:v>2.9806297456180575</c:v>
                      </c:pt>
                      <c:pt idx="281">
                        <c:v>2.9883216047087435</c:v>
                      </c:pt>
                      <c:pt idx="282">
                        <c:v>2.9960140383220146</c:v>
                      </c:pt>
                      <c:pt idx="283">
                        <c:v>3.0037070465007698</c:v>
                      </c:pt>
                      <c:pt idx="284">
                        <c:v>3.0114006292879081</c:v>
                      </c:pt>
                      <c:pt idx="285">
                        <c:v>3.0190947867263729</c:v>
                      </c:pt>
                      <c:pt idx="286">
                        <c:v>3.0267895188590854</c:v>
                      </c:pt>
                      <c:pt idx="287">
                        <c:v>3.0344848257289669</c:v>
                      </c:pt>
                      <c:pt idx="288">
                        <c:v>3.0421807073789386</c:v>
                      </c:pt>
                      <c:pt idx="289">
                        <c:v>3.049877163851944</c:v>
                      </c:pt>
                      <c:pt idx="290">
                        <c:v>3.0575741951909041</c:v>
                      </c:pt>
                      <c:pt idx="291">
                        <c:v>3.0652718014387625</c:v>
                      </c:pt>
                      <c:pt idx="292">
                        <c:v>3.0729699826384627</c:v>
                      </c:pt>
                      <c:pt idx="293">
                        <c:v>3.0806687388329479</c:v>
                      </c:pt>
                      <c:pt idx="294">
                        <c:v>3.0883680700651617</c:v>
                      </c:pt>
                      <c:pt idx="295">
                        <c:v>3.0960679763780474</c:v>
                      </c:pt>
                      <c:pt idx="296">
                        <c:v>3.1037684578145708</c:v>
                      </c:pt>
                      <c:pt idx="297">
                        <c:v>3.1114695144176974</c:v>
                      </c:pt>
                      <c:pt idx="298">
                        <c:v>3.1191711462303928</c:v>
                      </c:pt>
                      <c:pt idx="299">
                        <c:v>3.1268733532956006</c:v>
                      </c:pt>
                      <c:pt idx="300">
                        <c:v>3.1345761356562862</c:v>
                      </c:pt>
                      <c:pt idx="301">
                        <c:v>3.1422794933554377</c:v>
                      </c:pt>
                      <c:pt idx="302">
                        <c:v>3.1499834264360205</c:v>
                      </c:pt>
                      <c:pt idx="303">
                        <c:v>3.160689868662625</c:v>
                      </c:pt>
                      <c:pt idx="304">
                        <c:v>3.1713974221633467</c:v>
                      </c:pt>
                      <c:pt idx="305">
                        <c:v>3.1821060870535156</c:v>
                      </c:pt>
                      <c:pt idx="306">
                        <c:v>3.1928158634484838</c:v>
                      </c:pt>
                      <c:pt idx="307">
                        <c:v>3.2035267514636256</c:v>
                      </c:pt>
                      <c:pt idx="308">
                        <c:v>3.2142387512143156</c:v>
                      </c:pt>
                      <c:pt idx="309">
                        <c:v>3.2249518628159501</c:v>
                      </c:pt>
                      <c:pt idx="310">
                        <c:v>3.2356660863839259</c:v>
                      </c:pt>
                      <c:pt idx="311">
                        <c:v>3.2463814220336618</c:v>
                      </c:pt>
                      <c:pt idx="312">
                        <c:v>3.2570978698805986</c:v>
                      </c:pt>
                      <c:pt idx="313">
                        <c:v>3.2678154300401774</c:v>
                      </c:pt>
                      <c:pt idx="314">
                        <c:v>3.2785341026278392</c:v>
                      </c:pt>
                      <c:pt idx="315">
                        <c:v>3.2892538877590471</c:v>
                      </c:pt>
                      <c:pt idx="316">
                        <c:v>3.2999747855492867</c:v>
                      </c:pt>
                      <c:pt idx="317">
                        <c:v>3.3106967961140432</c:v>
                      </c:pt>
                      <c:pt idx="318">
                        <c:v>3.3214199195688021</c:v>
                      </c:pt>
                      <c:pt idx="319">
                        <c:v>3.3321441560290932</c:v>
                      </c:pt>
                      <c:pt idx="320">
                        <c:v>3.3428695056104463</c:v>
                      </c:pt>
                      <c:pt idx="321">
                        <c:v>3.3535959684283911</c:v>
                      </c:pt>
                      <c:pt idx="322">
                        <c:v>3.3643235445984576</c:v>
                      </c:pt>
                      <c:pt idx="323">
                        <c:v>3.3750522342362199</c:v>
                      </c:pt>
                      <c:pt idx="324">
                        <c:v>3.3857820374572523</c:v>
                      </c:pt>
                      <c:pt idx="325">
                        <c:v>3.3965129543771511</c:v>
                      </c:pt>
                      <c:pt idx="326">
                        <c:v>3.4072449851114905</c:v>
                      </c:pt>
                      <c:pt idx="327">
                        <c:v>3.4179781297758893</c:v>
                      </c:pt>
                      <c:pt idx="328">
                        <c:v>3.428712388485966</c:v>
                      </c:pt>
                      <c:pt idx="329">
                        <c:v>3.4394477613573615</c:v>
                      </c:pt>
                      <c:pt idx="330">
                        <c:v>3.4501842485056944</c:v>
                      </c:pt>
                      <c:pt idx="331">
                        <c:v>3.4609218500466499</c:v>
                      </c:pt>
                      <c:pt idx="332">
                        <c:v>3.471660566095891</c:v>
                      </c:pt>
                      <c:pt idx="333">
                        <c:v>3.4824003967690809</c:v>
                      </c:pt>
                      <c:pt idx="334">
                        <c:v>3.4931413421819268</c:v>
                      </c:pt>
                      <c:pt idx="335">
                        <c:v>3.5038834024501364</c:v>
                      </c:pt>
                      <c:pt idx="336">
                        <c:v>3.5176169689179915</c:v>
                      </c:pt>
                      <c:pt idx="337">
                        <c:v>3.5313523576445016</c:v>
                      </c:pt>
                      <c:pt idx="338">
                        <c:v>3.5450895688714734</c:v>
                      </c:pt>
                      <c:pt idx="339">
                        <c:v>3.5588286028407135</c:v>
                      </c:pt>
                      <c:pt idx="340">
                        <c:v>3.5725694597940727</c:v>
                      </c:pt>
                      <c:pt idx="341">
                        <c:v>3.5863121399734466</c:v>
                      </c:pt>
                      <c:pt idx="342">
                        <c:v>3.6000566436207304</c:v>
                      </c:pt>
                      <c:pt idx="343">
                        <c:v>3.6138029709779085</c:v>
                      </c:pt>
                      <c:pt idx="344">
                        <c:v>3.6275511222869428</c:v>
                      </c:pt>
                      <c:pt idx="345">
                        <c:v>3.6413010977898397</c:v>
                      </c:pt>
                      <c:pt idx="346">
                        <c:v>3.6550528977286501</c:v>
                      </c:pt>
                      <c:pt idx="347">
                        <c:v>3.6688065223454691</c:v>
                      </c:pt>
                      <c:pt idx="348">
                        <c:v>3.6825619718823921</c:v>
                      </c:pt>
                      <c:pt idx="349">
                        <c:v>3.6963192465815586</c:v>
                      </c:pt>
                      <c:pt idx="350">
                        <c:v>3.7100783466851528</c:v>
                      </c:pt>
                      <c:pt idx="351">
                        <c:v>3.7238392724353808</c:v>
                      </c:pt>
                      <c:pt idx="352">
                        <c:v>3.7376020240744712</c:v>
                      </c:pt>
                      <c:pt idx="353">
                        <c:v>3.7513666018446967</c:v>
                      </c:pt>
                      <c:pt idx="354">
                        <c:v>3.7651330059883525</c:v>
                      </c:pt>
                      <c:pt idx="355">
                        <c:v>3.7789012367478003</c:v>
                      </c:pt>
                      <c:pt idx="356">
                        <c:v>3.7926712943653795</c:v>
                      </c:pt>
                      <c:pt idx="357">
                        <c:v>3.8064431790835185</c:v>
                      </c:pt>
                      <c:pt idx="358">
                        <c:v>3.8202168911446233</c:v>
                      </c:pt>
                      <c:pt idx="359">
                        <c:v>3.8339924307911666</c:v>
                      </c:pt>
                      <c:pt idx="360">
                        <c:v>3.8477697982656434</c:v>
                      </c:pt>
                      <c:pt idx="361">
                        <c:v>3.8615489938105707</c:v>
                      </c:pt>
                      <c:pt idx="362">
                        <c:v>3.8753300176685324</c:v>
                      </c:pt>
                      <c:pt idx="363">
                        <c:v>3.889112870082112</c:v>
                      </c:pt>
                      <c:pt idx="364">
                        <c:v>3.9028975512939157</c:v>
                      </c:pt>
                      <c:pt idx="365">
                        <c:v>3.9196643711258972</c:v>
                      </c:pt>
                      <c:pt idx="366">
                        <c:v>3.9364338966211054</c:v>
                      </c:pt>
                      <c:pt idx="367">
                        <c:v>3.9532061282161246</c:v>
                      </c:pt>
                      <c:pt idx="368">
                        <c:v>3.9699810663476498</c:v>
                      </c:pt>
                      <c:pt idx="369">
                        <c:v>3.9867587114524428</c:v>
                      </c:pt>
                      <c:pt idx="370">
                        <c:v>4.0035390639673096</c:v>
                      </c:pt>
                      <c:pt idx="371">
                        <c:v>4.0203221243291676</c:v>
                      </c:pt>
                      <c:pt idx="372">
                        <c:v>4.037107892974956</c:v>
                      </c:pt>
                      <c:pt idx="373">
                        <c:v>4.0538963703417252</c:v>
                      </c:pt>
                      <c:pt idx="374">
                        <c:v>4.0706875568665923</c:v>
                      </c:pt>
                      <c:pt idx="375">
                        <c:v>4.0874814529867187</c:v>
                      </c:pt>
                      <c:pt idx="376">
                        <c:v>4.1042780591393546</c:v>
                      </c:pt>
                      <c:pt idx="377">
                        <c:v>4.1210773757618391</c:v>
                      </c:pt>
                      <c:pt idx="378">
                        <c:v>4.1378794032915334</c:v>
                      </c:pt>
                      <c:pt idx="379">
                        <c:v>4.1546841421659098</c:v>
                      </c:pt>
                      <c:pt idx="380">
                        <c:v>4.1714915928224849</c:v>
                      </c:pt>
                      <c:pt idx="381">
                        <c:v>4.1883017556988866</c:v>
                      </c:pt>
                      <c:pt idx="382">
                        <c:v>4.2051146312327647</c:v>
                      </c:pt>
                      <c:pt idx="383">
                        <c:v>4.221930219861858</c:v>
                      </c:pt>
                      <c:pt idx="384">
                        <c:v>4.238748522023994</c:v>
                      </c:pt>
                      <c:pt idx="385">
                        <c:v>4.2555695381570446</c:v>
                      </c:pt>
                      <c:pt idx="386">
                        <c:v>4.2723932686989707</c:v>
                      </c:pt>
                      <c:pt idx="387">
                        <c:v>4.2892197140877775</c:v>
                      </c:pt>
                      <c:pt idx="388">
                        <c:v>4.306048874761581</c:v>
                      </c:pt>
                      <c:pt idx="389">
                        <c:v>4.3228807511585421</c:v>
                      </c:pt>
                      <c:pt idx="390">
                        <c:v>4.33971534371691</c:v>
                      </c:pt>
                      <c:pt idx="391">
                        <c:v>4.3565526528749787</c:v>
                      </c:pt>
                      <c:pt idx="392">
                        <c:v>4.3733926790711086</c:v>
                      </c:pt>
                      <c:pt idx="393">
                        <c:v>4.3902354227437712</c:v>
                      </c:pt>
                      <c:pt idx="394">
                        <c:v>4.4070808843314824</c:v>
                      </c:pt>
                      <c:pt idx="395">
                        <c:v>4.4239290642728246</c:v>
                      </c:pt>
                      <c:pt idx="396">
                        <c:v>4.4407799630064693</c:v>
                      </c:pt>
                      <c:pt idx="397">
                        <c:v>4.4576335809711543</c:v>
                      </c:pt>
                      <c:pt idx="398">
                        <c:v>4.4744899186056619</c:v>
                      </c:pt>
                      <c:pt idx="399">
                        <c:v>4.4913489763488634</c:v>
                      </c:pt>
                      <c:pt idx="400">
                        <c:v>4.5121737373517989</c:v>
                      </c:pt>
                      <c:pt idx="401">
                        <c:v>4.5330026486568809</c:v>
                      </c:pt>
                      <c:pt idx="402">
                        <c:v>4.5538357110912475</c:v>
                      </c:pt>
                      <c:pt idx="403">
                        <c:v>4.5746729254822149</c:v>
                      </c:pt>
                      <c:pt idx="404">
                        <c:v>4.5955142926572545</c:v>
                      </c:pt>
                      <c:pt idx="405">
                        <c:v>4.6163598134440154</c:v>
                      </c:pt>
                      <c:pt idx="406">
                        <c:v>4.6372094886702797</c:v>
                      </c:pt>
                      <c:pt idx="407">
                        <c:v>4.6580633191640075</c:v>
                      </c:pt>
                      <c:pt idx="408">
                        <c:v>4.6789213057533363</c:v>
                      </c:pt>
                      <c:pt idx="409">
                        <c:v>4.6997834492665813</c:v>
                      </c:pt>
                      <c:pt idx="410">
                        <c:v>4.7206497505321687</c:v>
                      </c:pt>
                      <c:pt idx="411">
                        <c:v>4.7415202103787468</c:v>
                      </c:pt>
                      <c:pt idx="412">
                        <c:v>4.7623948296350971</c:v>
                      </c:pt>
                      <c:pt idx="413">
                        <c:v>4.7832736091301786</c:v>
                      </c:pt>
                      <c:pt idx="414">
                        <c:v>4.804156549693106</c:v>
                      </c:pt>
                      <c:pt idx="415">
                        <c:v>4.8250436521531714</c:v>
                      </c:pt>
                      <c:pt idx="416">
                        <c:v>4.8459349173398447</c:v>
                      </c:pt>
                      <c:pt idx="417">
                        <c:v>4.8668303460827067</c:v>
                      </c:pt>
                      <c:pt idx="418">
                        <c:v>4.8877299392115603</c:v>
                      </c:pt>
                      <c:pt idx="419">
                        <c:v>4.9086336975563638</c:v>
                      </c:pt>
                      <c:pt idx="420">
                        <c:v>4.9295416219472088</c:v>
                      </c:pt>
                      <c:pt idx="421">
                        <c:v>4.9504537132143867</c:v>
                      </c:pt>
                      <c:pt idx="422">
                        <c:v>4.971369972188322</c:v>
                      </c:pt>
                      <c:pt idx="423">
                        <c:v>4.9922903996996393</c:v>
                      </c:pt>
                      <c:pt idx="424">
                        <c:v>5.0132149965791184</c:v>
                      </c:pt>
                      <c:pt idx="425">
                        <c:v>5.0341437636576947</c:v>
                      </c:pt>
                      <c:pt idx="426">
                        <c:v>5.0550767017664811</c:v>
                      </c:pt>
                      <c:pt idx="427">
                        <c:v>5.0760138117367459</c:v>
                      </c:pt>
                      <c:pt idx="428">
                        <c:v>5.0969550943999131</c:v>
                      </c:pt>
                      <c:pt idx="429">
                        <c:v>5.1179005505876063</c:v>
                      </c:pt>
                      <c:pt idx="430">
                        <c:v>5.1388501811315823</c:v>
                      </c:pt>
                      <c:pt idx="431">
                        <c:v>5.1598039868637757</c:v>
                      </c:pt>
                      <c:pt idx="432">
                        <c:v>5.1807619686162765</c:v>
                      </c:pt>
                      <c:pt idx="433">
                        <c:v>5.2056756474897492</c:v>
                      </c:pt>
                      <c:pt idx="434">
                        <c:v>5.2305952275506939</c:v>
                      </c:pt>
                      <c:pt idx="435">
                        <c:v>5.2555207101969037</c:v>
                      </c:pt>
                      <c:pt idx="436">
                        <c:v>5.2804520968264823</c:v>
                      </c:pt>
                      <c:pt idx="437">
                        <c:v>5.3053893888378889</c:v>
                      </c:pt>
                      <c:pt idx="438">
                        <c:v>5.3303325876299157</c:v>
                      </c:pt>
                      <c:pt idx="439">
                        <c:v>5.3552816946016435</c:v>
                      </c:pt>
                      <c:pt idx="440">
                        <c:v>5.3802367111525529</c:v>
                      </c:pt>
                      <c:pt idx="441">
                        <c:v>5.4051976386823908</c:v>
                      </c:pt>
                      <c:pt idx="442">
                        <c:v>5.4301644785912817</c:v>
                      </c:pt>
                      <c:pt idx="443">
                        <c:v>5.4551372322796388</c:v>
                      </c:pt>
                      <c:pt idx="444">
                        <c:v>5.4801159011482525</c:v>
                      </c:pt>
                      <c:pt idx="445">
                        <c:v>5.5051004865982245</c:v>
                      </c:pt>
                      <c:pt idx="446">
                        <c:v>5.5300909900309669</c:v>
                      </c:pt>
                      <c:pt idx="447">
                        <c:v>5.5550874128482697</c:v>
                      </c:pt>
                      <c:pt idx="448">
                        <c:v>5.5800897564522112</c:v>
                      </c:pt>
                      <c:pt idx="449">
                        <c:v>5.6050980222452473</c:v>
                      </c:pt>
                      <c:pt idx="450">
                        <c:v>5.6301122116301228</c:v>
                      </c:pt>
                      <c:pt idx="451">
                        <c:v>5.6551323260099151</c:v>
                      </c:pt>
                      <c:pt idx="452">
                        <c:v>5.6801583667880795</c:v>
                      </c:pt>
                      <c:pt idx="453">
                        <c:v>5.7051903353683597</c:v>
                      </c:pt>
                      <c:pt idx="454">
                        <c:v>5.7302282331548327</c:v>
                      </c:pt>
                      <c:pt idx="455">
                        <c:v>5.7552720615519526</c:v>
                      </c:pt>
                      <c:pt idx="456">
                        <c:v>5.7803218219644625</c:v>
                      </c:pt>
                      <c:pt idx="457">
                        <c:v>5.8053775157974385</c:v>
                      </c:pt>
                      <c:pt idx="458">
                        <c:v>5.836332231129826</c:v>
                      </c:pt>
                      <c:pt idx="459">
                        <c:v>5.8672960026597609</c:v>
                      </c:pt>
                      <c:pt idx="460">
                        <c:v>5.8982688330367683</c:v>
                      </c:pt>
                      <c:pt idx="461">
                        <c:v>5.9292507249111059</c:v>
                      </c:pt>
                      <c:pt idx="462">
                        <c:v>5.9602416809338532</c:v>
                      </c:pt>
                      <c:pt idx="463">
                        <c:v>5.9912417037568222</c:v>
                      </c:pt>
                      <c:pt idx="464">
                        <c:v>6.0222507960326466</c:v>
                      </c:pt>
                      <c:pt idx="465">
                        <c:v>6.0532689604146928</c:v>
                      </c:pt>
                      <c:pt idx="466">
                        <c:v>6.0842961995571265</c:v>
                      </c:pt>
                      <c:pt idx="467">
                        <c:v>6.1153325161148908</c:v>
                      </c:pt>
                      <c:pt idx="468">
                        <c:v>6.1463779127436835</c:v>
                      </c:pt>
                      <c:pt idx="469">
                        <c:v>6.1774323921000018</c:v>
                      </c:pt>
                      <c:pt idx="470">
                        <c:v>6.2084959568411202</c:v>
                      </c:pt>
                      <c:pt idx="471">
                        <c:v>6.2395686096250902</c:v>
                      </c:pt>
                      <c:pt idx="472">
                        <c:v>6.2706503531107183</c:v>
                      </c:pt>
                      <c:pt idx="473">
                        <c:v>6.3017411899576103</c:v>
                      </c:pt>
                      <c:pt idx="474">
                        <c:v>6.3328411228261494</c:v>
                      </c:pt>
                      <c:pt idx="475">
                        <c:v>6.3639501543774957</c:v>
                      </c:pt>
                      <c:pt idx="476">
                        <c:v>6.3950682872735642</c:v>
                      </c:pt>
                      <c:pt idx="477">
                        <c:v>6.4261955241770918</c:v>
                      </c:pt>
                      <c:pt idx="478">
                        <c:v>6.4573318677515701</c:v>
                      </c:pt>
                      <c:pt idx="479">
                        <c:v>6.4884773206612678</c:v>
                      </c:pt>
                      <c:pt idx="480">
                        <c:v>6.519631885571231</c:v>
                      </c:pt>
                      <c:pt idx="481">
                        <c:v>6.5507955651473049</c:v>
                      </c:pt>
                      <c:pt idx="482">
                        <c:v>6.5819683620560898</c:v>
                      </c:pt>
                      <c:pt idx="483">
                        <c:v>6.6131502789649854</c:v>
                      </c:pt>
                      <c:pt idx="484">
                        <c:v>6.6443413185421685</c:v>
                      </c:pt>
                      <c:pt idx="485">
                        <c:v>6.6755414834565929</c:v>
                      </c:pt>
                      <c:pt idx="486">
                        <c:v>6.7126104332572378</c:v>
                      </c:pt>
                      <c:pt idx="487">
                        <c:v>6.7496922642396484</c:v>
                      </c:pt>
                      <c:pt idx="488">
                        <c:v>6.786786980879933</c:v>
                      </c:pt>
                      <c:pt idx="489">
                        <c:v>6.8238945876557544</c:v>
                      </c:pt>
                      <c:pt idx="490">
                        <c:v>6.8610150890463517</c:v>
                      </c:pt>
                      <c:pt idx="491">
                        <c:v>6.8981484895324963</c:v>
                      </c:pt>
                      <c:pt idx="492">
                        <c:v>6.9352947935965359</c:v>
                      </c:pt>
                      <c:pt idx="493">
                        <c:v>6.9724540057223727</c:v>
                      </c:pt>
                      <c:pt idx="494">
                        <c:v>7.009626130395441</c:v>
                      </c:pt>
                      <c:pt idx="495">
                        <c:v>7.0468111721027737</c:v>
                      </c:pt>
                      <c:pt idx="496">
                        <c:v>7.084009135332936</c:v>
                      </c:pt>
                      <c:pt idx="497">
                        <c:v>7.1212200245760471</c:v>
                      </c:pt>
                      <c:pt idx="498">
                        <c:v>7.158443844323803</c:v>
                      </c:pt>
                      <c:pt idx="499">
                        <c:v>7.1956805990694761</c:v>
                      </c:pt>
                      <c:pt idx="500">
                        <c:v>7.232930293307871</c:v>
                      </c:pt>
                      <c:pt idx="501">
                        <c:v>7.2701929315353464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7-F6F4-4802-9192-900EC9C5018A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0"/>
          <c:tx>
            <c:strRef>
              <c:f>'NTN-B'!$AA$1</c:f>
              <c:strCache>
                <c:ptCount val="1"/>
                <c:pt idx="0">
                  <c:v>Tx 05/55</c:v>
                </c:pt>
              </c:strCache>
            </c:strRef>
          </c:tx>
          <c:spPr>
            <a:ln w="38100" cap="rnd">
              <a:solidFill>
                <a:schemeClr val="accent6">
                  <a:lumMod val="75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'NTN-B'!$B$3:$B$504</c:f>
              <c:numCache>
                <c:formatCode>m/d/yyyy</c:formatCode>
                <c:ptCount val="502"/>
                <c:pt idx="0">
                  <c:v>43832</c:v>
                </c:pt>
                <c:pt idx="1">
                  <c:v>43833</c:v>
                </c:pt>
                <c:pt idx="2">
                  <c:v>43836</c:v>
                </c:pt>
                <c:pt idx="3">
                  <c:v>43837</c:v>
                </c:pt>
                <c:pt idx="4">
                  <c:v>43838</c:v>
                </c:pt>
                <c:pt idx="5">
                  <c:v>43839</c:v>
                </c:pt>
                <c:pt idx="6">
                  <c:v>43840</c:v>
                </c:pt>
                <c:pt idx="7">
                  <c:v>43843</c:v>
                </c:pt>
                <c:pt idx="8">
                  <c:v>43844</c:v>
                </c:pt>
                <c:pt idx="9">
                  <c:v>43845</c:v>
                </c:pt>
                <c:pt idx="10">
                  <c:v>43846</c:v>
                </c:pt>
                <c:pt idx="11">
                  <c:v>43847</c:v>
                </c:pt>
                <c:pt idx="12">
                  <c:v>43850</c:v>
                </c:pt>
                <c:pt idx="13">
                  <c:v>43851</c:v>
                </c:pt>
                <c:pt idx="14">
                  <c:v>43852</c:v>
                </c:pt>
                <c:pt idx="15">
                  <c:v>43853</c:v>
                </c:pt>
                <c:pt idx="16">
                  <c:v>43854</c:v>
                </c:pt>
                <c:pt idx="17">
                  <c:v>43857</c:v>
                </c:pt>
                <c:pt idx="18">
                  <c:v>43858</c:v>
                </c:pt>
                <c:pt idx="19">
                  <c:v>43859</c:v>
                </c:pt>
                <c:pt idx="20">
                  <c:v>43860</c:v>
                </c:pt>
                <c:pt idx="21">
                  <c:v>43861</c:v>
                </c:pt>
                <c:pt idx="22">
                  <c:v>43864</c:v>
                </c:pt>
                <c:pt idx="23">
                  <c:v>43865</c:v>
                </c:pt>
                <c:pt idx="24">
                  <c:v>43866</c:v>
                </c:pt>
                <c:pt idx="25">
                  <c:v>43867</c:v>
                </c:pt>
                <c:pt idx="26">
                  <c:v>43868</c:v>
                </c:pt>
                <c:pt idx="27">
                  <c:v>43871</c:v>
                </c:pt>
                <c:pt idx="28">
                  <c:v>43872</c:v>
                </c:pt>
                <c:pt idx="29">
                  <c:v>43873</c:v>
                </c:pt>
                <c:pt idx="30">
                  <c:v>43874</c:v>
                </c:pt>
                <c:pt idx="31">
                  <c:v>43875</c:v>
                </c:pt>
                <c:pt idx="32">
                  <c:v>43878</c:v>
                </c:pt>
                <c:pt idx="33">
                  <c:v>43879</c:v>
                </c:pt>
                <c:pt idx="34">
                  <c:v>43880</c:v>
                </c:pt>
                <c:pt idx="35">
                  <c:v>43881</c:v>
                </c:pt>
                <c:pt idx="36">
                  <c:v>43882</c:v>
                </c:pt>
                <c:pt idx="37">
                  <c:v>43887</c:v>
                </c:pt>
                <c:pt idx="38">
                  <c:v>43888</c:v>
                </c:pt>
                <c:pt idx="39">
                  <c:v>43889</c:v>
                </c:pt>
                <c:pt idx="40">
                  <c:v>43892</c:v>
                </c:pt>
                <c:pt idx="41">
                  <c:v>43893</c:v>
                </c:pt>
                <c:pt idx="42">
                  <c:v>43894</c:v>
                </c:pt>
                <c:pt idx="43">
                  <c:v>43895</c:v>
                </c:pt>
                <c:pt idx="44">
                  <c:v>43896</c:v>
                </c:pt>
                <c:pt idx="45">
                  <c:v>43899</c:v>
                </c:pt>
                <c:pt idx="46">
                  <c:v>43900</c:v>
                </c:pt>
                <c:pt idx="47">
                  <c:v>43901</c:v>
                </c:pt>
                <c:pt idx="48">
                  <c:v>43902</c:v>
                </c:pt>
                <c:pt idx="49">
                  <c:v>43903</c:v>
                </c:pt>
                <c:pt idx="50">
                  <c:v>43906</c:v>
                </c:pt>
                <c:pt idx="51">
                  <c:v>43907</c:v>
                </c:pt>
                <c:pt idx="52">
                  <c:v>43908</c:v>
                </c:pt>
                <c:pt idx="53">
                  <c:v>43909</c:v>
                </c:pt>
                <c:pt idx="54">
                  <c:v>43910</c:v>
                </c:pt>
                <c:pt idx="55">
                  <c:v>43913</c:v>
                </c:pt>
                <c:pt idx="56">
                  <c:v>43914</c:v>
                </c:pt>
                <c:pt idx="57">
                  <c:v>43915</c:v>
                </c:pt>
                <c:pt idx="58">
                  <c:v>43916</c:v>
                </c:pt>
                <c:pt idx="59">
                  <c:v>43917</c:v>
                </c:pt>
                <c:pt idx="60">
                  <c:v>43920</c:v>
                </c:pt>
                <c:pt idx="61">
                  <c:v>43921</c:v>
                </c:pt>
                <c:pt idx="62">
                  <c:v>43922</c:v>
                </c:pt>
                <c:pt idx="63">
                  <c:v>43923</c:v>
                </c:pt>
                <c:pt idx="64">
                  <c:v>43924</c:v>
                </c:pt>
                <c:pt idx="65">
                  <c:v>43927</c:v>
                </c:pt>
                <c:pt idx="66">
                  <c:v>43928</c:v>
                </c:pt>
                <c:pt idx="67">
                  <c:v>43929</c:v>
                </c:pt>
                <c:pt idx="68">
                  <c:v>43930</c:v>
                </c:pt>
                <c:pt idx="69">
                  <c:v>43934</c:v>
                </c:pt>
                <c:pt idx="70">
                  <c:v>43935</c:v>
                </c:pt>
                <c:pt idx="71">
                  <c:v>43936</c:v>
                </c:pt>
                <c:pt idx="72">
                  <c:v>43937</c:v>
                </c:pt>
                <c:pt idx="73">
                  <c:v>43938</c:v>
                </c:pt>
                <c:pt idx="74">
                  <c:v>43941</c:v>
                </c:pt>
                <c:pt idx="75">
                  <c:v>43943</c:v>
                </c:pt>
                <c:pt idx="76">
                  <c:v>43944</c:v>
                </c:pt>
                <c:pt idx="77">
                  <c:v>43945</c:v>
                </c:pt>
                <c:pt idx="78">
                  <c:v>43948</c:v>
                </c:pt>
                <c:pt idx="79">
                  <c:v>43949</c:v>
                </c:pt>
                <c:pt idx="80">
                  <c:v>43950</c:v>
                </c:pt>
                <c:pt idx="81">
                  <c:v>43951</c:v>
                </c:pt>
                <c:pt idx="82">
                  <c:v>43955</c:v>
                </c:pt>
                <c:pt idx="83">
                  <c:v>43956</c:v>
                </c:pt>
                <c:pt idx="84">
                  <c:v>43957</c:v>
                </c:pt>
                <c:pt idx="85">
                  <c:v>43958</c:v>
                </c:pt>
                <c:pt idx="86">
                  <c:v>43959</c:v>
                </c:pt>
                <c:pt idx="87">
                  <c:v>43962</c:v>
                </c:pt>
                <c:pt idx="88">
                  <c:v>43963</c:v>
                </c:pt>
                <c:pt idx="89">
                  <c:v>43964</c:v>
                </c:pt>
                <c:pt idx="90">
                  <c:v>43965</c:v>
                </c:pt>
                <c:pt idx="91">
                  <c:v>43966</c:v>
                </c:pt>
                <c:pt idx="92">
                  <c:v>43969</c:v>
                </c:pt>
                <c:pt idx="93">
                  <c:v>43970</c:v>
                </c:pt>
                <c:pt idx="94">
                  <c:v>43971</c:v>
                </c:pt>
                <c:pt idx="95">
                  <c:v>43972</c:v>
                </c:pt>
                <c:pt idx="96">
                  <c:v>43973</c:v>
                </c:pt>
                <c:pt idx="97">
                  <c:v>43976</c:v>
                </c:pt>
                <c:pt idx="98">
                  <c:v>43977</c:v>
                </c:pt>
                <c:pt idx="99">
                  <c:v>43978</c:v>
                </c:pt>
                <c:pt idx="100">
                  <c:v>43979</c:v>
                </c:pt>
                <c:pt idx="101">
                  <c:v>43980</c:v>
                </c:pt>
                <c:pt idx="102">
                  <c:v>43983</c:v>
                </c:pt>
                <c:pt idx="103">
                  <c:v>43984</c:v>
                </c:pt>
                <c:pt idx="104">
                  <c:v>43985</c:v>
                </c:pt>
                <c:pt idx="105">
                  <c:v>43986</c:v>
                </c:pt>
                <c:pt idx="106">
                  <c:v>43987</c:v>
                </c:pt>
                <c:pt idx="107">
                  <c:v>43990</c:v>
                </c:pt>
                <c:pt idx="108">
                  <c:v>43991</c:v>
                </c:pt>
                <c:pt idx="109">
                  <c:v>43992</c:v>
                </c:pt>
                <c:pt idx="110">
                  <c:v>43994</c:v>
                </c:pt>
                <c:pt idx="111">
                  <c:v>43997</c:v>
                </c:pt>
                <c:pt idx="112">
                  <c:v>43998</c:v>
                </c:pt>
                <c:pt idx="113">
                  <c:v>43999</c:v>
                </c:pt>
                <c:pt idx="114">
                  <c:v>44000</c:v>
                </c:pt>
                <c:pt idx="115">
                  <c:v>44001</c:v>
                </c:pt>
                <c:pt idx="116">
                  <c:v>44004</c:v>
                </c:pt>
                <c:pt idx="117">
                  <c:v>44005</c:v>
                </c:pt>
                <c:pt idx="118">
                  <c:v>44006</c:v>
                </c:pt>
                <c:pt idx="119">
                  <c:v>44007</c:v>
                </c:pt>
                <c:pt idx="120">
                  <c:v>44008</c:v>
                </c:pt>
                <c:pt idx="121">
                  <c:v>44011</c:v>
                </c:pt>
                <c:pt idx="122">
                  <c:v>44012</c:v>
                </c:pt>
                <c:pt idx="123">
                  <c:v>44013</c:v>
                </c:pt>
                <c:pt idx="124">
                  <c:v>44014</c:v>
                </c:pt>
                <c:pt idx="125">
                  <c:v>44015</c:v>
                </c:pt>
                <c:pt idx="126">
                  <c:v>44018</c:v>
                </c:pt>
                <c:pt idx="127">
                  <c:v>44019</c:v>
                </c:pt>
                <c:pt idx="128">
                  <c:v>44020</c:v>
                </c:pt>
                <c:pt idx="129">
                  <c:v>44021</c:v>
                </c:pt>
                <c:pt idx="130">
                  <c:v>44022</c:v>
                </c:pt>
                <c:pt idx="131">
                  <c:v>44025</c:v>
                </c:pt>
                <c:pt idx="132">
                  <c:v>44026</c:v>
                </c:pt>
                <c:pt idx="133">
                  <c:v>44027</c:v>
                </c:pt>
                <c:pt idx="134">
                  <c:v>44028</c:v>
                </c:pt>
                <c:pt idx="135">
                  <c:v>44029</c:v>
                </c:pt>
                <c:pt idx="136">
                  <c:v>44032</c:v>
                </c:pt>
                <c:pt idx="137">
                  <c:v>44033</c:v>
                </c:pt>
                <c:pt idx="138">
                  <c:v>44034</c:v>
                </c:pt>
                <c:pt idx="139">
                  <c:v>44035</c:v>
                </c:pt>
                <c:pt idx="140">
                  <c:v>44036</c:v>
                </c:pt>
                <c:pt idx="141">
                  <c:v>44039</c:v>
                </c:pt>
                <c:pt idx="142">
                  <c:v>44040</c:v>
                </c:pt>
                <c:pt idx="143">
                  <c:v>44041</c:v>
                </c:pt>
                <c:pt idx="144">
                  <c:v>44042</c:v>
                </c:pt>
                <c:pt idx="145">
                  <c:v>44043</c:v>
                </c:pt>
                <c:pt idx="146">
                  <c:v>44046</c:v>
                </c:pt>
                <c:pt idx="147">
                  <c:v>44047</c:v>
                </c:pt>
                <c:pt idx="148">
                  <c:v>44048</c:v>
                </c:pt>
                <c:pt idx="149">
                  <c:v>44049</c:v>
                </c:pt>
                <c:pt idx="150">
                  <c:v>44050</c:v>
                </c:pt>
                <c:pt idx="151">
                  <c:v>44053</c:v>
                </c:pt>
                <c:pt idx="152">
                  <c:v>44054</c:v>
                </c:pt>
                <c:pt idx="153">
                  <c:v>44055</c:v>
                </c:pt>
                <c:pt idx="154">
                  <c:v>44056</c:v>
                </c:pt>
                <c:pt idx="155">
                  <c:v>44057</c:v>
                </c:pt>
                <c:pt idx="156">
                  <c:v>44060</c:v>
                </c:pt>
                <c:pt idx="157">
                  <c:v>44061</c:v>
                </c:pt>
                <c:pt idx="158">
                  <c:v>44062</c:v>
                </c:pt>
                <c:pt idx="159">
                  <c:v>44063</c:v>
                </c:pt>
                <c:pt idx="160">
                  <c:v>44064</c:v>
                </c:pt>
                <c:pt idx="161">
                  <c:v>44067</c:v>
                </c:pt>
                <c:pt idx="162">
                  <c:v>44068</c:v>
                </c:pt>
                <c:pt idx="163">
                  <c:v>44069</c:v>
                </c:pt>
                <c:pt idx="164">
                  <c:v>44070</c:v>
                </c:pt>
                <c:pt idx="165">
                  <c:v>44071</c:v>
                </c:pt>
                <c:pt idx="166">
                  <c:v>44074</c:v>
                </c:pt>
                <c:pt idx="167">
                  <c:v>44075</c:v>
                </c:pt>
                <c:pt idx="168">
                  <c:v>44076</c:v>
                </c:pt>
                <c:pt idx="169">
                  <c:v>44077</c:v>
                </c:pt>
                <c:pt idx="170">
                  <c:v>44078</c:v>
                </c:pt>
                <c:pt idx="171">
                  <c:v>44082</c:v>
                </c:pt>
                <c:pt idx="172">
                  <c:v>44083</c:v>
                </c:pt>
                <c:pt idx="173">
                  <c:v>44084</c:v>
                </c:pt>
                <c:pt idx="174">
                  <c:v>44085</c:v>
                </c:pt>
                <c:pt idx="175">
                  <c:v>44088</c:v>
                </c:pt>
                <c:pt idx="176">
                  <c:v>44089</c:v>
                </c:pt>
                <c:pt idx="177">
                  <c:v>44090</c:v>
                </c:pt>
                <c:pt idx="178">
                  <c:v>44091</c:v>
                </c:pt>
                <c:pt idx="179">
                  <c:v>44092</c:v>
                </c:pt>
                <c:pt idx="180">
                  <c:v>44095</c:v>
                </c:pt>
                <c:pt idx="181">
                  <c:v>44096</c:v>
                </c:pt>
                <c:pt idx="182">
                  <c:v>44097</c:v>
                </c:pt>
                <c:pt idx="183">
                  <c:v>44098</c:v>
                </c:pt>
                <c:pt idx="184">
                  <c:v>44099</c:v>
                </c:pt>
                <c:pt idx="185">
                  <c:v>44102</c:v>
                </c:pt>
                <c:pt idx="186">
                  <c:v>44103</c:v>
                </c:pt>
                <c:pt idx="187">
                  <c:v>44104</c:v>
                </c:pt>
                <c:pt idx="188">
                  <c:v>44105</c:v>
                </c:pt>
                <c:pt idx="189">
                  <c:v>44106</c:v>
                </c:pt>
                <c:pt idx="190">
                  <c:v>44109</c:v>
                </c:pt>
                <c:pt idx="191">
                  <c:v>44110</c:v>
                </c:pt>
                <c:pt idx="192">
                  <c:v>44111</c:v>
                </c:pt>
                <c:pt idx="193">
                  <c:v>44112</c:v>
                </c:pt>
                <c:pt idx="194">
                  <c:v>44113</c:v>
                </c:pt>
                <c:pt idx="195">
                  <c:v>44117</c:v>
                </c:pt>
                <c:pt idx="196">
                  <c:v>44118</c:v>
                </c:pt>
                <c:pt idx="197">
                  <c:v>44119</c:v>
                </c:pt>
                <c:pt idx="198">
                  <c:v>44120</c:v>
                </c:pt>
                <c:pt idx="199">
                  <c:v>44123</c:v>
                </c:pt>
                <c:pt idx="200">
                  <c:v>44124</c:v>
                </c:pt>
                <c:pt idx="201">
                  <c:v>44125</c:v>
                </c:pt>
                <c:pt idx="202">
                  <c:v>44126</c:v>
                </c:pt>
                <c:pt idx="203">
                  <c:v>44127</c:v>
                </c:pt>
                <c:pt idx="204">
                  <c:v>44130</c:v>
                </c:pt>
                <c:pt idx="205">
                  <c:v>44131</c:v>
                </c:pt>
                <c:pt idx="206">
                  <c:v>44132</c:v>
                </c:pt>
                <c:pt idx="207">
                  <c:v>44133</c:v>
                </c:pt>
                <c:pt idx="208">
                  <c:v>44134</c:v>
                </c:pt>
                <c:pt idx="209">
                  <c:v>44138</c:v>
                </c:pt>
                <c:pt idx="210">
                  <c:v>44139</c:v>
                </c:pt>
                <c:pt idx="211">
                  <c:v>44140</c:v>
                </c:pt>
                <c:pt idx="212">
                  <c:v>44141</c:v>
                </c:pt>
                <c:pt idx="213">
                  <c:v>44144</c:v>
                </c:pt>
                <c:pt idx="214">
                  <c:v>44145</c:v>
                </c:pt>
                <c:pt idx="215">
                  <c:v>44146</c:v>
                </c:pt>
                <c:pt idx="216">
                  <c:v>44147</c:v>
                </c:pt>
                <c:pt idx="217">
                  <c:v>44148</c:v>
                </c:pt>
                <c:pt idx="218">
                  <c:v>44151</c:v>
                </c:pt>
                <c:pt idx="219">
                  <c:v>44152</c:v>
                </c:pt>
                <c:pt idx="220">
                  <c:v>44153</c:v>
                </c:pt>
                <c:pt idx="221">
                  <c:v>44154</c:v>
                </c:pt>
                <c:pt idx="222">
                  <c:v>44155</c:v>
                </c:pt>
                <c:pt idx="223">
                  <c:v>44158</c:v>
                </c:pt>
                <c:pt idx="224">
                  <c:v>44159</c:v>
                </c:pt>
                <c:pt idx="225">
                  <c:v>44160</c:v>
                </c:pt>
                <c:pt idx="226">
                  <c:v>44161</c:v>
                </c:pt>
                <c:pt idx="227">
                  <c:v>44162</c:v>
                </c:pt>
                <c:pt idx="228">
                  <c:v>44165</c:v>
                </c:pt>
                <c:pt idx="229">
                  <c:v>44166</c:v>
                </c:pt>
                <c:pt idx="230">
                  <c:v>44167</c:v>
                </c:pt>
                <c:pt idx="231">
                  <c:v>44168</c:v>
                </c:pt>
                <c:pt idx="232">
                  <c:v>44169</c:v>
                </c:pt>
                <c:pt idx="233">
                  <c:v>44172</c:v>
                </c:pt>
                <c:pt idx="234">
                  <c:v>44173</c:v>
                </c:pt>
                <c:pt idx="235">
                  <c:v>44174</c:v>
                </c:pt>
                <c:pt idx="236">
                  <c:v>44175</c:v>
                </c:pt>
                <c:pt idx="237">
                  <c:v>44176</c:v>
                </c:pt>
                <c:pt idx="238">
                  <c:v>44179</c:v>
                </c:pt>
                <c:pt idx="239">
                  <c:v>44180</c:v>
                </c:pt>
                <c:pt idx="240">
                  <c:v>44181</c:v>
                </c:pt>
                <c:pt idx="241">
                  <c:v>44182</c:v>
                </c:pt>
                <c:pt idx="242">
                  <c:v>44183</c:v>
                </c:pt>
                <c:pt idx="243">
                  <c:v>44186</c:v>
                </c:pt>
                <c:pt idx="244">
                  <c:v>44187</c:v>
                </c:pt>
                <c:pt idx="245">
                  <c:v>44188</c:v>
                </c:pt>
                <c:pt idx="246">
                  <c:v>44189</c:v>
                </c:pt>
                <c:pt idx="247">
                  <c:v>44193</c:v>
                </c:pt>
                <c:pt idx="248">
                  <c:v>44194</c:v>
                </c:pt>
                <c:pt idx="249">
                  <c:v>44195</c:v>
                </c:pt>
                <c:pt idx="250">
                  <c:v>44196</c:v>
                </c:pt>
                <c:pt idx="251">
                  <c:v>44200</c:v>
                </c:pt>
                <c:pt idx="252">
                  <c:v>44201</c:v>
                </c:pt>
                <c:pt idx="253">
                  <c:v>44202</c:v>
                </c:pt>
                <c:pt idx="254">
                  <c:v>44203</c:v>
                </c:pt>
                <c:pt idx="255">
                  <c:v>44204</c:v>
                </c:pt>
                <c:pt idx="256">
                  <c:v>44207</c:v>
                </c:pt>
                <c:pt idx="257">
                  <c:v>44208</c:v>
                </c:pt>
                <c:pt idx="258">
                  <c:v>44209</c:v>
                </c:pt>
                <c:pt idx="259">
                  <c:v>44210</c:v>
                </c:pt>
                <c:pt idx="260">
                  <c:v>44211</c:v>
                </c:pt>
                <c:pt idx="261">
                  <c:v>44214</c:v>
                </c:pt>
                <c:pt idx="262">
                  <c:v>44215</c:v>
                </c:pt>
                <c:pt idx="263">
                  <c:v>44216</c:v>
                </c:pt>
                <c:pt idx="264">
                  <c:v>44217</c:v>
                </c:pt>
                <c:pt idx="265">
                  <c:v>44218</c:v>
                </c:pt>
                <c:pt idx="266">
                  <c:v>44221</c:v>
                </c:pt>
                <c:pt idx="267">
                  <c:v>44222</c:v>
                </c:pt>
                <c:pt idx="268">
                  <c:v>44223</c:v>
                </c:pt>
                <c:pt idx="269">
                  <c:v>44224</c:v>
                </c:pt>
                <c:pt idx="270">
                  <c:v>44225</c:v>
                </c:pt>
                <c:pt idx="271">
                  <c:v>44228</c:v>
                </c:pt>
                <c:pt idx="272">
                  <c:v>44229</c:v>
                </c:pt>
                <c:pt idx="273">
                  <c:v>44230</c:v>
                </c:pt>
                <c:pt idx="274">
                  <c:v>44231</c:v>
                </c:pt>
                <c:pt idx="275">
                  <c:v>44232</c:v>
                </c:pt>
                <c:pt idx="276">
                  <c:v>44235</c:v>
                </c:pt>
                <c:pt idx="277">
                  <c:v>44236</c:v>
                </c:pt>
                <c:pt idx="278">
                  <c:v>44237</c:v>
                </c:pt>
                <c:pt idx="279">
                  <c:v>44238</c:v>
                </c:pt>
                <c:pt idx="280">
                  <c:v>44239</c:v>
                </c:pt>
                <c:pt idx="281">
                  <c:v>44244</c:v>
                </c:pt>
                <c:pt idx="282">
                  <c:v>44245</c:v>
                </c:pt>
                <c:pt idx="283">
                  <c:v>44246</c:v>
                </c:pt>
                <c:pt idx="284">
                  <c:v>44249</c:v>
                </c:pt>
                <c:pt idx="285">
                  <c:v>44250</c:v>
                </c:pt>
                <c:pt idx="286">
                  <c:v>44251</c:v>
                </c:pt>
                <c:pt idx="287">
                  <c:v>44252</c:v>
                </c:pt>
                <c:pt idx="288">
                  <c:v>44253</c:v>
                </c:pt>
                <c:pt idx="289">
                  <c:v>44256</c:v>
                </c:pt>
                <c:pt idx="290">
                  <c:v>44257</c:v>
                </c:pt>
                <c:pt idx="291">
                  <c:v>44258</c:v>
                </c:pt>
                <c:pt idx="292">
                  <c:v>44259</c:v>
                </c:pt>
                <c:pt idx="293">
                  <c:v>44260</c:v>
                </c:pt>
                <c:pt idx="294">
                  <c:v>44263</c:v>
                </c:pt>
                <c:pt idx="295">
                  <c:v>44264</c:v>
                </c:pt>
                <c:pt idx="296">
                  <c:v>44265</c:v>
                </c:pt>
                <c:pt idx="297">
                  <c:v>44266</c:v>
                </c:pt>
                <c:pt idx="298">
                  <c:v>44267</c:v>
                </c:pt>
                <c:pt idx="299">
                  <c:v>44270</c:v>
                </c:pt>
                <c:pt idx="300">
                  <c:v>44271</c:v>
                </c:pt>
                <c:pt idx="301">
                  <c:v>44272</c:v>
                </c:pt>
                <c:pt idx="302">
                  <c:v>44273</c:v>
                </c:pt>
                <c:pt idx="303">
                  <c:v>44274</c:v>
                </c:pt>
                <c:pt idx="304">
                  <c:v>44277</c:v>
                </c:pt>
                <c:pt idx="305">
                  <c:v>44278</c:v>
                </c:pt>
                <c:pt idx="306">
                  <c:v>44279</c:v>
                </c:pt>
                <c:pt idx="307">
                  <c:v>44280</c:v>
                </c:pt>
                <c:pt idx="308">
                  <c:v>44281</c:v>
                </c:pt>
                <c:pt idx="309">
                  <c:v>44284</c:v>
                </c:pt>
                <c:pt idx="310">
                  <c:v>44285</c:v>
                </c:pt>
                <c:pt idx="311">
                  <c:v>44286</c:v>
                </c:pt>
                <c:pt idx="312">
                  <c:v>44287</c:v>
                </c:pt>
                <c:pt idx="313">
                  <c:v>44291</c:v>
                </c:pt>
                <c:pt idx="314">
                  <c:v>44292</c:v>
                </c:pt>
                <c:pt idx="315">
                  <c:v>44293</c:v>
                </c:pt>
                <c:pt idx="316">
                  <c:v>44294</c:v>
                </c:pt>
                <c:pt idx="317">
                  <c:v>44295</c:v>
                </c:pt>
                <c:pt idx="318">
                  <c:v>44298</c:v>
                </c:pt>
                <c:pt idx="319">
                  <c:v>44299</c:v>
                </c:pt>
                <c:pt idx="320">
                  <c:v>44300</c:v>
                </c:pt>
                <c:pt idx="321">
                  <c:v>44301</c:v>
                </c:pt>
                <c:pt idx="322">
                  <c:v>44302</c:v>
                </c:pt>
                <c:pt idx="323">
                  <c:v>44305</c:v>
                </c:pt>
                <c:pt idx="324">
                  <c:v>44306</c:v>
                </c:pt>
                <c:pt idx="325">
                  <c:v>44308</c:v>
                </c:pt>
                <c:pt idx="326">
                  <c:v>44309</c:v>
                </c:pt>
                <c:pt idx="327">
                  <c:v>44312</c:v>
                </c:pt>
                <c:pt idx="328">
                  <c:v>44313</c:v>
                </c:pt>
                <c:pt idx="329">
                  <c:v>44314</c:v>
                </c:pt>
                <c:pt idx="330">
                  <c:v>44315</c:v>
                </c:pt>
                <c:pt idx="331">
                  <c:v>44316</c:v>
                </c:pt>
                <c:pt idx="332">
                  <c:v>44319</c:v>
                </c:pt>
                <c:pt idx="333">
                  <c:v>44320</c:v>
                </c:pt>
                <c:pt idx="334">
                  <c:v>44321</c:v>
                </c:pt>
                <c:pt idx="335">
                  <c:v>44322</c:v>
                </c:pt>
                <c:pt idx="336">
                  <c:v>44323</c:v>
                </c:pt>
                <c:pt idx="337">
                  <c:v>44326</c:v>
                </c:pt>
                <c:pt idx="338">
                  <c:v>44327</c:v>
                </c:pt>
                <c:pt idx="339">
                  <c:v>44328</c:v>
                </c:pt>
                <c:pt idx="340">
                  <c:v>44329</c:v>
                </c:pt>
                <c:pt idx="341">
                  <c:v>44330</c:v>
                </c:pt>
                <c:pt idx="342">
                  <c:v>44333</c:v>
                </c:pt>
                <c:pt idx="343">
                  <c:v>44334</c:v>
                </c:pt>
                <c:pt idx="344">
                  <c:v>44335</c:v>
                </c:pt>
                <c:pt idx="345">
                  <c:v>44336</c:v>
                </c:pt>
                <c:pt idx="346">
                  <c:v>44337</c:v>
                </c:pt>
                <c:pt idx="347">
                  <c:v>44340</c:v>
                </c:pt>
                <c:pt idx="348">
                  <c:v>44341</c:v>
                </c:pt>
                <c:pt idx="349">
                  <c:v>44342</c:v>
                </c:pt>
                <c:pt idx="350">
                  <c:v>44343</c:v>
                </c:pt>
                <c:pt idx="351">
                  <c:v>44344</c:v>
                </c:pt>
                <c:pt idx="352">
                  <c:v>44347</c:v>
                </c:pt>
                <c:pt idx="353">
                  <c:v>44348</c:v>
                </c:pt>
                <c:pt idx="354">
                  <c:v>44349</c:v>
                </c:pt>
                <c:pt idx="355">
                  <c:v>44351</c:v>
                </c:pt>
                <c:pt idx="356">
                  <c:v>44354</c:v>
                </c:pt>
                <c:pt idx="357">
                  <c:v>44355</c:v>
                </c:pt>
                <c:pt idx="358">
                  <c:v>44356</c:v>
                </c:pt>
                <c:pt idx="359">
                  <c:v>44357</c:v>
                </c:pt>
                <c:pt idx="360">
                  <c:v>44358</c:v>
                </c:pt>
                <c:pt idx="361">
                  <c:v>44361</c:v>
                </c:pt>
                <c:pt idx="362">
                  <c:v>44362</c:v>
                </c:pt>
                <c:pt idx="363">
                  <c:v>44363</c:v>
                </c:pt>
                <c:pt idx="364">
                  <c:v>44364</c:v>
                </c:pt>
                <c:pt idx="365">
                  <c:v>44365</c:v>
                </c:pt>
                <c:pt idx="366">
                  <c:v>44368</c:v>
                </c:pt>
                <c:pt idx="367">
                  <c:v>44369</c:v>
                </c:pt>
                <c:pt idx="368">
                  <c:v>44370</c:v>
                </c:pt>
                <c:pt idx="369">
                  <c:v>44371</c:v>
                </c:pt>
                <c:pt idx="370">
                  <c:v>44372</c:v>
                </c:pt>
                <c:pt idx="371">
                  <c:v>44375</c:v>
                </c:pt>
                <c:pt idx="372">
                  <c:v>44376</c:v>
                </c:pt>
                <c:pt idx="373">
                  <c:v>44377</c:v>
                </c:pt>
                <c:pt idx="374">
                  <c:v>44378</c:v>
                </c:pt>
                <c:pt idx="375">
                  <c:v>44379</c:v>
                </c:pt>
                <c:pt idx="376">
                  <c:v>44382</c:v>
                </c:pt>
                <c:pt idx="377">
                  <c:v>44383</c:v>
                </c:pt>
                <c:pt idx="378">
                  <c:v>44384</c:v>
                </c:pt>
                <c:pt idx="379">
                  <c:v>44385</c:v>
                </c:pt>
                <c:pt idx="380">
                  <c:v>44386</c:v>
                </c:pt>
                <c:pt idx="381">
                  <c:v>44389</c:v>
                </c:pt>
                <c:pt idx="382">
                  <c:v>44390</c:v>
                </c:pt>
                <c:pt idx="383">
                  <c:v>44391</c:v>
                </c:pt>
                <c:pt idx="384">
                  <c:v>44392</c:v>
                </c:pt>
                <c:pt idx="385">
                  <c:v>44393</c:v>
                </c:pt>
                <c:pt idx="386">
                  <c:v>44396</c:v>
                </c:pt>
                <c:pt idx="387">
                  <c:v>44397</c:v>
                </c:pt>
                <c:pt idx="388">
                  <c:v>44398</c:v>
                </c:pt>
                <c:pt idx="389">
                  <c:v>44399</c:v>
                </c:pt>
                <c:pt idx="390">
                  <c:v>44400</c:v>
                </c:pt>
                <c:pt idx="391">
                  <c:v>44403</c:v>
                </c:pt>
                <c:pt idx="392">
                  <c:v>44404</c:v>
                </c:pt>
                <c:pt idx="393">
                  <c:v>44405</c:v>
                </c:pt>
                <c:pt idx="394">
                  <c:v>44406</c:v>
                </c:pt>
                <c:pt idx="395">
                  <c:v>44407</c:v>
                </c:pt>
                <c:pt idx="396">
                  <c:v>44410</c:v>
                </c:pt>
                <c:pt idx="397">
                  <c:v>44411</c:v>
                </c:pt>
                <c:pt idx="398">
                  <c:v>44412</c:v>
                </c:pt>
                <c:pt idx="399">
                  <c:v>44413</c:v>
                </c:pt>
                <c:pt idx="400">
                  <c:v>44414</c:v>
                </c:pt>
                <c:pt idx="401">
                  <c:v>44417</c:v>
                </c:pt>
                <c:pt idx="402">
                  <c:v>44418</c:v>
                </c:pt>
                <c:pt idx="403">
                  <c:v>44419</c:v>
                </c:pt>
                <c:pt idx="404">
                  <c:v>44420</c:v>
                </c:pt>
                <c:pt idx="405">
                  <c:v>44421</c:v>
                </c:pt>
                <c:pt idx="406">
                  <c:v>44424</c:v>
                </c:pt>
                <c:pt idx="407">
                  <c:v>44425</c:v>
                </c:pt>
                <c:pt idx="408">
                  <c:v>44426</c:v>
                </c:pt>
                <c:pt idx="409">
                  <c:v>44427</c:v>
                </c:pt>
                <c:pt idx="410">
                  <c:v>44428</c:v>
                </c:pt>
                <c:pt idx="411">
                  <c:v>44431</c:v>
                </c:pt>
                <c:pt idx="412">
                  <c:v>44432</c:v>
                </c:pt>
                <c:pt idx="413">
                  <c:v>44433</c:v>
                </c:pt>
                <c:pt idx="414">
                  <c:v>44434</c:v>
                </c:pt>
                <c:pt idx="415">
                  <c:v>44435</c:v>
                </c:pt>
                <c:pt idx="416">
                  <c:v>44438</c:v>
                </c:pt>
                <c:pt idx="417">
                  <c:v>44439</c:v>
                </c:pt>
                <c:pt idx="418">
                  <c:v>44440</c:v>
                </c:pt>
                <c:pt idx="419">
                  <c:v>44441</c:v>
                </c:pt>
                <c:pt idx="420">
                  <c:v>44442</c:v>
                </c:pt>
                <c:pt idx="421">
                  <c:v>44445</c:v>
                </c:pt>
                <c:pt idx="422">
                  <c:v>44447</c:v>
                </c:pt>
                <c:pt idx="423">
                  <c:v>44448</c:v>
                </c:pt>
                <c:pt idx="424">
                  <c:v>44449</c:v>
                </c:pt>
                <c:pt idx="425">
                  <c:v>44452</c:v>
                </c:pt>
                <c:pt idx="426">
                  <c:v>44453</c:v>
                </c:pt>
                <c:pt idx="427">
                  <c:v>44454</c:v>
                </c:pt>
                <c:pt idx="428">
                  <c:v>44455</c:v>
                </c:pt>
                <c:pt idx="429">
                  <c:v>44456</c:v>
                </c:pt>
                <c:pt idx="430">
                  <c:v>44459</c:v>
                </c:pt>
                <c:pt idx="431">
                  <c:v>44460</c:v>
                </c:pt>
                <c:pt idx="432">
                  <c:v>44461</c:v>
                </c:pt>
                <c:pt idx="433">
                  <c:v>44462</c:v>
                </c:pt>
                <c:pt idx="434">
                  <c:v>44463</c:v>
                </c:pt>
                <c:pt idx="435">
                  <c:v>44466</c:v>
                </c:pt>
                <c:pt idx="436">
                  <c:v>44467</c:v>
                </c:pt>
                <c:pt idx="437">
                  <c:v>44468</c:v>
                </c:pt>
                <c:pt idx="438">
                  <c:v>44469</c:v>
                </c:pt>
                <c:pt idx="439">
                  <c:v>44470</c:v>
                </c:pt>
                <c:pt idx="440">
                  <c:v>44473</c:v>
                </c:pt>
                <c:pt idx="441">
                  <c:v>44474</c:v>
                </c:pt>
                <c:pt idx="442">
                  <c:v>44475</c:v>
                </c:pt>
                <c:pt idx="443">
                  <c:v>44476</c:v>
                </c:pt>
                <c:pt idx="444">
                  <c:v>44477</c:v>
                </c:pt>
                <c:pt idx="445">
                  <c:v>44480</c:v>
                </c:pt>
                <c:pt idx="446">
                  <c:v>44482</c:v>
                </c:pt>
                <c:pt idx="447">
                  <c:v>44483</c:v>
                </c:pt>
                <c:pt idx="448">
                  <c:v>44484</c:v>
                </c:pt>
                <c:pt idx="449">
                  <c:v>44487</c:v>
                </c:pt>
                <c:pt idx="450">
                  <c:v>44488</c:v>
                </c:pt>
                <c:pt idx="451">
                  <c:v>44489</c:v>
                </c:pt>
                <c:pt idx="452">
                  <c:v>44490</c:v>
                </c:pt>
                <c:pt idx="453">
                  <c:v>44491</c:v>
                </c:pt>
                <c:pt idx="454">
                  <c:v>44494</c:v>
                </c:pt>
                <c:pt idx="455">
                  <c:v>44495</c:v>
                </c:pt>
                <c:pt idx="456">
                  <c:v>44496</c:v>
                </c:pt>
                <c:pt idx="457">
                  <c:v>44497</c:v>
                </c:pt>
                <c:pt idx="458">
                  <c:v>44498</c:v>
                </c:pt>
                <c:pt idx="459">
                  <c:v>44501</c:v>
                </c:pt>
                <c:pt idx="460">
                  <c:v>44503</c:v>
                </c:pt>
                <c:pt idx="461">
                  <c:v>44504</c:v>
                </c:pt>
                <c:pt idx="462">
                  <c:v>44505</c:v>
                </c:pt>
                <c:pt idx="463">
                  <c:v>44508</c:v>
                </c:pt>
                <c:pt idx="464">
                  <c:v>44509</c:v>
                </c:pt>
                <c:pt idx="465">
                  <c:v>44510</c:v>
                </c:pt>
                <c:pt idx="466">
                  <c:v>44511</c:v>
                </c:pt>
                <c:pt idx="467">
                  <c:v>44512</c:v>
                </c:pt>
                <c:pt idx="468">
                  <c:v>44516</c:v>
                </c:pt>
                <c:pt idx="469">
                  <c:v>44517</c:v>
                </c:pt>
                <c:pt idx="470">
                  <c:v>44518</c:v>
                </c:pt>
                <c:pt idx="471">
                  <c:v>44519</c:v>
                </c:pt>
                <c:pt idx="472">
                  <c:v>44522</c:v>
                </c:pt>
                <c:pt idx="473">
                  <c:v>44523</c:v>
                </c:pt>
                <c:pt idx="474">
                  <c:v>44524</c:v>
                </c:pt>
                <c:pt idx="475">
                  <c:v>44525</c:v>
                </c:pt>
                <c:pt idx="476">
                  <c:v>44526</c:v>
                </c:pt>
                <c:pt idx="477">
                  <c:v>44529</c:v>
                </c:pt>
                <c:pt idx="478">
                  <c:v>44530</c:v>
                </c:pt>
                <c:pt idx="479">
                  <c:v>44531</c:v>
                </c:pt>
                <c:pt idx="480">
                  <c:v>44532</c:v>
                </c:pt>
                <c:pt idx="481">
                  <c:v>44533</c:v>
                </c:pt>
                <c:pt idx="482">
                  <c:v>44536</c:v>
                </c:pt>
                <c:pt idx="483">
                  <c:v>44537</c:v>
                </c:pt>
                <c:pt idx="484">
                  <c:v>44538</c:v>
                </c:pt>
                <c:pt idx="485">
                  <c:v>44539</c:v>
                </c:pt>
                <c:pt idx="486">
                  <c:v>44540</c:v>
                </c:pt>
                <c:pt idx="487">
                  <c:v>44543</c:v>
                </c:pt>
                <c:pt idx="488">
                  <c:v>44544</c:v>
                </c:pt>
                <c:pt idx="489">
                  <c:v>44545</c:v>
                </c:pt>
                <c:pt idx="490">
                  <c:v>44546</c:v>
                </c:pt>
                <c:pt idx="491">
                  <c:v>44547</c:v>
                </c:pt>
                <c:pt idx="492">
                  <c:v>44550</c:v>
                </c:pt>
                <c:pt idx="493">
                  <c:v>44551</c:v>
                </c:pt>
                <c:pt idx="494">
                  <c:v>44552</c:v>
                </c:pt>
                <c:pt idx="495">
                  <c:v>44553</c:v>
                </c:pt>
                <c:pt idx="496">
                  <c:v>44554</c:v>
                </c:pt>
                <c:pt idx="497">
                  <c:v>44557</c:v>
                </c:pt>
                <c:pt idx="498">
                  <c:v>44558</c:v>
                </c:pt>
                <c:pt idx="499">
                  <c:v>44559</c:v>
                </c:pt>
                <c:pt idx="500">
                  <c:v>44560</c:v>
                </c:pt>
                <c:pt idx="501">
                  <c:v>44561</c:v>
                </c:pt>
              </c:numCache>
            </c:numRef>
          </c:cat>
          <c:val>
            <c:numRef>
              <c:f>'NTN-B'!$AA$3:$AA$504</c:f>
              <c:numCache>
                <c:formatCode>#,##0.0000_ ;[Red]\-#,##0.0000\ </c:formatCode>
                <c:ptCount val="502"/>
                <c:pt idx="0">
                  <c:v>3.4853999999999998</c:v>
                </c:pt>
                <c:pt idx="1">
                  <c:v>3.5259999999999998</c:v>
                </c:pt>
                <c:pt idx="2">
                  <c:v>3.5977000000000001</c:v>
                </c:pt>
                <c:pt idx="3">
                  <c:v>3.6</c:v>
                </c:pt>
                <c:pt idx="4">
                  <c:v>3.57</c:v>
                </c:pt>
                <c:pt idx="5">
                  <c:v>3.55</c:v>
                </c:pt>
                <c:pt idx="6">
                  <c:v>3.55</c:v>
                </c:pt>
                <c:pt idx="7">
                  <c:v>3.57</c:v>
                </c:pt>
                <c:pt idx="8">
                  <c:v>3.5308999999999999</c:v>
                </c:pt>
                <c:pt idx="9">
                  <c:v>3.55</c:v>
                </c:pt>
                <c:pt idx="10">
                  <c:v>3.5731000000000002</c:v>
                </c:pt>
                <c:pt idx="11">
                  <c:v>3.5535999999999999</c:v>
                </c:pt>
                <c:pt idx="12">
                  <c:v>3.57</c:v>
                </c:pt>
                <c:pt idx="13">
                  <c:v>3.5722999999999998</c:v>
                </c:pt>
                <c:pt idx="14">
                  <c:v>3.5428999999999999</c:v>
                </c:pt>
                <c:pt idx="15">
                  <c:v>3.5508000000000002</c:v>
                </c:pt>
                <c:pt idx="16">
                  <c:v>3.5514000000000001</c:v>
                </c:pt>
                <c:pt idx="17">
                  <c:v>3.5741000000000001</c:v>
                </c:pt>
                <c:pt idx="18">
                  <c:v>3.5531999999999999</c:v>
                </c:pt>
                <c:pt idx="19">
                  <c:v>3.5331999999999999</c:v>
                </c:pt>
                <c:pt idx="20">
                  <c:v>3.55</c:v>
                </c:pt>
                <c:pt idx="21">
                  <c:v>3.57</c:v>
                </c:pt>
                <c:pt idx="22">
                  <c:v>3.54</c:v>
                </c:pt>
                <c:pt idx="23">
                  <c:v>3.5308999999999999</c:v>
                </c:pt>
                <c:pt idx="24">
                  <c:v>3.49</c:v>
                </c:pt>
                <c:pt idx="25">
                  <c:v>3.4927000000000001</c:v>
                </c:pt>
                <c:pt idx="26">
                  <c:v>3.4929000000000001</c:v>
                </c:pt>
                <c:pt idx="27">
                  <c:v>3.4567999999999999</c:v>
                </c:pt>
                <c:pt idx="28">
                  <c:v>3.4228000000000001</c:v>
                </c:pt>
                <c:pt idx="29">
                  <c:v>3.3971</c:v>
                </c:pt>
                <c:pt idx="30">
                  <c:v>3.4188999999999998</c:v>
                </c:pt>
                <c:pt idx="31">
                  <c:v>3.3603999999999998</c:v>
                </c:pt>
                <c:pt idx="32">
                  <c:v>3.3923000000000001</c:v>
                </c:pt>
                <c:pt idx="33">
                  <c:v>3.3917000000000002</c:v>
                </c:pt>
                <c:pt idx="34">
                  <c:v>3.3803000000000001</c:v>
                </c:pt>
                <c:pt idx="35">
                  <c:v>3.4243999999999999</c:v>
                </c:pt>
                <c:pt idx="36">
                  <c:v>3.4731000000000001</c:v>
                </c:pt>
                <c:pt idx="37">
                  <c:v>3.5655000000000001</c:v>
                </c:pt>
                <c:pt idx="38">
                  <c:v>3.5926</c:v>
                </c:pt>
                <c:pt idx="39">
                  <c:v>3.5920000000000001</c:v>
                </c:pt>
                <c:pt idx="40">
                  <c:v>3.5192000000000001</c:v>
                </c:pt>
                <c:pt idx="41">
                  <c:v>3.5184000000000002</c:v>
                </c:pt>
                <c:pt idx="42">
                  <c:v>3.5105</c:v>
                </c:pt>
                <c:pt idx="43">
                  <c:v>3.5922999999999998</c:v>
                </c:pt>
                <c:pt idx="44">
                  <c:v>3.6027</c:v>
                </c:pt>
                <c:pt idx="45">
                  <c:v>3.8774999999999999</c:v>
                </c:pt>
                <c:pt idx="46">
                  <c:v>3.86</c:v>
                </c:pt>
                <c:pt idx="47">
                  <c:v>4.5343</c:v>
                </c:pt>
                <c:pt idx="48">
                  <c:v>5.0270999999999999</c:v>
                </c:pt>
                <c:pt idx="49">
                  <c:v>4.3159999999999998</c:v>
                </c:pt>
                <c:pt idx="50">
                  <c:v>4.4736000000000002</c:v>
                </c:pt>
                <c:pt idx="51">
                  <c:v>4.4317000000000002</c:v>
                </c:pt>
                <c:pt idx="52">
                  <c:v>4.8064999999999998</c:v>
                </c:pt>
                <c:pt idx="53">
                  <c:v>4.7135999999999996</c:v>
                </c:pt>
                <c:pt idx="54">
                  <c:v>4.7735000000000003</c:v>
                </c:pt>
                <c:pt idx="55">
                  <c:v>5.0191999999999997</c:v>
                </c:pt>
                <c:pt idx="56">
                  <c:v>4.8491</c:v>
                </c:pt>
                <c:pt idx="57">
                  <c:v>4.6120999999999999</c:v>
                </c:pt>
                <c:pt idx="58">
                  <c:v>4.4748999999999999</c:v>
                </c:pt>
                <c:pt idx="59">
                  <c:v>4.5130999999999997</c:v>
                </c:pt>
                <c:pt idx="60">
                  <c:v>4.5027999999999997</c:v>
                </c:pt>
                <c:pt idx="61">
                  <c:v>4.5551000000000004</c:v>
                </c:pt>
                <c:pt idx="62">
                  <c:v>4.6477000000000004</c:v>
                </c:pt>
                <c:pt idx="63">
                  <c:v>4.72</c:v>
                </c:pt>
                <c:pt idx="64">
                  <c:v>4.8651999999999997</c:v>
                </c:pt>
                <c:pt idx="65">
                  <c:v>4.7983000000000002</c:v>
                </c:pt>
                <c:pt idx="66">
                  <c:v>4.78</c:v>
                </c:pt>
                <c:pt idx="67">
                  <c:v>4.7523</c:v>
                </c:pt>
                <c:pt idx="68">
                  <c:v>4.6859000000000002</c:v>
                </c:pt>
                <c:pt idx="69">
                  <c:v>4.6848000000000001</c:v>
                </c:pt>
                <c:pt idx="70">
                  <c:v>4.6024000000000003</c:v>
                </c:pt>
                <c:pt idx="71">
                  <c:v>4.4526000000000003</c:v>
                </c:pt>
                <c:pt idx="72">
                  <c:v>4.3456000000000001</c:v>
                </c:pt>
                <c:pt idx="73">
                  <c:v>4.2435999999999998</c:v>
                </c:pt>
                <c:pt idx="74">
                  <c:v>4.1952999999999996</c:v>
                </c:pt>
                <c:pt idx="75">
                  <c:v>4.1816000000000004</c:v>
                </c:pt>
                <c:pt idx="76">
                  <c:v>4.3357999999999999</c:v>
                </c:pt>
                <c:pt idx="77">
                  <c:v>4.8099999999999996</c:v>
                </c:pt>
                <c:pt idx="78">
                  <c:v>4.7611999999999997</c:v>
                </c:pt>
                <c:pt idx="79">
                  <c:v>4.4444999999999997</c:v>
                </c:pt>
                <c:pt idx="80">
                  <c:v>4.37</c:v>
                </c:pt>
                <c:pt idx="81">
                  <c:v>4.4126000000000003</c:v>
                </c:pt>
                <c:pt idx="82">
                  <c:v>4.4303999999999997</c:v>
                </c:pt>
                <c:pt idx="83">
                  <c:v>4.42</c:v>
                </c:pt>
                <c:pt idx="84">
                  <c:v>4.4269999999999996</c:v>
                </c:pt>
                <c:pt idx="85">
                  <c:v>4.54</c:v>
                </c:pt>
                <c:pt idx="86">
                  <c:v>4.4821</c:v>
                </c:pt>
                <c:pt idx="87">
                  <c:v>4.51</c:v>
                </c:pt>
                <c:pt idx="88">
                  <c:v>4.5861999999999998</c:v>
                </c:pt>
                <c:pt idx="89">
                  <c:v>4.6520000000000001</c:v>
                </c:pt>
                <c:pt idx="90">
                  <c:v>4.58</c:v>
                </c:pt>
                <c:pt idx="91">
                  <c:v>4.5599999999999996</c:v>
                </c:pt>
                <c:pt idx="92">
                  <c:v>4.5</c:v>
                </c:pt>
                <c:pt idx="93">
                  <c:v>4.4840999999999998</c:v>
                </c:pt>
                <c:pt idx="94">
                  <c:v>4.4458000000000002</c:v>
                </c:pt>
                <c:pt idx="95">
                  <c:v>4.4265999999999996</c:v>
                </c:pt>
                <c:pt idx="96">
                  <c:v>4.4619</c:v>
                </c:pt>
                <c:pt idx="97">
                  <c:v>4.33</c:v>
                </c:pt>
                <c:pt idx="98">
                  <c:v>4.37</c:v>
                </c:pt>
                <c:pt idx="99">
                  <c:v>4.37</c:v>
                </c:pt>
                <c:pt idx="100">
                  <c:v>4.4020000000000001</c:v>
                </c:pt>
                <c:pt idx="101">
                  <c:v>4.4015000000000004</c:v>
                </c:pt>
                <c:pt idx="102">
                  <c:v>4.4036</c:v>
                </c:pt>
                <c:pt idx="103">
                  <c:v>4.3063000000000002</c:v>
                </c:pt>
                <c:pt idx="104">
                  <c:v>4.2</c:v>
                </c:pt>
                <c:pt idx="105">
                  <c:v>4.2028999999999996</c:v>
                </c:pt>
                <c:pt idx="106">
                  <c:v>4.17</c:v>
                </c:pt>
                <c:pt idx="107">
                  <c:v>4.1246999999999998</c:v>
                </c:pt>
                <c:pt idx="108">
                  <c:v>4.13</c:v>
                </c:pt>
                <c:pt idx="109">
                  <c:v>4.12</c:v>
                </c:pt>
                <c:pt idx="110">
                  <c:v>4.1500000000000004</c:v>
                </c:pt>
                <c:pt idx="111">
                  <c:v>4.1900000000000004</c:v>
                </c:pt>
                <c:pt idx="112">
                  <c:v>4.2557999999999998</c:v>
                </c:pt>
                <c:pt idx="113">
                  <c:v>4.1900000000000004</c:v>
                </c:pt>
                <c:pt idx="114">
                  <c:v>4.2575000000000003</c:v>
                </c:pt>
                <c:pt idx="115">
                  <c:v>4.2699999999999996</c:v>
                </c:pt>
                <c:pt idx="116">
                  <c:v>4.3569000000000004</c:v>
                </c:pt>
                <c:pt idx="117">
                  <c:v>4.2847</c:v>
                </c:pt>
                <c:pt idx="118">
                  <c:v>4.3367000000000004</c:v>
                </c:pt>
                <c:pt idx="119">
                  <c:v>4.2656000000000001</c:v>
                </c:pt>
                <c:pt idx="120">
                  <c:v>4.3193999999999999</c:v>
                </c:pt>
                <c:pt idx="121">
                  <c:v>4.2538</c:v>
                </c:pt>
                <c:pt idx="122">
                  <c:v>4.2093999999999996</c:v>
                </c:pt>
                <c:pt idx="123">
                  <c:v>4.1097999999999999</c:v>
                </c:pt>
                <c:pt idx="124">
                  <c:v>4.1093000000000002</c:v>
                </c:pt>
                <c:pt idx="125">
                  <c:v>4.05</c:v>
                </c:pt>
                <c:pt idx="126">
                  <c:v>4.0026999999999999</c:v>
                </c:pt>
                <c:pt idx="127">
                  <c:v>4.03</c:v>
                </c:pt>
                <c:pt idx="128">
                  <c:v>4.0077999999999996</c:v>
                </c:pt>
                <c:pt idx="129">
                  <c:v>3.9750000000000001</c:v>
                </c:pt>
                <c:pt idx="130">
                  <c:v>3.93</c:v>
                </c:pt>
                <c:pt idx="131">
                  <c:v>3.9552999999999998</c:v>
                </c:pt>
                <c:pt idx="132">
                  <c:v>3.98</c:v>
                </c:pt>
                <c:pt idx="133">
                  <c:v>3.9821</c:v>
                </c:pt>
                <c:pt idx="134">
                  <c:v>3.9537</c:v>
                </c:pt>
                <c:pt idx="135">
                  <c:v>3.8616000000000001</c:v>
                </c:pt>
                <c:pt idx="136">
                  <c:v>3.8704999999999998</c:v>
                </c:pt>
                <c:pt idx="137">
                  <c:v>3.8700999999999999</c:v>
                </c:pt>
                <c:pt idx="138">
                  <c:v>3.87</c:v>
                </c:pt>
                <c:pt idx="139">
                  <c:v>3.891</c:v>
                </c:pt>
                <c:pt idx="140">
                  <c:v>3.84</c:v>
                </c:pt>
                <c:pt idx="141">
                  <c:v>3.8018000000000001</c:v>
                </c:pt>
                <c:pt idx="142">
                  <c:v>3.8178999999999998</c:v>
                </c:pt>
                <c:pt idx="143">
                  <c:v>3.8</c:v>
                </c:pt>
                <c:pt idx="144">
                  <c:v>3.7067999999999999</c:v>
                </c:pt>
                <c:pt idx="145">
                  <c:v>3.7035999999999998</c:v>
                </c:pt>
                <c:pt idx="146">
                  <c:v>3.6798999999999999</c:v>
                </c:pt>
                <c:pt idx="147">
                  <c:v>3.742</c:v>
                </c:pt>
                <c:pt idx="148">
                  <c:v>3.794</c:v>
                </c:pt>
                <c:pt idx="149">
                  <c:v>3.77</c:v>
                </c:pt>
                <c:pt idx="150">
                  <c:v>3.8738000000000001</c:v>
                </c:pt>
                <c:pt idx="151">
                  <c:v>3.9542999999999999</c:v>
                </c:pt>
                <c:pt idx="152">
                  <c:v>3.9567000000000001</c:v>
                </c:pt>
                <c:pt idx="153">
                  <c:v>3.9965999999999999</c:v>
                </c:pt>
                <c:pt idx="154">
                  <c:v>4.0599999999999996</c:v>
                </c:pt>
                <c:pt idx="155">
                  <c:v>4.0500999999999996</c:v>
                </c:pt>
                <c:pt idx="156">
                  <c:v>4.0212000000000003</c:v>
                </c:pt>
                <c:pt idx="157">
                  <c:v>3.8993000000000002</c:v>
                </c:pt>
                <c:pt idx="158">
                  <c:v>3.9514</c:v>
                </c:pt>
                <c:pt idx="159">
                  <c:v>3.92</c:v>
                </c:pt>
                <c:pt idx="160">
                  <c:v>3.9134000000000002</c:v>
                </c:pt>
                <c:pt idx="161">
                  <c:v>3.9028999999999998</c:v>
                </c:pt>
                <c:pt idx="162">
                  <c:v>3.9260000000000002</c:v>
                </c:pt>
                <c:pt idx="163">
                  <c:v>4.0327000000000002</c:v>
                </c:pt>
                <c:pt idx="164">
                  <c:v>4.0149999999999997</c:v>
                </c:pt>
                <c:pt idx="165">
                  <c:v>3.9982000000000002</c:v>
                </c:pt>
                <c:pt idx="166">
                  <c:v>4.0644999999999998</c:v>
                </c:pt>
                <c:pt idx="167">
                  <c:v>4.0377999999999998</c:v>
                </c:pt>
                <c:pt idx="168">
                  <c:v>4.0484</c:v>
                </c:pt>
                <c:pt idx="169">
                  <c:v>4.0243000000000002</c:v>
                </c:pt>
                <c:pt idx="170">
                  <c:v>4.0224000000000002</c:v>
                </c:pt>
                <c:pt idx="171">
                  <c:v>4.0510999999999999</c:v>
                </c:pt>
                <c:pt idx="172">
                  <c:v>4.0242000000000004</c:v>
                </c:pt>
                <c:pt idx="173">
                  <c:v>4.0644999999999998</c:v>
                </c:pt>
                <c:pt idx="174">
                  <c:v>4.0864000000000003</c:v>
                </c:pt>
                <c:pt idx="175">
                  <c:v>4.0740999999999996</c:v>
                </c:pt>
                <c:pt idx="176">
                  <c:v>4.1132</c:v>
                </c:pt>
                <c:pt idx="177">
                  <c:v>4.1399999999999997</c:v>
                </c:pt>
                <c:pt idx="178">
                  <c:v>4.1645000000000003</c:v>
                </c:pt>
                <c:pt idx="179">
                  <c:v>4.3173000000000004</c:v>
                </c:pt>
                <c:pt idx="180">
                  <c:v>4.3243</c:v>
                </c:pt>
                <c:pt idx="181">
                  <c:v>4.2290000000000001</c:v>
                </c:pt>
                <c:pt idx="182">
                  <c:v>4.3032000000000004</c:v>
                </c:pt>
                <c:pt idx="183">
                  <c:v>4.1947999999999999</c:v>
                </c:pt>
                <c:pt idx="184">
                  <c:v>4.2222999999999997</c:v>
                </c:pt>
                <c:pt idx="185">
                  <c:v>4.3855000000000004</c:v>
                </c:pt>
                <c:pt idx="186">
                  <c:v>4.3655999999999997</c:v>
                </c:pt>
                <c:pt idx="187">
                  <c:v>4.3078000000000003</c:v>
                </c:pt>
                <c:pt idx="188">
                  <c:v>4.3</c:v>
                </c:pt>
                <c:pt idx="189">
                  <c:v>4.3926999999999996</c:v>
                </c:pt>
                <c:pt idx="190">
                  <c:v>4.33</c:v>
                </c:pt>
                <c:pt idx="191">
                  <c:v>4.3432000000000004</c:v>
                </c:pt>
                <c:pt idx="192">
                  <c:v>4.3367000000000004</c:v>
                </c:pt>
                <c:pt idx="193">
                  <c:v>4.2954999999999997</c:v>
                </c:pt>
                <c:pt idx="194">
                  <c:v>4.2773000000000003</c:v>
                </c:pt>
                <c:pt idx="195">
                  <c:v>4.2750000000000004</c:v>
                </c:pt>
                <c:pt idx="196">
                  <c:v>4.2699999999999996</c:v>
                </c:pt>
                <c:pt idx="197">
                  <c:v>4.2969999999999997</c:v>
                </c:pt>
                <c:pt idx="198">
                  <c:v>4.2910000000000004</c:v>
                </c:pt>
                <c:pt idx="199">
                  <c:v>4.2492999999999999</c:v>
                </c:pt>
                <c:pt idx="200">
                  <c:v>4.226</c:v>
                </c:pt>
                <c:pt idx="201">
                  <c:v>4.2401999999999997</c:v>
                </c:pt>
                <c:pt idx="202">
                  <c:v>4.2851999999999997</c:v>
                </c:pt>
                <c:pt idx="203">
                  <c:v>4.3013000000000003</c:v>
                </c:pt>
                <c:pt idx="204">
                  <c:v>4.3040000000000003</c:v>
                </c:pt>
                <c:pt idx="205">
                  <c:v>4.3228</c:v>
                </c:pt>
                <c:pt idx="206">
                  <c:v>4.3311000000000002</c:v>
                </c:pt>
                <c:pt idx="207">
                  <c:v>4.3346</c:v>
                </c:pt>
                <c:pt idx="208">
                  <c:v>4.3509000000000002</c:v>
                </c:pt>
                <c:pt idx="209">
                  <c:v>4.3559999999999999</c:v>
                </c:pt>
                <c:pt idx="210">
                  <c:v>4.3388</c:v>
                </c:pt>
                <c:pt idx="211">
                  <c:v>4.2816999999999998</c:v>
                </c:pt>
                <c:pt idx="212">
                  <c:v>4.22</c:v>
                </c:pt>
                <c:pt idx="213">
                  <c:v>4.18</c:v>
                </c:pt>
                <c:pt idx="214">
                  <c:v>4.2416999999999998</c:v>
                </c:pt>
                <c:pt idx="215">
                  <c:v>4.2847999999999997</c:v>
                </c:pt>
                <c:pt idx="216">
                  <c:v>4.335</c:v>
                </c:pt>
                <c:pt idx="217">
                  <c:v>4.3</c:v>
                </c:pt>
                <c:pt idx="218">
                  <c:v>4.3186999999999998</c:v>
                </c:pt>
                <c:pt idx="219">
                  <c:v>4.3071999999999999</c:v>
                </c:pt>
                <c:pt idx="220">
                  <c:v>4.32</c:v>
                </c:pt>
                <c:pt idx="221">
                  <c:v>4.3228999999999997</c:v>
                </c:pt>
                <c:pt idx="222">
                  <c:v>4.37</c:v>
                </c:pt>
                <c:pt idx="223">
                  <c:v>4.3768000000000002</c:v>
                </c:pt>
                <c:pt idx="224">
                  <c:v>4.3621999999999996</c:v>
                </c:pt>
                <c:pt idx="225">
                  <c:v>4.3337000000000003</c:v>
                </c:pt>
                <c:pt idx="226">
                  <c:v>4.3</c:v>
                </c:pt>
                <c:pt idx="227">
                  <c:v>4.25</c:v>
                </c:pt>
                <c:pt idx="228">
                  <c:v>4.2336999999999998</c:v>
                </c:pt>
                <c:pt idx="229">
                  <c:v>4.1365999999999996</c:v>
                </c:pt>
                <c:pt idx="230">
                  <c:v>4.0949999999999998</c:v>
                </c:pt>
                <c:pt idx="231">
                  <c:v>4.0030999999999999</c:v>
                </c:pt>
                <c:pt idx="232">
                  <c:v>4.0063000000000004</c:v>
                </c:pt>
                <c:pt idx="233">
                  <c:v>4.0354999999999999</c:v>
                </c:pt>
                <c:pt idx="234">
                  <c:v>4.0240999999999998</c:v>
                </c:pt>
                <c:pt idx="235">
                  <c:v>4.0223000000000004</c:v>
                </c:pt>
                <c:pt idx="236">
                  <c:v>3.9352999999999998</c:v>
                </c:pt>
                <c:pt idx="237">
                  <c:v>3.8919000000000001</c:v>
                </c:pt>
                <c:pt idx="238">
                  <c:v>3.9066999999999998</c:v>
                </c:pt>
                <c:pt idx="239">
                  <c:v>3.8871000000000002</c:v>
                </c:pt>
                <c:pt idx="240">
                  <c:v>3.91</c:v>
                </c:pt>
                <c:pt idx="241">
                  <c:v>3.9056999999999999</c:v>
                </c:pt>
                <c:pt idx="242">
                  <c:v>3.89</c:v>
                </c:pt>
                <c:pt idx="243">
                  <c:v>3.8956</c:v>
                </c:pt>
                <c:pt idx="244">
                  <c:v>3.9098000000000002</c:v>
                </c:pt>
                <c:pt idx="245">
                  <c:v>3.88</c:v>
                </c:pt>
                <c:pt idx="246">
                  <c:v>3.88</c:v>
                </c:pt>
                <c:pt idx="247">
                  <c:v>3.8793000000000002</c:v>
                </c:pt>
                <c:pt idx="248">
                  <c:v>3.8130999999999999</c:v>
                </c:pt>
                <c:pt idx="249">
                  <c:v>3.7980999999999998</c:v>
                </c:pt>
                <c:pt idx="250">
                  <c:v>3.7980999999999998</c:v>
                </c:pt>
                <c:pt idx="251">
                  <c:v>3.8</c:v>
                </c:pt>
                <c:pt idx="252">
                  <c:v>3.82</c:v>
                </c:pt>
                <c:pt idx="253">
                  <c:v>3.88</c:v>
                </c:pt>
                <c:pt idx="254">
                  <c:v>3.94</c:v>
                </c:pt>
                <c:pt idx="255">
                  <c:v>3.94</c:v>
                </c:pt>
                <c:pt idx="256">
                  <c:v>4.0227000000000004</c:v>
                </c:pt>
                <c:pt idx="257">
                  <c:v>3.9639000000000002</c:v>
                </c:pt>
                <c:pt idx="258">
                  <c:v>4.0103</c:v>
                </c:pt>
                <c:pt idx="259">
                  <c:v>3.9658000000000002</c:v>
                </c:pt>
                <c:pt idx="260">
                  <c:v>4.0141999999999998</c:v>
                </c:pt>
                <c:pt idx="261">
                  <c:v>4.0374999999999996</c:v>
                </c:pt>
                <c:pt idx="262">
                  <c:v>4.08</c:v>
                </c:pt>
                <c:pt idx="263">
                  <c:v>4.0928000000000004</c:v>
                </c:pt>
                <c:pt idx="264">
                  <c:v>4.1227999999999998</c:v>
                </c:pt>
                <c:pt idx="265">
                  <c:v>4.1562999999999999</c:v>
                </c:pt>
                <c:pt idx="266">
                  <c:v>4.1562999999999999</c:v>
                </c:pt>
                <c:pt idx="267">
                  <c:v>4.1234999999999999</c:v>
                </c:pt>
                <c:pt idx="268">
                  <c:v>4.1036999999999999</c:v>
                </c:pt>
                <c:pt idx="269">
                  <c:v>4.0892999999999997</c:v>
                </c:pt>
                <c:pt idx="270">
                  <c:v>4.0599999999999996</c:v>
                </c:pt>
                <c:pt idx="271">
                  <c:v>4.077</c:v>
                </c:pt>
                <c:pt idx="272">
                  <c:v>3.9592000000000001</c:v>
                </c:pt>
                <c:pt idx="273">
                  <c:v>3.9361999999999999</c:v>
                </c:pt>
                <c:pt idx="274">
                  <c:v>3.96</c:v>
                </c:pt>
                <c:pt idx="275">
                  <c:v>3.95</c:v>
                </c:pt>
                <c:pt idx="276">
                  <c:v>3.9588000000000001</c:v>
                </c:pt>
                <c:pt idx="277">
                  <c:v>3.9931999999999999</c:v>
                </c:pt>
                <c:pt idx="278">
                  <c:v>3.9811000000000001</c:v>
                </c:pt>
                <c:pt idx="279">
                  <c:v>3.9780000000000002</c:v>
                </c:pt>
                <c:pt idx="280">
                  <c:v>3.9986000000000002</c:v>
                </c:pt>
                <c:pt idx="281">
                  <c:v>4.03</c:v>
                </c:pt>
                <c:pt idx="282">
                  <c:v>4.03</c:v>
                </c:pt>
                <c:pt idx="283">
                  <c:v>4.0599999999999996</c:v>
                </c:pt>
                <c:pt idx="284">
                  <c:v>4.16</c:v>
                </c:pt>
                <c:pt idx="285">
                  <c:v>4.1969000000000003</c:v>
                </c:pt>
                <c:pt idx="286">
                  <c:v>4.2337999999999996</c:v>
                </c:pt>
                <c:pt idx="287">
                  <c:v>4.2564000000000002</c:v>
                </c:pt>
                <c:pt idx="288">
                  <c:v>4.2519999999999998</c:v>
                </c:pt>
                <c:pt idx="289">
                  <c:v>4.3056000000000001</c:v>
                </c:pt>
                <c:pt idx="290">
                  <c:v>4.3396999999999997</c:v>
                </c:pt>
                <c:pt idx="291">
                  <c:v>4.3052000000000001</c:v>
                </c:pt>
                <c:pt idx="292">
                  <c:v>4.2300000000000004</c:v>
                </c:pt>
                <c:pt idx="293">
                  <c:v>4.1673</c:v>
                </c:pt>
                <c:pt idx="294">
                  <c:v>4.2427000000000001</c:v>
                </c:pt>
                <c:pt idx="295">
                  <c:v>4.3099999999999996</c:v>
                </c:pt>
                <c:pt idx="296">
                  <c:v>4.2977999999999996</c:v>
                </c:pt>
                <c:pt idx="297">
                  <c:v>4.2933000000000003</c:v>
                </c:pt>
                <c:pt idx="298">
                  <c:v>4.3257000000000003</c:v>
                </c:pt>
                <c:pt idx="299">
                  <c:v>4.3029999999999999</c:v>
                </c:pt>
                <c:pt idx="300">
                  <c:v>4.2862999999999998</c:v>
                </c:pt>
                <c:pt idx="301">
                  <c:v>4.2948000000000004</c:v>
                </c:pt>
                <c:pt idx="302">
                  <c:v>4.3</c:v>
                </c:pt>
                <c:pt idx="303">
                  <c:v>4.4000000000000004</c:v>
                </c:pt>
                <c:pt idx="304">
                  <c:v>4.4720000000000004</c:v>
                </c:pt>
                <c:pt idx="305">
                  <c:v>4.5136000000000003</c:v>
                </c:pt>
                <c:pt idx="306">
                  <c:v>4.5369999999999999</c:v>
                </c:pt>
                <c:pt idx="307">
                  <c:v>4.5</c:v>
                </c:pt>
                <c:pt idx="308">
                  <c:v>4.4848999999999997</c:v>
                </c:pt>
                <c:pt idx="309">
                  <c:v>4.5</c:v>
                </c:pt>
                <c:pt idx="310">
                  <c:v>4.4878999999999998</c:v>
                </c:pt>
                <c:pt idx="311">
                  <c:v>4.452</c:v>
                </c:pt>
                <c:pt idx="312">
                  <c:v>4.4669999999999996</c:v>
                </c:pt>
                <c:pt idx="313">
                  <c:v>4.5077999999999996</c:v>
                </c:pt>
                <c:pt idx="314">
                  <c:v>4.5259999999999998</c:v>
                </c:pt>
                <c:pt idx="315">
                  <c:v>4.53</c:v>
                </c:pt>
                <c:pt idx="316">
                  <c:v>4.4581999999999997</c:v>
                </c:pt>
                <c:pt idx="317">
                  <c:v>4.5000999999999998</c:v>
                </c:pt>
                <c:pt idx="318">
                  <c:v>4.4889999999999999</c:v>
                </c:pt>
                <c:pt idx="319">
                  <c:v>4.5247000000000002</c:v>
                </c:pt>
                <c:pt idx="320">
                  <c:v>4.5026000000000002</c:v>
                </c:pt>
                <c:pt idx="321">
                  <c:v>4.4922000000000004</c:v>
                </c:pt>
                <c:pt idx="322">
                  <c:v>4.4524999999999997</c:v>
                </c:pt>
                <c:pt idx="323">
                  <c:v>4.4477000000000002</c:v>
                </c:pt>
                <c:pt idx="324">
                  <c:v>4.5042999999999997</c:v>
                </c:pt>
                <c:pt idx="325">
                  <c:v>4.4335000000000004</c:v>
                </c:pt>
                <c:pt idx="326">
                  <c:v>4.4378000000000002</c:v>
                </c:pt>
                <c:pt idx="327">
                  <c:v>4.4431000000000003</c:v>
                </c:pt>
                <c:pt idx="328">
                  <c:v>4.4684999999999997</c:v>
                </c:pt>
                <c:pt idx="329">
                  <c:v>4.4553000000000003</c:v>
                </c:pt>
                <c:pt idx="330">
                  <c:v>4.4572000000000003</c:v>
                </c:pt>
                <c:pt idx="331">
                  <c:v>4.4996</c:v>
                </c:pt>
                <c:pt idx="332">
                  <c:v>4.5122999999999998</c:v>
                </c:pt>
                <c:pt idx="333">
                  <c:v>4.5842000000000001</c:v>
                </c:pt>
                <c:pt idx="334">
                  <c:v>4.5937999999999999</c:v>
                </c:pt>
                <c:pt idx="335">
                  <c:v>4.59</c:v>
                </c:pt>
                <c:pt idx="336">
                  <c:v>4.5149999999999997</c:v>
                </c:pt>
                <c:pt idx="337">
                  <c:v>4.4866999999999999</c:v>
                </c:pt>
                <c:pt idx="338">
                  <c:v>4.4466999999999999</c:v>
                </c:pt>
                <c:pt idx="339">
                  <c:v>4.4800000000000004</c:v>
                </c:pt>
                <c:pt idx="340">
                  <c:v>4.4625000000000004</c:v>
                </c:pt>
                <c:pt idx="341">
                  <c:v>4.45</c:v>
                </c:pt>
                <c:pt idx="342">
                  <c:v>4.4013999999999998</c:v>
                </c:pt>
                <c:pt idx="343">
                  <c:v>4.5175999999999998</c:v>
                </c:pt>
                <c:pt idx="344">
                  <c:v>4.5046999999999997</c:v>
                </c:pt>
                <c:pt idx="345">
                  <c:v>4.4713000000000003</c:v>
                </c:pt>
                <c:pt idx="346">
                  <c:v>4.4722</c:v>
                </c:pt>
                <c:pt idx="347">
                  <c:v>4.4977</c:v>
                </c:pt>
                <c:pt idx="348">
                  <c:v>4.49</c:v>
                </c:pt>
                <c:pt idx="349">
                  <c:v>4.4813000000000001</c:v>
                </c:pt>
                <c:pt idx="350">
                  <c:v>4.4466999999999999</c:v>
                </c:pt>
                <c:pt idx="351">
                  <c:v>4.4325999999999999</c:v>
                </c:pt>
                <c:pt idx="352">
                  <c:v>4.4402999999999997</c:v>
                </c:pt>
                <c:pt idx="353">
                  <c:v>4.3956999999999997</c:v>
                </c:pt>
                <c:pt idx="354">
                  <c:v>4.3231999999999999</c:v>
                </c:pt>
                <c:pt idx="355">
                  <c:v>4.2633000000000001</c:v>
                </c:pt>
                <c:pt idx="356">
                  <c:v>4.2869000000000002</c:v>
                </c:pt>
                <c:pt idx="357">
                  <c:v>4.2771999999999997</c:v>
                </c:pt>
                <c:pt idx="358">
                  <c:v>4.2774999999999999</c:v>
                </c:pt>
                <c:pt idx="359">
                  <c:v>4.3099999999999996</c:v>
                </c:pt>
                <c:pt idx="360">
                  <c:v>4.3376000000000001</c:v>
                </c:pt>
                <c:pt idx="361">
                  <c:v>4.3120000000000003</c:v>
                </c:pt>
                <c:pt idx="362">
                  <c:v>4.3311999999999999</c:v>
                </c:pt>
                <c:pt idx="363">
                  <c:v>4.3369</c:v>
                </c:pt>
                <c:pt idx="364">
                  <c:v>4.3852000000000002</c:v>
                </c:pt>
                <c:pt idx="365">
                  <c:v>4.4409000000000001</c:v>
                </c:pt>
                <c:pt idx="366">
                  <c:v>4.42</c:v>
                </c:pt>
                <c:pt idx="367">
                  <c:v>4.4400000000000004</c:v>
                </c:pt>
                <c:pt idx="368">
                  <c:v>4.4264999999999999</c:v>
                </c:pt>
                <c:pt idx="369">
                  <c:v>4.4025999999999996</c:v>
                </c:pt>
                <c:pt idx="370">
                  <c:v>4.4364999999999997</c:v>
                </c:pt>
                <c:pt idx="371">
                  <c:v>4.4215</c:v>
                </c:pt>
                <c:pt idx="372">
                  <c:v>4.4249000000000001</c:v>
                </c:pt>
                <c:pt idx="373">
                  <c:v>4.4321000000000002</c:v>
                </c:pt>
                <c:pt idx="374">
                  <c:v>4.43</c:v>
                </c:pt>
                <c:pt idx="375">
                  <c:v>4.3902000000000001</c:v>
                </c:pt>
                <c:pt idx="376">
                  <c:v>4.407</c:v>
                </c:pt>
                <c:pt idx="377">
                  <c:v>4.4260999999999999</c:v>
                </c:pt>
                <c:pt idx="378">
                  <c:v>4.3856999999999999</c:v>
                </c:pt>
                <c:pt idx="379">
                  <c:v>4.3956</c:v>
                </c:pt>
                <c:pt idx="380">
                  <c:v>4.3956</c:v>
                </c:pt>
                <c:pt idx="381">
                  <c:v>4.4161000000000001</c:v>
                </c:pt>
                <c:pt idx="382">
                  <c:v>4.4382000000000001</c:v>
                </c:pt>
                <c:pt idx="383">
                  <c:v>4.3994</c:v>
                </c:pt>
                <c:pt idx="384">
                  <c:v>4.3822000000000001</c:v>
                </c:pt>
                <c:pt idx="385">
                  <c:v>4.3571999999999997</c:v>
                </c:pt>
                <c:pt idx="386">
                  <c:v>4.3545999999999996</c:v>
                </c:pt>
                <c:pt idx="387">
                  <c:v>4.33</c:v>
                </c:pt>
                <c:pt idx="388">
                  <c:v>4.3470000000000004</c:v>
                </c:pt>
                <c:pt idx="389">
                  <c:v>4.3436000000000003</c:v>
                </c:pt>
                <c:pt idx="390">
                  <c:v>4.4000000000000004</c:v>
                </c:pt>
                <c:pt idx="391">
                  <c:v>4.4480000000000004</c:v>
                </c:pt>
                <c:pt idx="392">
                  <c:v>4.4955999999999996</c:v>
                </c:pt>
                <c:pt idx="393">
                  <c:v>4.4904999999999999</c:v>
                </c:pt>
                <c:pt idx="394">
                  <c:v>4.4855</c:v>
                </c:pt>
                <c:pt idx="395">
                  <c:v>4.5542999999999996</c:v>
                </c:pt>
                <c:pt idx="396">
                  <c:v>4.5476999999999999</c:v>
                </c:pt>
                <c:pt idx="397">
                  <c:v>4.5054999999999996</c:v>
                </c:pt>
                <c:pt idx="398">
                  <c:v>4.5122</c:v>
                </c:pt>
                <c:pt idx="399">
                  <c:v>4.5801999999999996</c:v>
                </c:pt>
                <c:pt idx="400">
                  <c:v>4.6100000000000003</c:v>
                </c:pt>
                <c:pt idx="401">
                  <c:v>4.6973000000000003</c:v>
                </c:pt>
                <c:pt idx="402">
                  <c:v>4.7035999999999998</c:v>
                </c:pt>
                <c:pt idx="403">
                  <c:v>4.7343999999999999</c:v>
                </c:pt>
                <c:pt idx="404">
                  <c:v>4.8078000000000003</c:v>
                </c:pt>
                <c:pt idx="405">
                  <c:v>4.8981000000000003</c:v>
                </c:pt>
                <c:pt idx="406">
                  <c:v>4.9135999999999997</c:v>
                </c:pt>
                <c:pt idx="407">
                  <c:v>4.9165000000000001</c:v>
                </c:pt>
                <c:pt idx="408">
                  <c:v>5.0162000000000004</c:v>
                </c:pt>
                <c:pt idx="409">
                  <c:v>4.9447000000000001</c:v>
                </c:pt>
                <c:pt idx="410">
                  <c:v>4.8994</c:v>
                </c:pt>
                <c:pt idx="411">
                  <c:v>4.97</c:v>
                </c:pt>
                <c:pt idx="412">
                  <c:v>4.8600000000000003</c:v>
                </c:pt>
                <c:pt idx="413">
                  <c:v>4.7606999999999999</c:v>
                </c:pt>
                <c:pt idx="414">
                  <c:v>4.78</c:v>
                </c:pt>
                <c:pt idx="415">
                  <c:v>4.7427000000000001</c:v>
                </c:pt>
                <c:pt idx="416">
                  <c:v>4.7835000000000001</c:v>
                </c:pt>
                <c:pt idx="417">
                  <c:v>4.8369</c:v>
                </c:pt>
                <c:pt idx="418">
                  <c:v>4.8285999999999998</c:v>
                </c:pt>
                <c:pt idx="419">
                  <c:v>4.88</c:v>
                </c:pt>
                <c:pt idx="420">
                  <c:v>4.9040999999999997</c:v>
                </c:pt>
                <c:pt idx="421">
                  <c:v>4.9019000000000004</c:v>
                </c:pt>
                <c:pt idx="422">
                  <c:v>4.9851999999999999</c:v>
                </c:pt>
                <c:pt idx="423">
                  <c:v>4.8762999999999996</c:v>
                </c:pt>
                <c:pt idx="424">
                  <c:v>4.87</c:v>
                </c:pt>
                <c:pt idx="425">
                  <c:v>4.8414999999999999</c:v>
                </c:pt>
                <c:pt idx="426">
                  <c:v>4.8437999999999999</c:v>
                </c:pt>
                <c:pt idx="427">
                  <c:v>4.8437999999999999</c:v>
                </c:pt>
                <c:pt idx="428">
                  <c:v>4.88</c:v>
                </c:pt>
                <c:pt idx="429">
                  <c:v>4.9291999999999998</c:v>
                </c:pt>
                <c:pt idx="430">
                  <c:v>4.9336000000000002</c:v>
                </c:pt>
                <c:pt idx="431">
                  <c:v>4.9192999999999998</c:v>
                </c:pt>
                <c:pt idx="432">
                  <c:v>4.9164000000000003</c:v>
                </c:pt>
                <c:pt idx="433">
                  <c:v>4.9732000000000003</c:v>
                </c:pt>
                <c:pt idx="434">
                  <c:v>4.9800000000000004</c:v>
                </c:pt>
                <c:pt idx="435">
                  <c:v>4.99</c:v>
                </c:pt>
                <c:pt idx="436">
                  <c:v>5.0277000000000003</c:v>
                </c:pt>
                <c:pt idx="437">
                  <c:v>5.0282999999999998</c:v>
                </c:pt>
                <c:pt idx="438">
                  <c:v>5.0776000000000003</c:v>
                </c:pt>
                <c:pt idx="439">
                  <c:v>5.024</c:v>
                </c:pt>
                <c:pt idx="440">
                  <c:v>5.0541999999999998</c:v>
                </c:pt>
                <c:pt idx="441">
                  <c:v>5.0869999999999997</c:v>
                </c:pt>
                <c:pt idx="442">
                  <c:v>5.0789</c:v>
                </c:pt>
                <c:pt idx="443">
                  <c:v>5.1014999999999997</c:v>
                </c:pt>
                <c:pt idx="444">
                  <c:v>5.0709999999999997</c:v>
                </c:pt>
                <c:pt idx="445">
                  <c:v>5.1169000000000002</c:v>
                </c:pt>
                <c:pt idx="446">
                  <c:v>5.1184000000000003</c:v>
                </c:pt>
                <c:pt idx="447">
                  <c:v>5.1372999999999998</c:v>
                </c:pt>
                <c:pt idx="448">
                  <c:v>5.1881000000000004</c:v>
                </c:pt>
                <c:pt idx="449">
                  <c:v>5.23</c:v>
                </c:pt>
                <c:pt idx="450">
                  <c:v>5.2987000000000002</c:v>
                </c:pt>
                <c:pt idx="451">
                  <c:v>5.3442999999999996</c:v>
                </c:pt>
                <c:pt idx="452">
                  <c:v>5.4295999999999998</c:v>
                </c:pt>
                <c:pt idx="453">
                  <c:v>5.4547999999999996</c:v>
                </c:pt>
                <c:pt idx="454">
                  <c:v>5.5197000000000003</c:v>
                </c:pt>
                <c:pt idx="455">
                  <c:v>5.5594000000000001</c:v>
                </c:pt>
                <c:pt idx="456">
                  <c:v>5.5164999999999997</c:v>
                </c:pt>
                <c:pt idx="457">
                  <c:v>5.6784999999999997</c:v>
                </c:pt>
                <c:pt idx="458">
                  <c:v>5.5167000000000002</c:v>
                </c:pt>
                <c:pt idx="459">
                  <c:v>5.5556000000000001</c:v>
                </c:pt>
                <c:pt idx="460">
                  <c:v>5.2824</c:v>
                </c:pt>
                <c:pt idx="461">
                  <c:v>5.3638000000000003</c:v>
                </c:pt>
                <c:pt idx="462">
                  <c:v>5.3975999999999997</c:v>
                </c:pt>
                <c:pt idx="463">
                  <c:v>5.3845000000000001</c:v>
                </c:pt>
                <c:pt idx="464">
                  <c:v>5.3390000000000004</c:v>
                </c:pt>
                <c:pt idx="465">
                  <c:v>5.3648999999999996</c:v>
                </c:pt>
                <c:pt idx="466">
                  <c:v>5.3475000000000001</c:v>
                </c:pt>
                <c:pt idx="467">
                  <c:v>5.3052999999999999</c:v>
                </c:pt>
                <c:pt idx="468">
                  <c:v>5.35</c:v>
                </c:pt>
                <c:pt idx="469">
                  <c:v>5.3654999999999999</c:v>
                </c:pt>
                <c:pt idx="470">
                  <c:v>5.3693</c:v>
                </c:pt>
                <c:pt idx="471">
                  <c:v>5.3365999999999998</c:v>
                </c:pt>
                <c:pt idx="472">
                  <c:v>5.3802000000000003</c:v>
                </c:pt>
                <c:pt idx="473">
                  <c:v>5.3749000000000002</c:v>
                </c:pt>
                <c:pt idx="474">
                  <c:v>5.3550000000000004</c:v>
                </c:pt>
                <c:pt idx="475">
                  <c:v>5.3639000000000001</c:v>
                </c:pt>
                <c:pt idx="476">
                  <c:v>5.3631000000000002</c:v>
                </c:pt>
                <c:pt idx="477">
                  <c:v>5.3441999999999998</c:v>
                </c:pt>
                <c:pt idx="478">
                  <c:v>5.3034999999999997</c:v>
                </c:pt>
                <c:pt idx="479">
                  <c:v>5.3619000000000003</c:v>
                </c:pt>
                <c:pt idx="480">
                  <c:v>5.3227000000000002</c:v>
                </c:pt>
                <c:pt idx="481">
                  <c:v>5.2525000000000004</c:v>
                </c:pt>
                <c:pt idx="482">
                  <c:v>5.2468000000000004</c:v>
                </c:pt>
                <c:pt idx="483">
                  <c:v>5.2135999999999996</c:v>
                </c:pt>
                <c:pt idx="484">
                  <c:v>5.1712999999999996</c:v>
                </c:pt>
                <c:pt idx="485">
                  <c:v>5.15</c:v>
                </c:pt>
                <c:pt idx="486">
                  <c:v>5.0849000000000002</c:v>
                </c:pt>
                <c:pt idx="487">
                  <c:v>5.1257000000000001</c:v>
                </c:pt>
                <c:pt idx="488">
                  <c:v>5.1542000000000003</c:v>
                </c:pt>
                <c:pt idx="489">
                  <c:v>5.2126000000000001</c:v>
                </c:pt>
                <c:pt idx="490">
                  <c:v>5.2930000000000001</c:v>
                </c:pt>
                <c:pt idx="491">
                  <c:v>5.3360000000000003</c:v>
                </c:pt>
                <c:pt idx="492">
                  <c:v>5.3315000000000001</c:v>
                </c:pt>
                <c:pt idx="493">
                  <c:v>5.3247999999999998</c:v>
                </c:pt>
                <c:pt idx="494">
                  <c:v>5.3329000000000004</c:v>
                </c:pt>
                <c:pt idx="495">
                  <c:v>5.3659999999999997</c:v>
                </c:pt>
                <c:pt idx="496">
                  <c:v>5.3659999999999997</c:v>
                </c:pt>
                <c:pt idx="497">
                  <c:v>5.3883000000000001</c:v>
                </c:pt>
                <c:pt idx="498">
                  <c:v>5.3948999999999998</c:v>
                </c:pt>
                <c:pt idx="499">
                  <c:v>5.4675000000000002</c:v>
                </c:pt>
                <c:pt idx="500">
                  <c:v>5.4326999999999996</c:v>
                </c:pt>
                <c:pt idx="501">
                  <c:v>5.4326999999999996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6F4-4802-9192-900EC9C501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6703368"/>
        <c:axId val="1306700416"/>
        <c:extLst>
          <c:ext xmlns:c15="http://schemas.microsoft.com/office/drawing/2012/chart" uri="{02D57815-91ED-43cb-92C2-25804820EDAC}">
            <c15:filteredLineSeries>
              <c15:ser>
                <c:idx val="6"/>
                <c:order val="1"/>
                <c:tx>
                  <c:strRef>
                    <c:extLst>
                      <c:ext uri="{02D57815-91ED-43cb-92C2-25804820EDAC}">
                        <c15:formulaRef>
                          <c15:sqref>'NTN-B'!$AM$2</c15:sqref>
                        </c15:formulaRef>
                      </c:ext>
                    </c:extLst>
                    <c:strCache>
                      <c:ptCount val="1"/>
                      <c:pt idx="0">
                        <c:v>Tx CDI</c:v>
                      </c:pt>
                    </c:strCache>
                  </c:strRef>
                </c:tx>
                <c:spPr>
                  <a:ln w="28575" cap="rnd">
                    <a:solidFill>
                      <a:schemeClr val="bg2">
                        <a:lumMod val="25000"/>
                      </a:schemeClr>
                    </a:solidFill>
                    <a:prstDash val="sysDot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'NTN-B'!$B$3:$B$504</c15:sqref>
                        </c15:formulaRef>
                      </c:ext>
                    </c:extLst>
                    <c:numCache>
                      <c:formatCode>m/d/yyyy</c:formatCode>
                      <c:ptCount val="502"/>
                      <c:pt idx="0">
                        <c:v>43832</c:v>
                      </c:pt>
                      <c:pt idx="1">
                        <c:v>43833</c:v>
                      </c:pt>
                      <c:pt idx="2">
                        <c:v>43836</c:v>
                      </c:pt>
                      <c:pt idx="3">
                        <c:v>43837</c:v>
                      </c:pt>
                      <c:pt idx="4">
                        <c:v>43838</c:v>
                      </c:pt>
                      <c:pt idx="5">
                        <c:v>43839</c:v>
                      </c:pt>
                      <c:pt idx="6">
                        <c:v>43840</c:v>
                      </c:pt>
                      <c:pt idx="7">
                        <c:v>43843</c:v>
                      </c:pt>
                      <c:pt idx="8">
                        <c:v>43844</c:v>
                      </c:pt>
                      <c:pt idx="9">
                        <c:v>43845</c:v>
                      </c:pt>
                      <c:pt idx="10">
                        <c:v>43846</c:v>
                      </c:pt>
                      <c:pt idx="11">
                        <c:v>43847</c:v>
                      </c:pt>
                      <c:pt idx="12">
                        <c:v>43850</c:v>
                      </c:pt>
                      <c:pt idx="13">
                        <c:v>43851</c:v>
                      </c:pt>
                      <c:pt idx="14">
                        <c:v>43852</c:v>
                      </c:pt>
                      <c:pt idx="15">
                        <c:v>43853</c:v>
                      </c:pt>
                      <c:pt idx="16">
                        <c:v>43854</c:v>
                      </c:pt>
                      <c:pt idx="17">
                        <c:v>43857</c:v>
                      </c:pt>
                      <c:pt idx="18">
                        <c:v>43858</c:v>
                      </c:pt>
                      <c:pt idx="19">
                        <c:v>43859</c:v>
                      </c:pt>
                      <c:pt idx="20">
                        <c:v>43860</c:v>
                      </c:pt>
                      <c:pt idx="21">
                        <c:v>43861</c:v>
                      </c:pt>
                      <c:pt idx="22">
                        <c:v>43864</c:v>
                      </c:pt>
                      <c:pt idx="23">
                        <c:v>43865</c:v>
                      </c:pt>
                      <c:pt idx="24">
                        <c:v>43866</c:v>
                      </c:pt>
                      <c:pt idx="25">
                        <c:v>43867</c:v>
                      </c:pt>
                      <c:pt idx="26">
                        <c:v>43868</c:v>
                      </c:pt>
                      <c:pt idx="27">
                        <c:v>43871</c:v>
                      </c:pt>
                      <c:pt idx="28">
                        <c:v>43872</c:v>
                      </c:pt>
                      <c:pt idx="29">
                        <c:v>43873</c:v>
                      </c:pt>
                      <c:pt idx="30">
                        <c:v>43874</c:v>
                      </c:pt>
                      <c:pt idx="31">
                        <c:v>43875</c:v>
                      </c:pt>
                      <c:pt idx="32">
                        <c:v>43878</c:v>
                      </c:pt>
                      <c:pt idx="33">
                        <c:v>43879</c:v>
                      </c:pt>
                      <c:pt idx="34">
                        <c:v>43880</c:v>
                      </c:pt>
                      <c:pt idx="35">
                        <c:v>43881</c:v>
                      </c:pt>
                      <c:pt idx="36">
                        <c:v>43882</c:v>
                      </c:pt>
                      <c:pt idx="37">
                        <c:v>43887</c:v>
                      </c:pt>
                      <c:pt idx="38">
                        <c:v>43888</c:v>
                      </c:pt>
                      <c:pt idx="39">
                        <c:v>43889</c:v>
                      </c:pt>
                      <c:pt idx="40">
                        <c:v>43892</c:v>
                      </c:pt>
                      <c:pt idx="41">
                        <c:v>43893</c:v>
                      </c:pt>
                      <c:pt idx="42">
                        <c:v>43894</c:v>
                      </c:pt>
                      <c:pt idx="43">
                        <c:v>43895</c:v>
                      </c:pt>
                      <c:pt idx="44">
                        <c:v>43896</c:v>
                      </c:pt>
                      <c:pt idx="45">
                        <c:v>43899</c:v>
                      </c:pt>
                      <c:pt idx="46">
                        <c:v>43900</c:v>
                      </c:pt>
                      <c:pt idx="47">
                        <c:v>43901</c:v>
                      </c:pt>
                      <c:pt idx="48">
                        <c:v>43902</c:v>
                      </c:pt>
                      <c:pt idx="49">
                        <c:v>43903</c:v>
                      </c:pt>
                      <c:pt idx="50">
                        <c:v>43906</c:v>
                      </c:pt>
                      <c:pt idx="51">
                        <c:v>43907</c:v>
                      </c:pt>
                      <c:pt idx="52">
                        <c:v>43908</c:v>
                      </c:pt>
                      <c:pt idx="53">
                        <c:v>43909</c:v>
                      </c:pt>
                      <c:pt idx="54">
                        <c:v>43910</c:v>
                      </c:pt>
                      <c:pt idx="55">
                        <c:v>43913</c:v>
                      </c:pt>
                      <c:pt idx="56">
                        <c:v>43914</c:v>
                      </c:pt>
                      <c:pt idx="57">
                        <c:v>43915</c:v>
                      </c:pt>
                      <c:pt idx="58">
                        <c:v>43916</c:v>
                      </c:pt>
                      <c:pt idx="59">
                        <c:v>43917</c:v>
                      </c:pt>
                      <c:pt idx="60">
                        <c:v>43920</c:v>
                      </c:pt>
                      <c:pt idx="61">
                        <c:v>43921</c:v>
                      </c:pt>
                      <c:pt idx="62">
                        <c:v>43922</c:v>
                      </c:pt>
                      <c:pt idx="63">
                        <c:v>43923</c:v>
                      </c:pt>
                      <c:pt idx="64">
                        <c:v>43924</c:v>
                      </c:pt>
                      <c:pt idx="65">
                        <c:v>43927</c:v>
                      </c:pt>
                      <c:pt idx="66">
                        <c:v>43928</c:v>
                      </c:pt>
                      <c:pt idx="67">
                        <c:v>43929</c:v>
                      </c:pt>
                      <c:pt idx="68">
                        <c:v>43930</c:v>
                      </c:pt>
                      <c:pt idx="69">
                        <c:v>43934</c:v>
                      </c:pt>
                      <c:pt idx="70">
                        <c:v>43935</c:v>
                      </c:pt>
                      <c:pt idx="71">
                        <c:v>43936</c:v>
                      </c:pt>
                      <c:pt idx="72">
                        <c:v>43937</c:v>
                      </c:pt>
                      <c:pt idx="73">
                        <c:v>43938</c:v>
                      </c:pt>
                      <c:pt idx="74">
                        <c:v>43941</c:v>
                      </c:pt>
                      <c:pt idx="75">
                        <c:v>43943</c:v>
                      </c:pt>
                      <c:pt idx="76">
                        <c:v>43944</c:v>
                      </c:pt>
                      <c:pt idx="77">
                        <c:v>43945</c:v>
                      </c:pt>
                      <c:pt idx="78">
                        <c:v>43948</c:v>
                      </c:pt>
                      <c:pt idx="79">
                        <c:v>43949</c:v>
                      </c:pt>
                      <c:pt idx="80">
                        <c:v>43950</c:v>
                      </c:pt>
                      <c:pt idx="81">
                        <c:v>43951</c:v>
                      </c:pt>
                      <c:pt idx="82">
                        <c:v>43955</c:v>
                      </c:pt>
                      <c:pt idx="83">
                        <c:v>43956</c:v>
                      </c:pt>
                      <c:pt idx="84">
                        <c:v>43957</c:v>
                      </c:pt>
                      <c:pt idx="85">
                        <c:v>43958</c:v>
                      </c:pt>
                      <c:pt idx="86">
                        <c:v>43959</c:v>
                      </c:pt>
                      <c:pt idx="87">
                        <c:v>43962</c:v>
                      </c:pt>
                      <c:pt idx="88">
                        <c:v>43963</c:v>
                      </c:pt>
                      <c:pt idx="89">
                        <c:v>43964</c:v>
                      </c:pt>
                      <c:pt idx="90">
                        <c:v>43965</c:v>
                      </c:pt>
                      <c:pt idx="91">
                        <c:v>43966</c:v>
                      </c:pt>
                      <c:pt idx="92">
                        <c:v>43969</c:v>
                      </c:pt>
                      <c:pt idx="93">
                        <c:v>43970</c:v>
                      </c:pt>
                      <c:pt idx="94">
                        <c:v>43971</c:v>
                      </c:pt>
                      <c:pt idx="95">
                        <c:v>43972</c:v>
                      </c:pt>
                      <c:pt idx="96">
                        <c:v>43973</c:v>
                      </c:pt>
                      <c:pt idx="97">
                        <c:v>43976</c:v>
                      </c:pt>
                      <c:pt idx="98">
                        <c:v>43977</c:v>
                      </c:pt>
                      <c:pt idx="99">
                        <c:v>43978</c:v>
                      </c:pt>
                      <c:pt idx="100">
                        <c:v>43979</c:v>
                      </c:pt>
                      <c:pt idx="101">
                        <c:v>43980</c:v>
                      </c:pt>
                      <c:pt idx="102">
                        <c:v>43983</c:v>
                      </c:pt>
                      <c:pt idx="103">
                        <c:v>43984</c:v>
                      </c:pt>
                      <c:pt idx="104">
                        <c:v>43985</c:v>
                      </c:pt>
                      <c:pt idx="105">
                        <c:v>43986</c:v>
                      </c:pt>
                      <c:pt idx="106">
                        <c:v>43987</c:v>
                      </c:pt>
                      <c:pt idx="107">
                        <c:v>43990</c:v>
                      </c:pt>
                      <c:pt idx="108">
                        <c:v>43991</c:v>
                      </c:pt>
                      <c:pt idx="109">
                        <c:v>43992</c:v>
                      </c:pt>
                      <c:pt idx="110">
                        <c:v>43994</c:v>
                      </c:pt>
                      <c:pt idx="111">
                        <c:v>43997</c:v>
                      </c:pt>
                      <c:pt idx="112">
                        <c:v>43998</c:v>
                      </c:pt>
                      <c:pt idx="113">
                        <c:v>43999</c:v>
                      </c:pt>
                      <c:pt idx="114">
                        <c:v>44000</c:v>
                      </c:pt>
                      <c:pt idx="115">
                        <c:v>44001</c:v>
                      </c:pt>
                      <c:pt idx="116">
                        <c:v>44004</c:v>
                      </c:pt>
                      <c:pt idx="117">
                        <c:v>44005</c:v>
                      </c:pt>
                      <c:pt idx="118">
                        <c:v>44006</c:v>
                      </c:pt>
                      <c:pt idx="119">
                        <c:v>44007</c:v>
                      </c:pt>
                      <c:pt idx="120">
                        <c:v>44008</c:v>
                      </c:pt>
                      <c:pt idx="121">
                        <c:v>44011</c:v>
                      </c:pt>
                      <c:pt idx="122">
                        <c:v>44012</c:v>
                      </c:pt>
                      <c:pt idx="123">
                        <c:v>44013</c:v>
                      </c:pt>
                      <c:pt idx="124">
                        <c:v>44014</c:v>
                      </c:pt>
                      <c:pt idx="125">
                        <c:v>44015</c:v>
                      </c:pt>
                      <c:pt idx="126">
                        <c:v>44018</c:v>
                      </c:pt>
                      <c:pt idx="127">
                        <c:v>44019</c:v>
                      </c:pt>
                      <c:pt idx="128">
                        <c:v>44020</c:v>
                      </c:pt>
                      <c:pt idx="129">
                        <c:v>44021</c:v>
                      </c:pt>
                      <c:pt idx="130">
                        <c:v>44022</c:v>
                      </c:pt>
                      <c:pt idx="131">
                        <c:v>44025</c:v>
                      </c:pt>
                      <c:pt idx="132">
                        <c:v>44026</c:v>
                      </c:pt>
                      <c:pt idx="133">
                        <c:v>44027</c:v>
                      </c:pt>
                      <c:pt idx="134">
                        <c:v>44028</c:v>
                      </c:pt>
                      <c:pt idx="135">
                        <c:v>44029</c:v>
                      </c:pt>
                      <c:pt idx="136">
                        <c:v>44032</c:v>
                      </c:pt>
                      <c:pt idx="137">
                        <c:v>44033</c:v>
                      </c:pt>
                      <c:pt idx="138">
                        <c:v>44034</c:v>
                      </c:pt>
                      <c:pt idx="139">
                        <c:v>44035</c:v>
                      </c:pt>
                      <c:pt idx="140">
                        <c:v>44036</c:v>
                      </c:pt>
                      <c:pt idx="141">
                        <c:v>44039</c:v>
                      </c:pt>
                      <c:pt idx="142">
                        <c:v>44040</c:v>
                      </c:pt>
                      <c:pt idx="143">
                        <c:v>44041</c:v>
                      </c:pt>
                      <c:pt idx="144">
                        <c:v>44042</c:v>
                      </c:pt>
                      <c:pt idx="145">
                        <c:v>44043</c:v>
                      </c:pt>
                      <c:pt idx="146">
                        <c:v>44046</c:v>
                      </c:pt>
                      <c:pt idx="147">
                        <c:v>44047</c:v>
                      </c:pt>
                      <c:pt idx="148">
                        <c:v>44048</c:v>
                      </c:pt>
                      <c:pt idx="149">
                        <c:v>44049</c:v>
                      </c:pt>
                      <c:pt idx="150">
                        <c:v>44050</c:v>
                      </c:pt>
                      <c:pt idx="151">
                        <c:v>44053</c:v>
                      </c:pt>
                      <c:pt idx="152">
                        <c:v>44054</c:v>
                      </c:pt>
                      <c:pt idx="153">
                        <c:v>44055</c:v>
                      </c:pt>
                      <c:pt idx="154">
                        <c:v>44056</c:v>
                      </c:pt>
                      <c:pt idx="155">
                        <c:v>44057</c:v>
                      </c:pt>
                      <c:pt idx="156">
                        <c:v>44060</c:v>
                      </c:pt>
                      <c:pt idx="157">
                        <c:v>44061</c:v>
                      </c:pt>
                      <c:pt idx="158">
                        <c:v>44062</c:v>
                      </c:pt>
                      <c:pt idx="159">
                        <c:v>44063</c:v>
                      </c:pt>
                      <c:pt idx="160">
                        <c:v>44064</c:v>
                      </c:pt>
                      <c:pt idx="161">
                        <c:v>44067</c:v>
                      </c:pt>
                      <c:pt idx="162">
                        <c:v>44068</c:v>
                      </c:pt>
                      <c:pt idx="163">
                        <c:v>44069</c:v>
                      </c:pt>
                      <c:pt idx="164">
                        <c:v>44070</c:v>
                      </c:pt>
                      <c:pt idx="165">
                        <c:v>44071</c:v>
                      </c:pt>
                      <c:pt idx="166">
                        <c:v>44074</c:v>
                      </c:pt>
                      <c:pt idx="167">
                        <c:v>44075</c:v>
                      </c:pt>
                      <c:pt idx="168">
                        <c:v>44076</c:v>
                      </c:pt>
                      <c:pt idx="169">
                        <c:v>44077</c:v>
                      </c:pt>
                      <c:pt idx="170">
                        <c:v>44078</c:v>
                      </c:pt>
                      <c:pt idx="171">
                        <c:v>44082</c:v>
                      </c:pt>
                      <c:pt idx="172">
                        <c:v>44083</c:v>
                      </c:pt>
                      <c:pt idx="173">
                        <c:v>44084</c:v>
                      </c:pt>
                      <c:pt idx="174">
                        <c:v>44085</c:v>
                      </c:pt>
                      <c:pt idx="175">
                        <c:v>44088</c:v>
                      </c:pt>
                      <c:pt idx="176">
                        <c:v>44089</c:v>
                      </c:pt>
                      <c:pt idx="177">
                        <c:v>44090</c:v>
                      </c:pt>
                      <c:pt idx="178">
                        <c:v>44091</c:v>
                      </c:pt>
                      <c:pt idx="179">
                        <c:v>44092</c:v>
                      </c:pt>
                      <c:pt idx="180">
                        <c:v>44095</c:v>
                      </c:pt>
                      <c:pt idx="181">
                        <c:v>44096</c:v>
                      </c:pt>
                      <c:pt idx="182">
                        <c:v>44097</c:v>
                      </c:pt>
                      <c:pt idx="183">
                        <c:v>44098</c:v>
                      </c:pt>
                      <c:pt idx="184">
                        <c:v>44099</c:v>
                      </c:pt>
                      <c:pt idx="185">
                        <c:v>44102</c:v>
                      </c:pt>
                      <c:pt idx="186">
                        <c:v>44103</c:v>
                      </c:pt>
                      <c:pt idx="187">
                        <c:v>44104</c:v>
                      </c:pt>
                      <c:pt idx="188">
                        <c:v>44105</c:v>
                      </c:pt>
                      <c:pt idx="189">
                        <c:v>44106</c:v>
                      </c:pt>
                      <c:pt idx="190">
                        <c:v>44109</c:v>
                      </c:pt>
                      <c:pt idx="191">
                        <c:v>44110</c:v>
                      </c:pt>
                      <c:pt idx="192">
                        <c:v>44111</c:v>
                      </c:pt>
                      <c:pt idx="193">
                        <c:v>44112</c:v>
                      </c:pt>
                      <c:pt idx="194">
                        <c:v>44113</c:v>
                      </c:pt>
                      <c:pt idx="195">
                        <c:v>44117</c:v>
                      </c:pt>
                      <c:pt idx="196">
                        <c:v>44118</c:v>
                      </c:pt>
                      <c:pt idx="197">
                        <c:v>44119</c:v>
                      </c:pt>
                      <c:pt idx="198">
                        <c:v>44120</c:v>
                      </c:pt>
                      <c:pt idx="199">
                        <c:v>44123</c:v>
                      </c:pt>
                      <c:pt idx="200">
                        <c:v>44124</c:v>
                      </c:pt>
                      <c:pt idx="201">
                        <c:v>44125</c:v>
                      </c:pt>
                      <c:pt idx="202">
                        <c:v>44126</c:v>
                      </c:pt>
                      <c:pt idx="203">
                        <c:v>44127</c:v>
                      </c:pt>
                      <c:pt idx="204">
                        <c:v>44130</c:v>
                      </c:pt>
                      <c:pt idx="205">
                        <c:v>44131</c:v>
                      </c:pt>
                      <c:pt idx="206">
                        <c:v>44132</c:v>
                      </c:pt>
                      <c:pt idx="207">
                        <c:v>44133</c:v>
                      </c:pt>
                      <c:pt idx="208">
                        <c:v>44134</c:v>
                      </c:pt>
                      <c:pt idx="209">
                        <c:v>44138</c:v>
                      </c:pt>
                      <c:pt idx="210">
                        <c:v>44139</c:v>
                      </c:pt>
                      <c:pt idx="211">
                        <c:v>44140</c:v>
                      </c:pt>
                      <c:pt idx="212">
                        <c:v>44141</c:v>
                      </c:pt>
                      <c:pt idx="213">
                        <c:v>44144</c:v>
                      </c:pt>
                      <c:pt idx="214">
                        <c:v>44145</c:v>
                      </c:pt>
                      <c:pt idx="215">
                        <c:v>44146</c:v>
                      </c:pt>
                      <c:pt idx="216">
                        <c:v>44147</c:v>
                      </c:pt>
                      <c:pt idx="217">
                        <c:v>44148</c:v>
                      </c:pt>
                      <c:pt idx="218">
                        <c:v>44151</c:v>
                      </c:pt>
                      <c:pt idx="219">
                        <c:v>44152</c:v>
                      </c:pt>
                      <c:pt idx="220">
                        <c:v>44153</c:v>
                      </c:pt>
                      <c:pt idx="221">
                        <c:v>44154</c:v>
                      </c:pt>
                      <c:pt idx="222">
                        <c:v>44155</c:v>
                      </c:pt>
                      <c:pt idx="223">
                        <c:v>44158</c:v>
                      </c:pt>
                      <c:pt idx="224">
                        <c:v>44159</c:v>
                      </c:pt>
                      <c:pt idx="225">
                        <c:v>44160</c:v>
                      </c:pt>
                      <c:pt idx="226">
                        <c:v>44161</c:v>
                      </c:pt>
                      <c:pt idx="227">
                        <c:v>44162</c:v>
                      </c:pt>
                      <c:pt idx="228">
                        <c:v>44165</c:v>
                      </c:pt>
                      <c:pt idx="229">
                        <c:v>44166</c:v>
                      </c:pt>
                      <c:pt idx="230">
                        <c:v>44167</c:v>
                      </c:pt>
                      <c:pt idx="231">
                        <c:v>44168</c:v>
                      </c:pt>
                      <c:pt idx="232">
                        <c:v>44169</c:v>
                      </c:pt>
                      <c:pt idx="233">
                        <c:v>44172</c:v>
                      </c:pt>
                      <c:pt idx="234">
                        <c:v>44173</c:v>
                      </c:pt>
                      <c:pt idx="235">
                        <c:v>44174</c:v>
                      </c:pt>
                      <c:pt idx="236">
                        <c:v>44175</c:v>
                      </c:pt>
                      <c:pt idx="237">
                        <c:v>44176</c:v>
                      </c:pt>
                      <c:pt idx="238">
                        <c:v>44179</c:v>
                      </c:pt>
                      <c:pt idx="239">
                        <c:v>44180</c:v>
                      </c:pt>
                      <c:pt idx="240">
                        <c:v>44181</c:v>
                      </c:pt>
                      <c:pt idx="241">
                        <c:v>44182</c:v>
                      </c:pt>
                      <c:pt idx="242">
                        <c:v>44183</c:v>
                      </c:pt>
                      <c:pt idx="243">
                        <c:v>44186</c:v>
                      </c:pt>
                      <c:pt idx="244">
                        <c:v>44187</c:v>
                      </c:pt>
                      <c:pt idx="245">
                        <c:v>44188</c:v>
                      </c:pt>
                      <c:pt idx="246">
                        <c:v>44189</c:v>
                      </c:pt>
                      <c:pt idx="247">
                        <c:v>44193</c:v>
                      </c:pt>
                      <c:pt idx="248">
                        <c:v>44194</c:v>
                      </c:pt>
                      <c:pt idx="249">
                        <c:v>44195</c:v>
                      </c:pt>
                      <c:pt idx="250">
                        <c:v>44196</c:v>
                      </c:pt>
                      <c:pt idx="251">
                        <c:v>44200</c:v>
                      </c:pt>
                      <c:pt idx="252">
                        <c:v>44201</c:v>
                      </c:pt>
                      <c:pt idx="253">
                        <c:v>44202</c:v>
                      </c:pt>
                      <c:pt idx="254">
                        <c:v>44203</c:v>
                      </c:pt>
                      <c:pt idx="255">
                        <c:v>44204</c:v>
                      </c:pt>
                      <c:pt idx="256">
                        <c:v>44207</c:v>
                      </c:pt>
                      <c:pt idx="257">
                        <c:v>44208</c:v>
                      </c:pt>
                      <c:pt idx="258">
                        <c:v>44209</c:v>
                      </c:pt>
                      <c:pt idx="259">
                        <c:v>44210</c:v>
                      </c:pt>
                      <c:pt idx="260">
                        <c:v>44211</c:v>
                      </c:pt>
                      <c:pt idx="261">
                        <c:v>44214</c:v>
                      </c:pt>
                      <c:pt idx="262">
                        <c:v>44215</c:v>
                      </c:pt>
                      <c:pt idx="263">
                        <c:v>44216</c:v>
                      </c:pt>
                      <c:pt idx="264">
                        <c:v>44217</c:v>
                      </c:pt>
                      <c:pt idx="265">
                        <c:v>44218</c:v>
                      </c:pt>
                      <c:pt idx="266">
                        <c:v>44221</c:v>
                      </c:pt>
                      <c:pt idx="267">
                        <c:v>44222</c:v>
                      </c:pt>
                      <c:pt idx="268">
                        <c:v>44223</c:v>
                      </c:pt>
                      <c:pt idx="269">
                        <c:v>44224</c:v>
                      </c:pt>
                      <c:pt idx="270">
                        <c:v>44225</c:v>
                      </c:pt>
                      <c:pt idx="271">
                        <c:v>44228</c:v>
                      </c:pt>
                      <c:pt idx="272">
                        <c:v>44229</c:v>
                      </c:pt>
                      <c:pt idx="273">
                        <c:v>44230</c:v>
                      </c:pt>
                      <c:pt idx="274">
                        <c:v>44231</c:v>
                      </c:pt>
                      <c:pt idx="275">
                        <c:v>44232</c:v>
                      </c:pt>
                      <c:pt idx="276">
                        <c:v>44235</c:v>
                      </c:pt>
                      <c:pt idx="277">
                        <c:v>44236</c:v>
                      </c:pt>
                      <c:pt idx="278">
                        <c:v>44237</c:v>
                      </c:pt>
                      <c:pt idx="279">
                        <c:v>44238</c:v>
                      </c:pt>
                      <c:pt idx="280">
                        <c:v>44239</c:v>
                      </c:pt>
                      <c:pt idx="281">
                        <c:v>44244</c:v>
                      </c:pt>
                      <c:pt idx="282">
                        <c:v>44245</c:v>
                      </c:pt>
                      <c:pt idx="283">
                        <c:v>44246</c:v>
                      </c:pt>
                      <c:pt idx="284">
                        <c:v>44249</c:v>
                      </c:pt>
                      <c:pt idx="285">
                        <c:v>44250</c:v>
                      </c:pt>
                      <c:pt idx="286">
                        <c:v>44251</c:v>
                      </c:pt>
                      <c:pt idx="287">
                        <c:v>44252</c:v>
                      </c:pt>
                      <c:pt idx="288">
                        <c:v>44253</c:v>
                      </c:pt>
                      <c:pt idx="289">
                        <c:v>44256</c:v>
                      </c:pt>
                      <c:pt idx="290">
                        <c:v>44257</c:v>
                      </c:pt>
                      <c:pt idx="291">
                        <c:v>44258</c:v>
                      </c:pt>
                      <c:pt idx="292">
                        <c:v>44259</c:v>
                      </c:pt>
                      <c:pt idx="293">
                        <c:v>44260</c:v>
                      </c:pt>
                      <c:pt idx="294">
                        <c:v>44263</c:v>
                      </c:pt>
                      <c:pt idx="295">
                        <c:v>44264</c:v>
                      </c:pt>
                      <c:pt idx="296">
                        <c:v>44265</c:v>
                      </c:pt>
                      <c:pt idx="297">
                        <c:v>44266</c:v>
                      </c:pt>
                      <c:pt idx="298">
                        <c:v>44267</c:v>
                      </c:pt>
                      <c:pt idx="299">
                        <c:v>44270</c:v>
                      </c:pt>
                      <c:pt idx="300">
                        <c:v>44271</c:v>
                      </c:pt>
                      <c:pt idx="301">
                        <c:v>44272</c:v>
                      </c:pt>
                      <c:pt idx="302">
                        <c:v>44273</c:v>
                      </c:pt>
                      <c:pt idx="303">
                        <c:v>44274</c:v>
                      </c:pt>
                      <c:pt idx="304">
                        <c:v>44277</c:v>
                      </c:pt>
                      <c:pt idx="305">
                        <c:v>44278</c:v>
                      </c:pt>
                      <c:pt idx="306">
                        <c:v>44279</c:v>
                      </c:pt>
                      <c:pt idx="307">
                        <c:v>44280</c:v>
                      </c:pt>
                      <c:pt idx="308">
                        <c:v>44281</c:v>
                      </c:pt>
                      <c:pt idx="309">
                        <c:v>44284</c:v>
                      </c:pt>
                      <c:pt idx="310">
                        <c:v>44285</c:v>
                      </c:pt>
                      <c:pt idx="311">
                        <c:v>44286</c:v>
                      </c:pt>
                      <c:pt idx="312">
                        <c:v>44287</c:v>
                      </c:pt>
                      <c:pt idx="313">
                        <c:v>44291</c:v>
                      </c:pt>
                      <c:pt idx="314">
                        <c:v>44292</c:v>
                      </c:pt>
                      <c:pt idx="315">
                        <c:v>44293</c:v>
                      </c:pt>
                      <c:pt idx="316">
                        <c:v>44294</c:v>
                      </c:pt>
                      <c:pt idx="317">
                        <c:v>44295</c:v>
                      </c:pt>
                      <c:pt idx="318">
                        <c:v>44298</c:v>
                      </c:pt>
                      <c:pt idx="319">
                        <c:v>44299</c:v>
                      </c:pt>
                      <c:pt idx="320">
                        <c:v>44300</c:v>
                      </c:pt>
                      <c:pt idx="321">
                        <c:v>44301</c:v>
                      </c:pt>
                      <c:pt idx="322">
                        <c:v>44302</c:v>
                      </c:pt>
                      <c:pt idx="323">
                        <c:v>44305</c:v>
                      </c:pt>
                      <c:pt idx="324">
                        <c:v>44306</c:v>
                      </c:pt>
                      <c:pt idx="325">
                        <c:v>44308</c:v>
                      </c:pt>
                      <c:pt idx="326">
                        <c:v>44309</c:v>
                      </c:pt>
                      <c:pt idx="327">
                        <c:v>44312</c:v>
                      </c:pt>
                      <c:pt idx="328">
                        <c:v>44313</c:v>
                      </c:pt>
                      <c:pt idx="329">
                        <c:v>44314</c:v>
                      </c:pt>
                      <c:pt idx="330">
                        <c:v>44315</c:v>
                      </c:pt>
                      <c:pt idx="331">
                        <c:v>44316</c:v>
                      </c:pt>
                      <c:pt idx="332">
                        <c:v>44319</c:v>
                      </c:pt>
                      <c:pt idx="333">
                        <c:v>44320</c:v>
                      </c:pt>
                      <c:pt idx="334">
                        <c:v>44321</c:v>
                      </c:pt>
                      <c:pt idx="335">
                        <c:v>44322</c:v>
                      </c:pt>
                      <c:pt idx="336">
                        <c:v>44323</c:v>
                      </c:pt>
                      <c:pt idx="337">
                        <c:v>44326</c:v>
                      </c:pt>
                      <c:pt idx="338">
                        <c:v>44327</c:v>
                      </c:pt>
                      <c:pt idx="339">
                        <c:v>44328</c:v>
                      </c:pt>
                      <c:pt idx="340">
                        <c:v>44329</c:v>
                      </c:pt>
                      <c:pt idx="341">
                        <c:v>44330</c:v>
                      </c:pt>
                      <c:pt idx="342">
                        <c:v>44333</c:v>
                      </c:pt>
                      <c:pt idx="343">
                        <c:v>44334</c:v>
                      </c:pt>
                      <c:pt idx="344">
                        <c:v>44335</c:v>
                      </c:pt>
                      <c:pt idx="345">
                        <c:v>44336</c:v>
                      </c:pt>
                      <c:pt idx="346">
                        <c:v>44337</c:v>
                      </c:pt>
                      <c:pt idx="347">
                        <c:v>44340</c:v>
                      </c:pt>
                      <c:pt idx="348">
                        <c:v>44341</c:v>
                      </c:pt>
                      <c:pt idx="349">
                        <c:v>44342</c:v>
                      </c:pt>
                      <c:pt idx="350">
                        <c:v>44343</c:v>
                      </c:pt>
                      <c:pt idx="351">
                        <c:v>44344</c:v>
                      </c:pt>
                      <c:pt idx="352">
                        <c:v>44347</c:v>
                      </c:pt>
                      <c:pt idx="353">
                        <c:v>44348</c:v>
                      </c:pt>
                      <c:pt idx="354">
                        <c:v>44349</c:v>
                      </c:pt>
                      <c:pt idx="355">
                        <c:v>44351</c:v>
                      </c:pt>
                      <c:pt idx="356">
                        <c:v>44354</c:v>
                      </c:pt>
                      <c:pt idx="357">
                        <c:v>44355</c:v>
                      </c:pt>
                      <c:pt idx="358">
                        <c:v>44356</c:v>
                      </c:pt>
                      <c:pt idx="359">
                        <c:v>44357</c:v>
                      </c:pt>
                      <c:pt idx="360">
                        <c:v>44358</c:v>
                      </c:pt>
                      <c:pt idx="361">
                        <c:v>44361</c:v>
                      </c:pt>
                      <c:pt idx="362">
                        <c:v>44362</c:v>
                      </c:pt>
                      <c:pt idx="363">
                        <c:v>44363</c:v>
                      </c:pt>
                      <c:pt idx="364">
                        <c:v>44364</c:v>
                      </c:pt>
                      <c:pt idx="365">
                        <c:v>44365</c:v>
                      </c:pt>
                      <c:pt idx="366">
                        <c:v>44368</c:v>
                      </c:pt>
                      <c:pt idx="367">
                        <c:v>44369</c:v>
                      </c:pt>
                      <c:pt idx="368">
                        <c:v>44370</c:v>
                      </c:pt>
                      <c:pt idx="369">
                        <c:v>44371</c:v>
                      </c:pt>
                      <c:pt idx="370">
                        <c:v>44372</c:v>
                      </c:pt>
                      <c:pt idx="371">
                        <c:v>44375</c:v>
                      </c:pt>
                      <c:pt idx="372">
                        <c:v>44376</c:v>
                      </c:pt>
                      <c:pt idx="373">
                        <c:v>44377</c:v>
                      </c:pt>
                      <c:pt idx="374">
                        <c:v>44378</c:v>
                      </c:pt>
                      <c:pt idx="375">
                        <c:v>44379</c:v>
                      </c:pt>
                      <c:pt idx="376">
                        <c:v>44382</c:v>
                      </c:pt>
                      <c:pt idx="377">
                        <c:v>44383</c:v>
                      </c:pt>
                      <c:pt idx="378">
                        <c:v>44384</c:v>
                      </c:pt>
                      <c:pt idx="379">
                        <c:v>44385</c:v>
                      </c:pt>
                      <c:pt idx="380">
                        <c:v>44386</c:v>
                      </c:pt>
                      <c:pt idx="381">
                        <c:v>44389</c:v>
                      </c:pt>
                      <c:pt idx="382">
                        <c:v>44390</c:v>
                      </c:pt>
                      <c:pt idx="383">
                        <c:v>44391</c:v>
                      </c:pt>
                      <c:pt idx="384">
                        <c:v>44392</c:v>
                      </c:pt>
                      <c:pt idx="385">
                        <c:v>44393</c:v>
                      </c:pt>
                      <c:pt idx="386">
                        <c:v>44396</c:v>
                      </c:pt>
                      <c:pt idx="387">
                        <c:v>44397</c:v>
                      </c:pt>
                      <c:pt idx="388">
                        <c:v>44398</c:v>
                      </c:pt>
                      <c:pt idx="389">
                        <c:v>44399</c:v>
                      </c:pt>
                      <c:pt idx="390">
                        <c:v>44400</c:v>
                      </c:pt>
                      <c:pt idx="391">
                        <c:v>44403</c:v>
                      </c:pt>
                      <c:pt idx="392">
                        <c:v>44404</c:v>
                      </c:pt>
                      <c:pt idx="393">
                        <c:v>44405</c:v>
                      </c:pt>
                      <c:pt idx="394">
                        <c:v>44406</c:v>
                      </c:pt>
                      <c:pt idx="395">
                        <c:v>44407</c:v>
                      </c:pt>
                      <c:pt idx="396">
                        <c:v>44410</c:v>
                      </c:pt>
                      <c:pt idx="397">
                        <c:v>44411</c:v>
                      </c:pt>
                      <c:pt idx="398">
                        <c:v>44412</c:v>
                      </c:pt>
                      <c:pt idx="399">
                        <c:v>44413</c:v>
                      </c:pt>
                      <c:pt idx="400">
                        <c:v>44414</c:v>
                      </c:pt>
                      <c:pt idx="401">
                        <c:v>44417</c:v>
                      </c:pt>
                      <c:pt idx="402">
                        <c:v>44418</c:v>
                      </c:pt>
                      <c:pt idx="403">
                        <c:v>44419</c:v>
                      </c:pt>
                      <c:pt idx="404">
                        <c:v>44420</c:v>
                      </c:pt>
                      <c:pt idx="405">
                        <c:v>44421</c:v>
                      </c:pt>
                      <c:pt idx="406">
                        <c:v>44424</c:v>
                      </c:pt>
                      <c:pt idx="407">
                        <c:v>44425</c:v>
                      </c:pt>
                      <c:pt idx="408">
                        <c:v>44426</c:v>
                      </c:pt>
                      <c:pt idx="409">
                        <c:v>44427</c:v>
                      </c:pt>
                      <c:pt idx="410">
                        <c:v>44428</c:v>
                      </c:pt>
                      <c:pt idx="411">
                        <c:v>44431</c:v>
                      </c:pt>
                      <c:pt idx="412">
                        <c:v>44432</c:v>
                      </c:pt>
                      <c:pt idx="413">
                        <c:v>44433</c:v>
                      </c:pt>
                      <c:pt idx="414">
                        <c:v>44434</c:v>
                      </c:pt>
                      <c:pt idx="415">
                        <c:v>44435</c:v>
                      </c:pt>
                      <c:pt idx="416">
                        <c:v>44438</c:v>
                      </c:pt>
                      <c:pt idx="417">
                        <c:v>44439</c:v>
                      </c:pt>
                      <c:pt idx="418">
                        <c:v>44440</c:v>
                      </c:pt>
                      <c:pt idx="419">
                        <c:v>44441</c:v>
                      </c:pt>
                      <c:pt idx="420">
                        <c:v>44442</c:v>
                      </c:pt>
                      <c:pt idx="421">
                        <c:v>44445</c:v>
                      </c:pt>
                      <c:pt idx="422">
                        <c:v>44447</c:v>
                      </c:pt>
                      <c:pt idx="423">
                        <c:v>44448</c:v>
                      </c:pt>
                      <c:pt idx="424">
                        <c:v>44449</c:v>
                      </c:pt>
                      <c:pt idx="425">
                        <c:v>44452</c:v>
                      </c:pt>
                      <c:pt idx="426">
                        <c:v>44453</c:v>
                      </c:pt>
                      <c:pt idx="427">
                        <c:v>44454</c:v>
                      </c:pt>
                      <c:pt idx="428">
                        <c:v>44455</c:v>
                      </c:pt>
                      <c:pt idx="429">
                        <c:v>44456</c:v>
                      </c:pt>
                      <c:pt idx="430">
                        <c:v>44459</c:v>
                      </c:pt>
                      <c:pt idx="431">
                        <c:v>44460</c:v>
                      </c:pt>
                      <c:pt idx="432">
                        <c:v>44461</c:v>
                      </c:pt>
                      <c:pt idx="433">
                        <c:v>44462</c:v>
                      </c:pt>
                      <c:pt idx="434">
                        <c:v>44463</c:v>
                      </c:pt>
                      <c:pt idx="435">
                        <c:v>44466</c:v>
                      </c:pt>
                      <c:pt idx="436">
                        <c:v>44467</c:v>
                      </c:pt>
                      <c:pt idx="437">
                        <c:v>44468</c:v>
                      </c:pt>
                      <c:pt idx="438">
                        <c:v>44469</c:v>
                      </c:pt>
                      <c:pt idx="439">
                        <c:v>44470</c:v>
                      </c:pt>
                      <c:pt idx="440">
                        <c:v>44473</c:v>
                      </c:pt>
                      <c:pt idx="441">
                        <c:v>44474</c:v>
                      </c:pt>
                      <c:pt idx="442">
                        <c:v>44475</c:v>
                      </c:pt>
                      <c:pt idx="443">
                        <c:v>44476</c:v>
                      </c:pt>
                      <c:pt idx="444">
                        <c:v>44477</c:v>
                      </c:pt>
                      <c:pt idx="445">
                        <c:v>44480</c:v>
                      </c:pt>
                      <c:pt idx="446">
                        <c:v>44482</c:v>
                      </c:pt>
                      <c:pt idx="447">
                        <c:v>44483</c:v>
                      </c:pt>
                      <c:pt idx="448">
                        <c:v>44484</c:v>
                      </c:pt>
                      <c:pt idx="449">
                        <c:v>44487</c:v>
                      </c:pt>
                      <c:pt idx="450">
                        <c:v>44488</c:v>
                      </c:pt>
                      <c:pt idx="451">
                        <c:v>44489</c:v>
                      </c:pt>
                      <c:pt idx="452">
                        <c:v>44490</c:v>
                      </c:pt>
                      <c:pt idx="453">
                        <c:v>44491</c:v>
                      </c:pt>
                      <c:pt idx="454">
                        <c:v>44494</c:v>
                      </c:pt>
                      <c:pt idx="455">
                        <c:v>44495</c:v>
                      </c:pt>
                      <c:pt idx="456">
                        <c:v>44496</c:v>
                      </c:pt>
                      <c:pt idx="457">
                        <c:v>44497</c:v>
                      </c:pt>
                      <c:pt idx="458">
                        <c:v>44498</c:v>
                      </c:pt>
                      <c:pt idx="459">
                        <c:v>44501</c:v>
                      </c:pt>
                      <c:pt idx="460">
                        <c:v>44503</c:v>
                      </c:pt>
                      <c:pt idx="461">
                        <c:v>44504</c:v>
                      </c:pt>
                      <c:pt idx="462">
                        <c:v>44505</c:v>
                      </c:pt>
                      <c:pt idx="463">
                        <c:v>44508</c:v>
                      </c:pt>
                      <c:pt idx="464">
                        <c:v>44509</c:v>
                      </c:pt>
                      <c:pt idx="465">
                        <c:v>44510</c:v>
                      </c:pt>
                      <c:pt idx="466">
                        <c:v>44511</c:v>
                      </c:pt>
                      <c:pt idx="467">
                        <c:v>44512</c:v>
                      </c:pt>
                      <c:pt idx="468">
                        <c:v>44516</c:v>
                      </c:pt>
                      <c:pt idx="469">
                        <c:v>44517</c:v>
                      </c:pt>
                      <c:pt idx="470">
                        <c:v>44518</c:v>
                      </c:pt>
                      <c:pt idx="471">
                        <c:v>44519</c:v>
                      </c:pt>
                      <c:pt idx="472">
                        <c:v>44522</c:v>
                      </c:pt>
                      <c:pt idx="473">
                        <c:v>44523</c:v>
                      </c:pt>
                      <c:pt idx="474">
                        <c:v>44524</c:v>
                      </c:pt>
                      <c:pt idx="475">
                        <c:v>44525</c:v>
                      </c:pt>
                      <c:pt idx="476">
                        <c:v>44526</c:v>
                      </c:pt>
                      <c:pt idx="477">
                        <c:v>44529</c:v>
                      </c:pt>
                      <c:pt idx="478">
                        <c:v>44530</c:v>
                      </c:pt>
                      <c:pt idx="479">
                        <c:v>44531</c:v>
                      </c:pt>
                      <c:pt idx="480">
                        <c:v>44532</c:v>
                      </c:pt>
                      <c:pt idx="481">
                        <c:v>44533</c:v>
                      </c:pt>
                      <c:pt idx="482">
                        <c:v>44536</c:v>
                      </c:pt>
                      <c:pt idx="483">
                        <c:v>44537</c:v>
                      </c:pt>
                      <c:pt idx="484">
                        <c:v>44538</c:v>
                      </c:pt>
                      <c:pt idx="485">
                        <c:v>44539</c:v>
                      </c:pt>
                      <c:pt idx="486">
                        <c:v>44540</c:v>
                      </c:pt>
                      <c:pt idx="487">
                        <c:v>44543</c:v>
                      </c:pt>
                      <c:pt idx="488">
                        <c:v>44544</c:v>
                      </c:pt>
                      <c:pt idx="489">
                        <c:v>44545</c:v>
                      </c:pt>
                      <c:pt idx="490">
                        <c:v>44546</c:v>
                      </c:pt>
                      <c:pt idx="491">
                        <c:v>44547</c:v>
                      </c:pt>
                      <c:pt idx="492">
                        <c:v>44550</c:v>
                      </c:pt>
                      <c:pt idx="493">
                        <c:v>44551</c:v>
                      </c:pt>
                      <c:pt idx="494">
                        <c:v>44552</c:v>
                      </c:pt>
                      <c:pt idx="495">
                        <c:v>44553</c:v>
                      </c:pt>
                      <c:pt idx="496">
                        <c:v>44554</c:v>
                      </c:pt>
                      <c:pt idx="497">
                        <c:v>44557</c:v>
                      </c:pt>
                      <c:pt idx="498">
                        <c:v>44558</c:v>
                      </c:pt>
                      <c:pt idx="499">
                        <c:v>44559</c:v>
                      </c:pt>
                      <c:pt idx="500">
                        <c:v>44560</c:v>
                      </c:pt>
                      <c:pt idx="501">
                        <c:v>44561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'NTN-B'!$AM$3:$AM$988</c15:sqref>
                        </c15:formulaRef>
                      </c:ext>
                    </c:extLst>
                    <c:numCache>
                      <c:formatCode>0.00</c:formatCode>
                      <c:ptCount val="986"/>
                      <c:pt idx="0">
                        <c:v>4.4000000000000004</c:v>
                      </c:pt>
                      <c:pt idx="1">
                        <c:v>4.4000000000000004</c:v>
                      </c:pt>
                      <c:pt idx="2">
                        <c:v>4.4000000000000004</c:v>
                      </c:pt>
                      <c:pt idx="3">
                        <c:v>4.4000000000000004</c:v>
                      </c:pt>
                      <c:pt idx="4">
                        <c:v>4.4000000000000004</c:v>
                      </c:pt>
                      <c:pt idx="5">
                        <c:v>4.4000000000000004</c:v>
                      </c:pt>
                      <c:pt idx="6">
                        <c:v>4.4000000000000004</c:v>
                      </c:pt>
                      <c:pt idx="7">
                        <c:v>4.4000000000000004</c:v>
                      </c:pt>
                      <c:pt idx="8">
                        <c:v>4.4000000000000004</c:v>
                      </c:pt>
                      <c:pt idx="9">
                        <c:v>4.4000000000000004</c:v>
                      </c:pt>
                      <c:pt idx="10">
                        <c:v>4.4000000000000004</c:v>
                      </c:pt>
                      <c:pt idx="11">
                        <c:v>4.4000000000000004</c:v>
                      </c:pt>
                      <c:pt idx="12">
                        <c:v>4.4000000000000004</c:v>
                      </c:pt>
                      <c:pt idx="13">
                        <c:v>4.4000000000000004</c:v>
                      </c:pt>
                      <c:pt idx="14">
                        <c:v>4.4000000000000004</c:v>
                      </c:pt>
                      <c:pt idx="15">
                        <c:v>4.4000000000000004</c:v>
                      </c:pt>
                      <c:pt idx="16">
                        <c:v>4.4000000000000004</c:v>
                      </c:pt>
                      <c:pt idx="17">
                        <c:v>4.4000000000000004</c:v>
                      </c:pt>
                      <c:pt idx="18">
                        <c:v>4.4000000000000004</c:v>
                      </c:pt>
                      <c:pt idx="19">
                        <c:v>4.4000000000000004</c:v>
                      </c:pt>
                      <c:pt idx="20">
                        <c:v>4.4000000000000004</c:v>
                      </c:pt>
                      <c:pt idx="21">
                        <c:v>4.4000000000000004</c:v>
                      </c:pt>
                      <c:pt idx="22">
                        <c:v>4.4000000000000004</c:v>
                      </c:pt>
                      <c:pt idx="23">
                        <c:v>4.4000000000000004</c:v>
                      </c:pt>
                      <c:pt idx="24">
                        <c:v>4.4000000000000004</c:v>
                      </c:pt>
                      <c:pt idx="25">
                        <c:v>4.1500000000000004</c:v>
                      </c:pt>
                      <c:pt idx="26">
                        <c:v>4.1500000000000004</c:v>
                      </c:pt>
                      <c:pt idx="27">
                        <c:v>4.1500000000000004</c:v>
                      </c:pt>
                      <c:pt idx="28">
                        <c:v>4.1500000000000004</c:v>
                      </c:pt>
                      <c:pt idx="29">
                        <c:v>4.1500000000000004</c:v>
                      </c:pt>
                      <c:pt idx="30">
                        <c:v>4.1500000000000004</c:v>
                      </c:pt>
                      <c:pt idx="31">
                        <c:v>4.1500000000000004</c:v>
                      </c:pt>
                      <c:pt idx="32">
                        <c:v>4.1500000000000004</c:v>
                      </c:pt>
                      <c:pt idx="33">
                        <c:v>4.1500000000000004</c:v>
                      </c:pt>
                      <c:pt idx="34">
                        <c:v>4.1500000000000004</c:v>
                      </c:pt>
                      <c:pt idx="35">
                        <c:v>4.1500000000000004</c:v>
                      </c:pt>
                      <c:pt idx="36">
                        <c:v>4.1500000000000004</c:v>
                      </c:pt>
                      <c:pt idx="37">
                        <c:v>4.1500000000000004</c:v>
                      </c:pt>
                      <c:pt idx="38">
                        <c:v>4.1500000000000004</c:v>
                      </c:pt>
                      <c:pt idx="39">
                        <c:v>4.1500000000000004</c:v>
                      </c:pt>
                      <c:pt idx="40">
                        <c:v>4.1500000000000004</c:v>
                      </c:pt>
                      <c:pt idx="41">
                        <c:v>4.1500000000000004</c:v>
                      </c:pt>
                      <c:pt idx="42">
                        <c:v>4.1500000000000004</c:v>
                      </c:pt>
                      <c:pt idx="43">
                        <c:v>4.1500000000000004</c:v>
                      </c:pt>
                      <c:pt idx="44">
                        <c:v>4.1500000000000004</c:v>
                      </c:pt>
                      <c:pt idx="45">
                        <c:v>4.1500000000000004</c:v>
                      </c:pt>
                      <c:pt idx="46">
                        <c:v>4.1500000000000004</c:v>
                      </c:pt>
                      <c:pt idx="47">
                        <c:v>4.1500000000000004</c:v>
                      </c:pt>
                      <c:pt idx="48">
                        <c:v>4.1500000000000004</c:v>
                      </c:pt>
                      <c:pt idx="49">
                        <c:v>4.1500000000000004</c:v>
                      </c:pt>
                      <c:pt idx="50">
                        <c:v>4.1500000000000004</c:v>
                      </c:pt>
                      <c:pt idx="51">
                        <c:v>4.1500000000000004</c:v>
                      </c:pt>
                      <c:pt idx="52">
                        <c:v>4.1500000000000004</c:v>
                      </c:pt>
                      <c:pt idx="53">
                        <c:v>3.65</c:v>
                      </c:pt>
                      <c:pt idx="54">
                        <c:v>3.65</c:v>
                      </c:pt>
                      <c:pt idx="55">
                        <c:v>3.65</c:v>
                      </c:pt>
                      <c:pt idx="56">
                        <c:v>3.65</c:v>
                      </c:pt>
                      <c:pt idx="57">
                        <c:v>3.65</c:v>
                      </c:pt>
                      <c:pt idx="58">
                        <c:v>3.65</c:v>
                      </c:pt>
                      <c:pt idx="59">
                        <c:v>3.65</c:v>
                      </c:pt>
                      <c:pt idx="60">
                        <c:v>3.65</c:v>
                      </c:pt>
                      <c:pt idx="61">
                        <c:v>3.65</c:v>
                      </c:pt>
                      <c:pt idx="62">
                        <c:v>3.65</c:v>
                      </c:pt>
                      <c:pt idx="63">
                        <c:v>3.65</c:v>
                      </c:pt>
                      <c:pt idx="64">
                        <c:v>3.65</c:v>
                      </c:pt>
                      <c:pt idx="65">
                        <c:v>3.65</c:v>
                      </c:pt>
                      <c:pt idx="66">
                        <c:v>3.65</c:v>
                      </c:pt>
                      <c:pt idx="67">
                        <c:v>3.65</c:v>
                      </c:pt>
                      <c:pt idx="68">
                        <c:v>3.65</c:v>
                      </c:pt>
                      <c:pt idx="69">
                        <c:v>3.65</c:v>
                      </c:pt>
                      <c:pt idx="70">
                        <c:v>3.65</c:v>
                      </c:pt>
                      <c:pt idx="71">
                        <c:v>3.65</c:v>
                      </c:pt>
                      <c:pt idx="72">
                        <c:v>3.65</c:v>
                      </c:pt>
                      <c:pt idx="73">
                        <c:v>3.65</c:v>
                      </c:pt>
                      <c:pt idx="74">
                        <c:v>3.65</c:v>
                      </c:pt>
                      <c:pt idx="75">
                        <c:v>3.65</c:v>
                      </c:pt>
                      <c:pt idx="76">
                        <c:v>3.65</c:v>
                      </c:pt>
                      <c:pt idx="77">
                        <c:v>3.65</c:v>
                      </c:pt>
                      <c:pt idx="78">
                        <c:v>3.65</c:v>
                      </c:pt>
                      <c:pt idx="79">
                        <c:v>3.65</c:v>
                      </c:pt>
                      <c:pt idx="80">
                        <c:v>3.65</c:v>
                      </c:pt>
                      <c:pt idx="81">
                        <c:v>3.65</c:v>
                      </c:pt>
                      <c:pt idx="82">
                        <c:v>3.65</c:v>
                      </c:pt>
                      <c:pt idx="83">
                        <c:v>3.65</c:v>
                      </c:pt>
                      <c:pt idx="84">
                        <c:v>3.65</c:v>
                      </c:pt>
                      <c:pt idx="85">
                        <c:v>2.9</c:v>
                      </c:pt>
                      <c:pt idx="86">
                        <c:v>2.9</c:v>
                      </c:pt>
                      <c:pt idx="87">
                        <c:v>2.9</c:v>
                      </c:pt>
                      <c:pt idx="88">
                        <c:v>2.9</c:v>
                      </c:pt>
                      <c:pt idx="89">
                        <c:v>2.9</c:v>
                      </c:pt>
                      <c:pt idx="90">
                        <c:v>2.9</c:v>
                      </c:pt>
                      <c:pt idx="91">
                        <c:v>2.9</c:v>
                      </c:pt>
                      <c:pt idx="92">
                        <c:v>2.9</c:v>
                      </c:pt>
                      <c:pt idx="93">
                        <c:v>2.9</c:v>
                      </c:pt>
                      <c:pt idx="94">
                        <c:v>2.9</c:v>
                      </c:pt>
                      <c:pt idx="95">
                        <c:v>2.9</c:v>
                      </c:pt>
                      <c:pt idx="96">
                        <c:v>2.9</c:v>
                      </c:pt>
                      <c:pt idx="97">
                        <c:v>2.9</c:v>
                      </c:pt>
                      <c:pt idx="98">
                        <c:v>2.9</c:v>
                      </c:pt>
                      <c:pt idx="99">
                        <c:v>2.9</c:v>
                      </c:pt>
                      <c:pt idx="100">
                        <c:v>2.9</c:v>
                      </c:pt>
                      <c:pt idx="101">
                        <c:v>2.9</c:v>
                      </c:pt>
                      <c:pt idx="102">
                        <c:v>2.9</c:v>
                      </c:pt>
                      <c:pt idx="103">
                        <c:v>2.9</c:v>
                      </c:pt>
                      <c:pt idx="104">
                        <c:v>2.9</c:v>
                      </c:pt>
                      <c:pt idx="105">
                        <c:v>2.9</c:v>
                      </c:pt>
                      <c:pt idx="106">
                        <c:v>2.9</c:v>
                      </c:pt>
                      <c:pt idx="107">
                        <c:v>2.9</c:v>
                      </c:pt>
                      <c:pt idx="108">
                        <c:v>2.9</c:v>
                      </c:pt>
                      <c:pt idx="109">
                        <c:v>2.9</c:v>
                      </c:pt>
                      <c:pt idx="110">
                        <c:v>2.9</c:v>
                      </c:pt>
                      <c:pt idx="111">
                        <c:v>2.9</c:v>
                      </c:pt>
                      <c:pt idx="112">
                        <c:v>2.9</c:v>
                      </c:pt>
                      <c:pt idx="113">
                        <c:v>2.9</c:v>
                      </c:pt>
                      <c:pt idx="114">
                        <c:v>2.15</c:v>
                      </c:pt>
                      <c:pt idx="115">
                        <c:v>2.15</c:v>
                      </c:pt>
                      <c:pt idx="116">
                        <c:v>2.15</c:v>
                      </c:pt>
                      <c:pt idx="117">
                        <c:v>2.15</c:v>
                      </c:pt>
                      <c:pt idx="118">
                        <c:v>2.15</c:v>
                      </c:pt>
                      <c:pt idx="119">
                        <c:v>2.15</c:v>
                      </c:pt>
                      <c:pt idx="120">
                        <c:v>2.15</c:v>
                      </c:pt>
                      <c:pt idx="121">
                        <c:v>2.15</c:v>
                      </c:pt>
                      <c:pt idx="122">
                        <c:v>2.15</c:v>
                      </c:pt>
                      <c:pt idx="123">
                        <c:v>2.15</c:v>
                      </c:pt>
                      <c:pt idx="124">
                        <c:v>2.15</c:v>
                      </c:pt>
                      <c:pt idx="125">
                        <c:v>2.15</c:v>
                      </c:pt>
                      <c:pt idx="126">
                        <c:v>2.15</c:v>
                      </c:pt>
                      <c:pt idx="127">
                        <c:v>2.15</c:v>
                      </c:pt>
                      <c:pt idx="128">
                        <c:v>2.15</c:v>
                      </c:pt>
                      <c:pt idx="129">
                        <c:v>2.15</c:v>
                      </c:pt>
                      <c:pt idx="130">
                        <c:v>2.15</c:v>
                      </c:pt>
                      <c:pt idx="131">
                        <c:v>2.15</c:v>
                      </c:pt>
                      <c:pt idx="132">
                        <c:v>2.15</c:v>
                      </c:pt>
                      <c:pt idx="133">
                        <c:v>2.15</c:v>
                      </c:pt>
                      <c:pt idx="134">
                        <c:v>2.15</c:v>
                      </c:pt>
                      <c:pt idx="135">
                        <c:v>2.15</c:v>
                      </c:pt>
                      <c:pt idx="136">
                        <c:v>2.15</c:v>
                      </c:pt>
                      <c:pt idx="137">
                        <c:v>2.15</c:v>
                      </c:pt>
                      <c:pt idx="138">
                        <c:v>2.15</c:v>
                      </c:pt>
                      <c:pt idx="139">
                        <c:v>2.15</c:v>
                      </c:pt>
                      <c:pt idx="140">
                        <c:v>2.15</c:v>
                      </c:pt>
                      <c:pt idx="141">
                        <c:v>2.15</c:v>
                      </c:pt>
                      <c:pt idx="142">
                        <c:v>2.15</c:v>
                      </c:pt>
                      <c:pt idx="143">
                        <c:v>2.15</c:v>
                      </c:pt>
                      <c:pt idx="144">
                        <c:v>2.15</c:v>
                      </c:pt>
                      <c:pt idx="145">
                        <c:v>2.15</c:v>
                      </c:pt>
                      <c:pt idx="146">
                        <c:v>2.15</c:v>
                      </c:pt>
                      <c:pt idx="147">
                        <c:v>2.15</c:v>
                      </c:pt>
                      <c:pt idx="148">
                        <c:v>2.15</c:v>
                      </c:pt>
                      <c:pt idx="149">
                        <c:v>1.9</c:v>
                      </c:pt>
                      <c:pt idx="150">
                        <c:v>1.9</c:v>
                      </c:pt>
                      <c:pt idx="151">
                        <c:v>1.9</c:v>
                      </c:pt>
                      <c:pt idx="152">
                        <c:v>1.9</c:v>
                      </c:pt>
                      <c:pt idx="153">
                        <c:v>1.9</c:v>
                      </c:pt>
                      <c:pt idx="154">
                        <c:v>1.9</c:v>
                      </c:pt>
                      <c:pt idx="155">
                        <c:v>1.9</c:v>
                      </c:pt>
                      <c:pt idx="156">
                        <c:v>1.9</c:v>
                      </c:pt>
                      <c:pt idx="157">
                        <c:v>1.9</c:v>
                      </c:pt>
                      <c:pt idx="158">
                        <c:v>1.9</c:v>
                      </c:pt>
                      <c:pt idx="159">
                        <c:v>1.9</c:v>
                      </c:pt>
                      <c:pt idx="160">
                        <c:v>1.9</c:v>
                      </c:pt>
                      <c:pt idx="161">
                        <c:v>1.9</c:v>
                      </c:pt>
                      <c:pt idx="162">
                        <c:v>1.9</c:v>
                      </c:pt>
                      <c:pt idx="163">
                        <c:v>1.9</c:v>
                      </c:pt>
                      <c:pt idx="164">
                        <c:v>1.9</c:v>
                      </c:pt>
                      <c:pt idx="165">
                        <c:v>1.9</c:v>
                      </c:pt>
                      <c:pt idx="166">
                        <c:v>1.9</c:v>
                      </c:pt>
                      <c:pt idx="167">
                        <c:v>1.9</c:v>
                      </c:pt>
                      <c:pt idx="168">
                        <c:v>1.9</c:v>
                      </c:pt>
                      <c:pt idx="169">
                        <c:v>1.9</c:v>
                      </c:pt>
                      <c:pt idx="170">
                        <c:v>1.9</c:v>
                      </c:pt>
                      <c:pt idx="171">
                        <c:v>1.9</c:v>
                      </c:pt>
                      <c:pt idx="172">
                        <c:v>1.9</c:v>
                      </c:pt>
                      <c:pt idx="173">
                        <c:v>1.9</c:v>
                      </c:pt>
                      <c:pt idx="174">
                        <c:v>1.9</c:v>
                      </c:pt>
                      <c:pt idx="175">
                        <c:v>1.9</c:v>
                      </c:pt>
                      <c:pt idx="176">
                        <c:v>1.9</c:v>
                      </c:pt>
                      <c:pt idx="177">
                        <c:v>1.9</c:v>
                      </c:pt>
                      <c:pt idx="178">
                        <c:v>1.9</c:v>
                      </c:pt>
                      <c:pt idx="179">
                        <c:v>1.9</c:v>
                      </c:pt>
                      <c:pt idx="180">
                        <c:v>1.9</c:v>
                      </c:pt>
                      <c:pt idx="181">
                        <c:v>1.9</c:v>
                      </c:pt>
                      <c:pt idx="182">
                        <c:v>1.9</c:v>
                      </c:pt>
                      <c:pt idx="183">
                        <c:v>1.9</c:v>
                      </c:pt>
                      <c:pt idx="184">
                        <c:v>1.9</c:v>
                      </c:pt>
                      <c:pt idx="185">
                        <c:v>1.9</c:v>
                      </c:pt>
                      <c:pt idx="186">
                        <c:v>1.9</c:v>
                      </c:pt>
                      <c:pt idx="187">
                        <c:v>1.9</c:v>
                      </c:pt>
                      <c:pt idx="188">
                        <c:v>1.9</c:v>
                      </c:pt>
                      <c:pt idx="189">
                        <c:v>1.9</c:v>
                      </c:pt>
                      <c:pt idx="190">
                        <c:v>1.9</c:v>
                      </c:pt>
                      <c:pt idx="191">
                        <c:v>1.9</c:v>
                      </c:pt>
                      <c:pt idx="192">
                        <c:v>1.9</c:v>
                      </c:pt>
                      <c:pt idx="193">
                        <c:v>1.9</c:v>
                      </c:pt>
                      <c:pt idx="194">
                        <c:v>1.9</c:v>
                      </c:pt>
                      <c:pt idx="195">
                        <c:v>1.9</c:v>
                      </c:pt>
                      <c:pt idx="196">
                        <c:v>1.9</c:v>
                      </c:pt>
                      <c:pt idx="197">
                        <c:v>1.9</c:v>
                      </c:pt>
                      <c:pt idx="198">
                        <c:v>1.9</c:v>
                      </c:pt>
                      <c:pt idx="199">
                        <c:v>1.9</c:v>
                      </c:pt>
                      <c:pt idx="200">
                        <c:v>1.9</c:v>
                      </c:pt>
                      <c:pt idx="201">
                        <c:v>1.9</c:v>
                      </c:pt>
                      <c:pt idx="202">
                        <c:v>1.9</c:v>
                      </c:pt>
                      <c:pt idx="203">
                        <c:v>1.9</c:v>
                      </c:pt>
                      <c:pt idx="204">
                        <c:v>1.9</c:v>
                      </c:pt>
                      <c:pt idx="205">
                        <c:v>1.9</c:v>
                      </c:pt>
                      <c:pt idx="206">
                        <c:v>1.9</c:v>
                      </c:pt>
                      <c:pt idx="207">
                        <c:v>1.9</c:v>
                      </c:pt>
                      <c:pt idx="208">
                        <c:v>1.9</c:v>
                      </c:pt>
                      <c:pt idx="209">
                        <c:v>1.9</c:v>
                      </c:pt>
                      <c:pt idx="210">
                        <c:v>1.9</c:v>
                      </c:pt>
                      <c:pt idx="211">
                        <c:v>1.9</c:v>
                      </c:pt>
                      <c:pt idx="212">
                        <c:v>1.9</c:v>
                      </c:pt>
                      <c:pt idx="213">
                        <c:v>1.9</c:v>
                      </c:pt>
                      <c:pt idx="214">
                        <c:v>1.9</c:v>
                      </c:pt>
                      <c:pt idx="215">
                        <c:v>1.9</c:v>
                      </c:pt>
                      <c:pt idx="216">
                        <c:v>1.9</c:v>
                      </c:pt>
                      <c:pt idx="217">
                        <c:v>1.9</c:v>
                      </c:pt>
                      <c:pt idx="218">
                        <c:v>1.9</c:v>
                      </c:pt>
                      <c:pt idx="219">
                        <c:v>1.9</c:v>
                      </c:pt>
                      <c:pt idx="220">
                        <c:v>1.9</c:v>
                      </c:pt>
                      <c:pt idx="221">
                        <c:v>1.9</c:v>
                      </c:pt>
                      <c:pt idx="222">
                        <c:v>1.9</c:v>
                      </c:pt>
                      <c:pt idx="223">
                        <c:v>1.9</c:v>
                      </c:pt>
                      <c:pt idx="224">
                        <c:v>1.9</c:v>
                      </c:pt>
                      <c:pt idx="225">
                        <c:v>1.9</c:v>
                      </c:pt>
                      <c:pt idx="226">
                        <c:v>1.9</c:v>
                      </c:pt>
                      <c:pt idx="227">
                        <c:v>1.9</c:v>
                      </c:pt>
                      <c:pt idx="228">
                        <c:v>1.9</c:v>
                      </c:pt>
                      <c:pt idx="229">
                        <c:v>1.9</c:v>
                      </c:pt>
                      <c:pt idx="230">
                        <c:v>1.9</c:v>
                      </c:pt>
                      <c:pt idx="231">
                        <c:v>1.9</c:v>
                      </c:pt>
                      <c:pt idx="232">
                        <c:v>1.9</c:v>
                      </c:pt>
                      <c:pt idx="233">
                        <c:v>1.9</c:v>
                      </c:pt>
                      <c:pt idx="234">
                        <c:v>1.9</c:v>
                      </c:pt>
                      <c:pt idx="235">
                        <c:v>1.9</c:v>
                      </c:pt>
                      <c:pt idx="236">
                        <c:v>1.9</c:v>
                      </c:pt>
                      <c:pt idx="237">
                        <c:v>1.9</c:v>
                      </c:pt>
                      <c:pt idx="238">
                        <c:v>1.9</c:v>
                      </c:pt>
                      <c:pt idx="239">
                        <c:v>1.9</c:v>
                      </c:pt>
                      <c:pt idx="240">
                        <c:v>1.9</c:v>
                      </c:pt>
                      <c:pt idx="241">
                        <c:v>1.9</c:v>
                      </c:pt>
                      <c:pt idx="242">
                        <c:v>1.9</c:v>
                      </c:pt>
                      <c:pt idx="243">
                        <c:v>1.9</c:v>
                      </c:pt>
                      <c:pt idx="244">
                        <c:v>1.9</c:v>
                      </c:pt>
                      <c:pt idx="245">
                        <c:v>1.9</c:v>
                      </c:pt>
                      <c:pt idx="246">
                        <c:v>1.9</c:v>
                      </c:pt>
                      <c:pt idx="247">
                        <c:v>1.9</c:v>
                      </c:pt>
                      <c:pt idx="248">
                        <c:v>1.9</c:v>
                      </c:pt>
                      <c:pt idx="249">
                        <c:v>1.9</c:v>
                      </c:pt>
                      <c:pt idx="250">
                        <c:v>1.9</c:v>
                      </c:pt>
                      <c:pt idx="251">
                        <c:v>1.9</c:v>
                      </c:pt>
                      <c:pt idx="252">
                        <c:v>1.9</c:v>
                      </c:pt>
                      <c:pt idx="253">
                        <c:v>1.9</c:v>
                      </c:pt>
                      <c:pt idx="254">
                        <c:v>1.9</c:v>
                      </c:pt>
                      <c:pt idx="255">
                        <c:v>1.9</c:v>
                      </c:pt>
                      <c:pt idx="256">
                        <c:v>1.9</c:v>
                      </c:pt>
                      <c:pt idx="257">
                        <c:v>1.9</c:v>
                      </c:pt>
                      <c:pt idx="258">
                        <c:v>1.9</c:v>
                      </c:pt>
                      <c:pt idx="259">
                        <c:v>1.9</c:v>
                      </c:pt>
                      <c:pt idx="260">
                        <c:v>1.9</c:v>
                      </c:pt>
                      <c:pt idx="261">
                        <c:v>1.9</c:v>
                      </c:pt>
                      <c:pt idx="262">
                        <c:v>1.9</c:v>
                      </c:pt>
                      <c:pt idx="263">
                        <c:v>1.9</c:v>
                      </c:pt>
                      <c:pt idx="264">
                        <c:v>1.9</c:v>
                      </c:pt>
                      <c:pt idx="265">
                        <c:v>1.9</c:v>
                      </c:pt>
                      <c:pt idx="266">
                        <c:v>1.9</c:v>
                      </c:pt>
                      <c:pt idx="267">
                        <c:v>1.9</c:v>
                      </c:pt>
                      <c:pt idx="268">
                        <c:v>1.9</c:v>
                      </c:pt>
                      <c:pt idx="269">
                        <c:v>1.9</c:v>
                      </c:pt>
                      <c:pt idx="270">
                        <c:v>1.9</c:v>
                      </c:pt>
                      <c:pt idx="271">
                        <c:v>1.9</c:v>
                      </c:pt>
                      <c:pt idx="272">
                        <c:v>1.9</c:v>
                      </c:pt>
                      <c:pt idx="273">
                        <c:v>1.9</c:v>
                      </c:pt>
                      <c:pt idx="274">
                        <c:v>1.9</c:v>
                      </c:pt>
                      <c:pt idx="275">
                        <c:v>1.9</c:v>
                      </c:pt>
                      <c:pt idx="276">
                        <c:v>1.9</c:v>
                      </c:pt>
                      <c:pt idx="277">
                        <c:v>1.9</c:v>
                      </c:pt>
                      <c:pt idx="278">
                        <c:v>1.9</c:v>
                      </c:pt>
                      <c:pt idx="279">
                        <c:v>1.9</c:v>
                      </c:pt>
                      <c:pt idx="280">
                        <c:v>1.9</c:v>
                      </c:pt>
                      <c:pt idx="281">
                        <c:v>1.9</c:v>
                      </c:pt>
                      <c:pt idx="282">
                        <c:v>1.9</c:v>
                      </c:pt>
                      <c:pt idx="283">
                        <c:v>1.9</c:v>
                      </c:pt>
                      <c:pt idx="284">
                        <c:v>1.9</c:v>
                      </c:pt>
                      <c:pt idx="285">
                        <c:v>1.9</c:v>
                      </c:pt>
                      <c:pt idx="286">
                        <c:v>1.9</c:v>
                      </c:pt>
                      <c:pt idx="287">
                        <c:v>1.9</c:v>
                      </c:pt>
                      <c:pt idx="288">
                        <c:v>1.9</c:v>
                      </c:pt>
                      <c:pt idx="289">
                        <c:v>1.9</c:v>
                      </c:pt>
                      <c:pt idx="290">
                        <c:v>1.9</c:v>
                      </c:pt>
                      <c:pt idx="291">
                        <c:v>1.9</c:v>
                      </c:pt>
                      <c:pt idx="292">
                        <c:v>1.9</c:v>
                      </c:pt>
                      <c:pt idx="293">
                        <c:v>1.9</c:v>
                      </c:pt>
                      <c:pt idx="294">
                        <c:v>1.9</c:v>
                      </c:pt>
                      <c:pt idx="295">
                        <c:v>1.9</c:v>
                      </c:pt>
                      <c:pt idx="296">
                        <c:v>1.9</c:v>
                      </c:pt>
                      <c:pt idx="297">
                        <c:v>1.9</c:v>
                      </c:pt>
                      <c:pt idx="298">
                        <c:v>1.9</c:v>
                      </c:pt>
                      <c:pt idx="299">
                        <c:v>1.9</c:v>
                      </c:pt>
                      <c:pt idx="300">
                        <c:v>1.9</c:v>
                      </c:pt>
                      <c:pt idx="301">
                        <c:v>1.9</c:v>
                      </c:pt>
                      <c:pt idx="302">
                        <c:v>2.65</c:v>
                      </c:pt>
                      <c:pt idx="303">
                        <c:v>2.65</c:v>
                      </c:pt>
                      <c:pt idx="304">
                        <c:v>2.65</c:v>
                      </c:pt>
                      <c:pt idx="305">
                        <c:v>2.65</c:v>
                      </c:pt>
                      <c:pt idx="306">
                        <c:v>2.65</c:v>
                      </c:pt>
                      <c:pt idx="307">
                        <c:v>2.65</c:v>
                      </c:pt>
                      <c:pt idx="308">
                        <c:v>2.65</c:v>
                      </c:pt>
                      <c:pt idx="309">
                        <c:v>2.65</c:v>
                      </c:pt>
                      <c:pt idx="310">
                        <c:v>2.65</c:v>
                      </c:pt>
                      <c:pt idx="311">
                        <c:v>2.65</c:v>
                      </c:pt>
                      <c:pt idx="312">
                        <c:v>2.65</c:v>
                      </c:pt>
                      <c:pt idx="313">
                        <c:v>2.65</c:v>
                      </c:pt>
                      <c:pt idx="314">
                        <c:v>2.65</c:v>
                      </c:pt>
                      <c:pt idx="315">
                        <c:v>2.65</c:v>
                      </c:pt>
                      <c:pt idx="316">
                        <c:v>2.65</c:v>
                      </c:pt>
                      <c:pt idx="317">
                        <c:v>2.65</c:v>
                      </c:pt>
                      <c:pt idx="318">
                        <c:v>2.65</c:v>
                      </c:pt>
                      <c:pt idx="319">
                        <c:v>2.65</c:v>
                      </c:pt>
                      <c:pt idx="320">
                        <c:v>2.65</c:v>
                      </c:pt>
                      <c:pt idx="321">
                        <c:v>2.65</c:v>
                      </c:pt>
                      <c:pt idx="322">
                        <c:v>2.65</c:v>
                      </c:pt>
                      <c:pt idx="323">
                        <c:v>2.65</c:v>
                      </c:pt>
                      <c:pt idx="324">
                        <c:v>2.65</c:v>
                      </c:pt>
                      <c:pt idx="325">
                        <c:v>2.65</c:v>
                      </c:pt>
                      <c:pt idx="326">
                        <c:v>2.65</c:v>
                      </c:pt>
                      <c:pt idx="327">
                        <c:v>2.65</c:v>
                      </c:pt>
                      <c:pt idx="328">
                        <c:v>2.65</c:v>
                      </c:pt>
                      <c:pt idx="329">
                        <c:v>2.65</c:v>
                      </c:pt>
                      <c:pt idx="330">
                        <c:v>2.65</c:v>
                      </c:pt>
                      <c:pt idx="331">
                        <c:v>2.65</c:v>
                      </c:pt>
                      <c:pt idx="332">
                        <c:v>2.65</c:v>
                      </c:pt>
                      <c:pt idx="333">
                        <c:v>2.65</c:v>
                      </c:pt>
                      <c:pt idx="334">
                        <c:v>2.65</c:v>
                      </c:pt>
                      <c:pt idx="335">
                        <c:v>3.4</c:v>
                      </c:pt>
                      <c:pt idx="336">
                        <c:v>3.4</c:v>
                      </c:pt>
                      <c:pt idx="337">
                        <c:v>3.4</c:v>
                      </c:pt>
                      <c:pt idx="338">
                        <c:v>3.4</c:v>
                      </c:pt>
                      <c:pt idx="339">
                        <c:v>3.4</c:v>
                      </c:pt>
                      <c:pt idx="340">
                        <c:v>3.4</c:v>
                      </c:pt>
                      <c:pt idx="341">
                        <c:v>3.4</c:v>
                      </c:pt>
                      <c:pt idx="342">
                        <c:v>3.4</c:v>
                      </c:pt>
                      <c:pt idx="343">
                        <c:v>3.4</c:v>
                      </c:pt>
                      <c:pt idx="344">
                        <c:v>3.4</c:v>
                      </c:pt>
                      <c:pt idx="345">
                        <c:v>3.4</c:v>
                      </c:pt>
                      <c:pt idx="346">
                        <c:v>3.4</c:v>
                      </c:pt>
                      <c:pt idx="347">
                        <c:v>3.4</c:v>
                      </c:pt>
                      <c:pt idx="348">
                        <c:v>3.4</c:v>
                      </c:pt>
                      <c:pt idx="349">
                        <c:v>3.4</c:v>
                      </c:pt>
                      <c:pt idx="350">
                        <c:v>3.4</c:v>
                      </c:pt>
                      <c:pt idx="351">
                        <c:v>3.4</c:v>
                      </c:pt>
                      <c:pt idx="352">
                        <c:v>3.4</c:v>
                      </c:pt>
                      <c:pt idx="353">
                        <c:v>3.4</c:v>
                      </c:pt>
                      <c:pt idx="354">
                        <c:v>3.4</c:v>
                      </c:pt>
                      <c:pt idx="355">
                        <c:v>3.4</c:v>
                      </c:pt>
                      <c:pt idx="356">
                        <c:v>3.4</c:v>
                      </c:pt>
                      <c:pt idx="357">
                        <c:v>3.4</c:v>
                      </c:pt>
                      <c:pt idx="358">
                        <c:v>3.4</c:v>
                      </c:pt>
                      <c:pt idx="359">
                        <c:v>3.4</c:v>
                      </c:pt>
                      <c:pt idx="360">
                        <c:v>3.4</c:v>
                      </c:pt>
                      <c:pt idx="361">
                        <c:v>3.4</c:v>
                      </c:pt>
                      <c:pt idx="362">
                        <c:v>3.4</c:v>
                      </c:pt>
                      <c:pt idx="363">
                        <c:v>3.4</c:v>
                      </c:pt>
                      <c:pt idx="364">
                        <c:v>4.1500000000000004</c:v>
                      </c:pt>
                      <c:pt idx="365">
                        <c:v>4.1500000000000004</c:v>
                      </c:pt>
                      <c:pt idx="366">
                        <c:v>4.1500000000000004</c:v>
                      </c:pt>
                      <c:pt idx="367">
                        <c:v>4.1500000000000004</c:v>
                      </c:pt>
                      <c:pt idx="368">
                        <c:v>4.1500000000000004</c:v>
                      </c:pt>
                      <c:pt idx="369">
                        <c:v>4.1500000000000004</c:v>
                      </c:pt>
                      <c:pt idx="370">
                        <c:v>4.1500000000000004</c:v>
                      </c:pt>
                      <c:pt idx="371">
                        <c:v>4.1500000000000004</c:v>
                      </c:pt>
                      <c:pt idx="372">
                        <c:v>4.1500000000000004</c:v>
                      </c:pt>
                      <c:pt idx="373">
                        <c:v>4.1500000000000004</c:v>
                      </c:pt>
                      <c:pt idx="374">
                        <c:v>4.1500000000000004</c:v>
                      </c:pt>
                      <c:pt idx="375">
                        <c:v>4.1500000000000004</c:v>
                      </c:pt>
                      <c:pt idx="376">
                        <c:v>4.1500000000000004</c:v>
                      </c:pt>
                      <c:pt idx="377">
                        <c:v>4.1500000000000004</c:v>
                      </c:pt>
                      <c:pt idx="378">
                        <c:v>4.1500000000000004</c:v>
                      </c:pt>
                      <c:pt idx="379">
                        <c:v>4.1500000000000004</c:v>
                      </c:pt>
                      <c:pt idx="380">
                        <c:v>4.1500000000000004</c:v>
                      </c:pt>
                      <c:pt idx="381">
                        <c:v>4.1500000000000004</c:v>
                      </c:pt>
                      <c:pt idx="382">
                        <c:v>4.1500000000000004</c:v>
                      </c:pt>
                      <c:pt idx="383">
                        <c:v>4.1500000000000004</c:v>
                      </c:pt>
                      <c:pt idx="384">
                        <c:v>4.1500000000000004</c:v>
                      </c:pt>
                      <c:pt idx="385">
                        <c:v>4.1500000000000004</c:v>
                      </c:pt>
                      <c:pt idx="386">
                        <c:v>4.1500000000000004</c:v>
                      </c:pt>
                      <c:pt idx="387">
                        <c:v>4.1500000000000004</c:v>
                      </c:pt>
                      <c:pt idx="388">
                        <c:v>4.1500000000000004</c:v>
                      </c:pt>
                      <c:pt idx="389">
                        <c:v>4.1500000000000004</c:v>
                      </c:pt>
                      <c:pt idx="390">
                        <c:v>4.1500000000000004</c:v>
                      </c:pt>
                      <c:pt idx="391">
                        <c:v>4.1500000000000004</c:v>
                      </c:pt>
                      <c:pt idx="392">
                        <c:v>4.1500000000000004</c:v>
                      </c:pt>
                      <c:pt idx="393">
                        <c:v>4.1500000000000004</c:v>
                      </c:pt>
                      <c:pt idx="394">
                        <c:v>4.1500000000000004</c:v>
                      </c:pt>
                      <c:pt idx="395">
                        <c:v>4.1500000000000004</c:v>
                      </c:pt>
                      <c:pt idx="396">
                        <c:v>4.1500000000000004</c:v>
                      </c:pt>
                      <c:pt idx="397">
                        <c:v>4.1500000000000004</c:v>
                      </c:pt>
                      <c:pt idx="398">
                        <c:v>4.1500000000000004</c:v>
                      </c:pt>
                      <c:pt idx="399">
                        <c:v>5.15</c:v>
                      </c:pt>
                      <c:pt idx="400">
                        <c:v>5.15</c:v>
                      </c:pt>
                      <c:pt idx="401">
                        <c:v>5.15</c:v>
                      </c:pt>
                      <c:pt idx="402">
                        <c:v>5.15</c:v>
                      </c:pt>
                      <c:pt idx="403">
                        <c:v>5.15</c:v>
                      </c:pt>
                      <c:pt idx="404">
                        <c:v>5.15</c:v>
                      </c:pt>
                      <c:pt idx="405">
                        <c:v>5.15</c:v>
                      </c:pt>
                      <c:pt idx="406">
                        <c:v>5.15</c:v>
                      </c:pt>
                      <c:pt idx="407">
                        <c:v>5.15</c:v>
                      </c:pt>
                      <c:pt idx="408">
                        <c:v>5.15</c:v>
                      </c:pt>
                      <c:pt idx="409">
                        <c:v>5.15</c:v>
                      </c:pt>
                      <c:pt idx="410">
                        <c:v>5.15</c:v>
                      </c:pt>
                      <c:pt idx="411">
                        <c:v>5.15</c:v>
                      </c:pt>
                      <c:pt idx="412">
                        <c:v>5.15</c:v>
                      </c:pt>
                      <c:pt idx="413">
                        <c:v>5.15</c:v>
                      </c:pt>
                      <c:pt idx="414">
                        <c:v>5.15</c:v>
                      </c:pt>
                      <c:pt idx="415">
                        <c:v>5.15</c:v>
                      </c:pt>
                      <c:pt idx="416">
                        <c:v>5.15</c:v>
                      </c:pt>
                      <c:pt idx="417">
                        <c:v>5.15</c:v>
                      </c:pt>
                      <c:pt idx="418">
                        <c:v>5.15</c:v>
                      </c:pt>
                      <c:pt idx="419">
                        <c:v>5.15</c:v>
                      </c:pt>
                      <c:pt idx="420">
                        <c:v>5.15</c:v>
                      </c:pt>
                      <c:pt idx="421">
                        <c:v>5.15</c:v>
                      </c:pt>
                      <c:pt idx="422">
                        <c:v>5.15</c:v>
                      </c:pt>
                      <c:pt idx="423">
                        <c:v>5.15</c:v>
                      </c:pt>
                      <c:pt idx="424">
                        <c:v>5.15</c:v>
                      </c:pt>
                      <c:pt idx="425">
                        <c:v>5.15</c:v>
                      </c:pt>
                      <c:pt idx="426">
                        <c:v>5.15</c:v>
                      </c:pt>
                      <c:pt idx="427">
                        <c:v>5.15</c:v>
                      </c:pt>
                      <c:pt idx="428">
                        <c:v>5.15</c:v>
                      </c:pt>
                      <c:pt idx="429">
                        <c:v>5.15</c:v>
                      </c:pt>
                      <c:pt idx="430">
                        <c:v>5.15</c:v>
                      </c:pt>
                      <c:pt idx="431">
                        <c:v>5.15</c:v>
                      </c:pt>
                      <c:pt idx="432">
                        <c:v>6.15</c:v>
                      </c:pt>
                      <c:pt idx="433">
                        <c:v>6.15</c:v>
                      </c:pt>
                      <c:pt idx="434">
                        <c:v>6.15</c:v>
                      </c:pt>
                      <c:pt idx="435">
                        <c:v>6.15</c:v>
                      </c:pt>
                      <c:pt idx="436">
                        <c:v>6.15</c:v>
                      </c:pt>
                      <c:pt idx="437">
                        <c:v>6.15</c:v>
                      </c:pt>
                      <c:pt idx="438">
                        <c:v>6.15</c:v>
                      </c:pt>
                      <c:pt idx="439">
                        <c:v>6.15</c:v>
                      </c:pt>
                      <c:pt idx="440">
                        <c:v>6.15</c:v>
                      </c:pt>
                      <c:pt idx="441">
                        <c:v>6.15</c:v>
                      </c:pt>
                      <c:pt idx="442">
                        <c:v>6.15</c:v>
                      </c:pt>
                      <c:pt idx="443">
                        <c:v>6.15</c:v>
                      </c:pt>
                      <c:pt idx="444">
                        <c:v>6.15</c:v>
                      </c:pt>
                      <c:pt idx="445">
                        <c:v>6.15</c:v>
                      </c:pt>
                      <c:pt idx="446">
                        <c:v>6.15</c:v>
                      </c:pt>
                      <c:pt idx="447">
                        <c:v>6.15</c:v>
                      </c:pt>
                      <c:pt idx="448">
                        <c:v>6.15</c:v>
                      </c:pt>
                      <c:pt idx="449">
                        <c:v>6.15</c:v>
                      </c:pt>
                      <c:pt idx="450">
                        <c:v>6.15</c:v>
                      </c:pt>
                      <c:pt idx="451">
                        <c:v>6.15</c:v>
                      </c:pt>
                      <c:pt idx="452">
                        <c:v>6.15</c:v>
                      </c:pt>
                      <c:pt idx="453">
                        <c:v>6.15</c:v>
                      </c:pt>
                      <c:pt idx="454">
                        <c:v>6.15</c:v>
                      </c:pt>
                      <c:pt idx="455">
                        <c:v>6.15</c:v>
                      </c:pt>
                      <c:pt idx="456">
                        <c:v>6.15</c:v>
                      </c:pt>
                      <c:pt idx="457">
                        <c:v>7.65</c:v>
                      </c:pt>
                      <c:pt idx="458">
                        <c:v>7.65</c:v>
                      </c:pt>
                      <c:pt idx="459">
                        <c:v>7.65</c:v>
                      </c:pt>
                      <c:pt idx="460">
                        <c:v>7.65</c:v>
                      </c:pt>
                      <c:pt idx="461">
                        <c:v>7.65</c:v>
                      </c:pt>
                      <c:pt idx="462">
                        <c:v>7.65</c:v>
                      </c:pt>
                      <c:pt idx="463">
                        <c:v>7.65</c:v>
                      </c:pt>
                      <c:pt idx="464">
                        <c:v>7.65</c:v>
                      </c:pt>
                      <c:pt idx="465">
                        <c:v>7.65</c:v>
                      </c:pt>
                      <c:pt idx="466">
                        <c:v>7.65</c:v>
                      </c:pt>
                      <c:pt idx="467">
                        <c:v>7.65</c:v>
                      </c:pt>
                      <c:pt idx="468">
                        <c:v>7.65</c:v>
                      </c:pt>
                      <c:pt idx="469">
                        <c:v>7.65</c:v>
                      </c:pt>
                      <c:pt idx="470">
                        <c:v>7.65</c:v>
                      </c:pt>
                      <c:pt idx="471">
                        <c:v>7.65</c:v>
                      </c:pt>
                      <c:pt idx="472">
                        <c:v>7.65</c:v>
                      </c:pt>
                      <c:pt idx="473">
                        <c:v>7.65</c:v>
                      </c:pt>
                      <c:pt idx="474">
                        <c:v>7.65</c:v>
                      </c:pt>
                      <c:pt idx="475">
                        <c:v>7.65</c:v>
                      </c:pt>
                      <c:pt idx="476">
                        <c:v>7.65</c:v>
                      </c:pt>
                      <c:pt idx="477">
                        <c:v>7.65</c:v>
                      </c:pt>
                      <c:pt idx="478">
                        <c:v>7.65</c:v>
                      </c:pt>
                      <c:pt idx="479">
                        <c:v>7.65</c:v>
                      </c:pt>
                      <c:pt idx="480">
                        <c:v>7.65</c:v>
                      </c:pt>
                      <c:pt idx="481">
                        <c:v>7.65</c:v>
                      </c:pt>
                      <c:pt idx="482">
                        <c:v>7.65</c:v>
                      </c:pt>
                      <c:pt idx="483">
                        <c:v>7.65</c:v>
                      </c:pt>
                      <c:pt idx="484">
                        <c:v>7.65</c:v>
                      </c:pt>
                      <c:pt idx="485">
                        <c:v>9.15</c:v>
                      </c:pt>
                      <c:pt idx="486">
                        <c:v>9.15</c:v>
                      </c:pt>
                      <c:pt idx="487">
                        <c:v>9.15</c:v>
                      </c:pt>
                      <c:pt idx="488">
                        <c:v>9.15</c:v>
                      </c:pt>
                      <c:pt idx="489">
                        <c:v>9.15</c:v>
                      </c:pt>
                      <c:pt idx="490">
                        <c:v>9.15</c:v>
                      </c:pt>
                      <c:pt idx="491">
                        <c:v>9.15</c:v>
                      </c:pt>
                      <c:pt idx="492">
                        <c:v>9.15</c:v>
                      </c:pt>
                      <c:pt idx="493">
                        <c:v>9.15</c:v>
                      </c:pt>
                      <c:pt idx="494">
                        <c:v>9.15</c:v>
                      </c:pt>
                      <c:pt idx="495">
                        <c:v>9.15</c:v>
                      </c:pt>
                      <c:pt idx="496">
                        <c:v>9.15</c:v>
                      </c:pt>
                      <c:pt idx="497">
                        <c:v>9.15</c:v>
                      </c:pt>
                      <c:pt idx="498">
                        <c:v>9.15</c:v>
                      </c:pt>
                      <c:pt idx="499">
                        <c:v>9.15</c:v>
                      </c:pt>
                      <c:pt idx="500">
                        <c:v>9.15</c:v>
                      </c:pt>
                      <c:pt idx="501">
                        <c:v>9.15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6-F6F4-4802-9192-900EC9C5018A}"/>
                  </c:ext>
                </c:extLst>
              </c15:ser>
            </c15:filteredLineSeries>
          </c:ext>
        </c:extLst>
      </c:lineChart>
      <c:dateAx>
        <c:axId val="106866727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6867055"/>
        <c:crosses val="autoZero"/>
        <c:auto val="1"/>
        <c:lblOffset val="100"/>
        <c:baseTimeUnit val="days"/>
        <c:majorUnit val="1"/>
        <c:majorTimeUnit val="months"/>
        <c:minorUnit val="1"/>
        <c:minorTimeUnit val="months"/>
      </c:dateAx>
      <c:valAx>
        <c:axId val="106867055"/>
        <c:scaling>
          <c:orientation val="minMax"/>
          <c:max val="6000"/>
          <c:min val="3000"/>
        </c:scaling>
        <c:delete val="0"/>
        <c:axPos val="l"/>
        <c:numFmt formatCode="#,##0.0_ ;[Red]\-#,##0.0\ " sourceLinked="0"/>
        <c:majorTickMark val="none"/>
        <c:minorTickMark val="none"/>
        <c:tickLblPos val="nextTo"/>
        <c:spPr>
          <a:noFill/>
          <a:ln w="15875">
            <a:solidFill>
              <a:schemeClr val="tx1">
                <a:lumMod val="75000"/>
                <a:lumOff val="2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6866727"/>
        <c:crosses val="autoZero"/>
        <c:crossBetween val="between"/>
      </c:valAx>
      <c:valAx>
        <c:axId val="1306700416"/>
        <c:scaling>
          <c:orientation val="minMax"/>
        </c:scaling>
        <c:delete val="0"/>
        <c:axPos val="r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.0_ ;[Red]\-#,##0.0\ " sourceLinked="0"/>
        <c:majorTickMark val="in"/>
        <c:minorTickMark val="none"/>
        <c:tickLblPos val="nextTo"/>
        <c:spPr>
          <a:noFill/>
          <a:ln w="25400">
            <a:solidFill>
              <a:schemeClr val="tx1">
                <a:lumMod val="75000"/>
                <a:lumOff val="25000"/>
              </a:schemeClr>
            </a:solidFill>
            <a:prstDash val="sysDot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06703368"/>
        <c:crosses val="max"/>
        <c:crossBetween val="between"/>
        <c:minorUnit val="1"/>
      </c:valAx>
      <c:dateAx>
        <c:axId val="13067033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306700416"/>
        <c:crosses val="autoZero"/>
        <c:auto val="1"/>
        <c:lblOffset val="100"/>
        <c:baseTimeUnit val="days"/>
        <c:majorUnit val="1"/>
        <c:minorUnit val="1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80" workbookViewId="0"/>
  </sheetViews>
  <pageMargins left="0.511811024" right="0.511811024" top="0.78740157499999996" bottom="0.78740157499999996" header="0.31496062000000002" footer="0.31496062000000002"/>
  <pageSetup paperSize="9" orientation="landscape" r:id="rId1"/>
  <headerFooter>
    <oddHeader>&amp;R&amp;"Calibri"&amp;10&amp;K000000#interna&amp;1#</oddHead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>
    <tabColor rgb="FFFF0000"/>
  </sheetPr>
  <sheetViews>
    <sheetView zoomScale="80" workbookViewId="0"/>
  </sheetViews>
  <pageMargins left="0.511811024" right="0.511811024" top="0.78740157499999996" bottom="0.78740157499999996" header="0.31496062000000002" footer="0.31496062000000002"/>
  <pageSetup paperSize="9" orientation="landscape" r:id="rId1"/>
  <headerFooter>
    <oddHeader>&amp;R&amp;"Calibri"&amp;10&amp;K000000#interna&amp;1#</oddHead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629775" cy="599122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0.0059</cdr:x>
      <cdr:y>0.01952</cdr:y>
    </cdr:from>
    <cdr:to>
      <cdr:x>0.07778</cdr:x>
      <cdr:y>0.05941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45549" y="93884"/>
          <a:ext cx="554526" cy="191866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t-BR" sz="900" b="1">
              <a:solidFill>
                <a:schemeClr val="bg1"/>
              </a:solidFill>
            </a:rPr>
            <a:t>Retorno</a:t>
          </a:r>
        </a:p>
      </cdr:txBody>
    </cdr:sp>
  </cdr:relSizeAnchor>
  <cdr:relSizeAnchor xmlns:cdr="http://schemas.openxmlformats.org/drawingml/2006/chartDrawing">
    <cdr:from>
      <cdr:x>0.95138</cdr:x>
      <cdr:y>0.01456</cdr:y>
    </cdr:from>
    <cdr:to>
      <cdr:x>0.99753</cdr:x>
      <cdr:y>0.06042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7340141" y="70021"/>
          <a:ext cx="356059" cy="220592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/>
        </a:solidFill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b="1">
              <a:solidFill>
                <a:schemeClr val="bg1"/>
              </a:solidFill>
            </a:rPr>
            <a:t>Taxa</a:t>
          </a:r>
        </a:p>
      </cdr:txBody>
    </cdr:sp>
  </cdr:relSizeAnchor>
  <cdr:relSizeAnchor xmlns:cdr="http://schemas.openxmlformats.org/drawingml/2006/chartDrawing">
    <cdr:from>
      <cdr:x>0.39169</cdr:x>
      <cdr:y>0.02544</cdr:y>
    </cdr:from>
    <cdr:to>
      <cdr:x>0.6393</cdr:x>
      <cdr:y>0.08002</cdr:y>
    </cdr:to>
    <cdr:grpSp>
      <cdr:nvGrpSpPr>
        <cdr:cNvPr id="7" name="Agrupar 6">
          <a:extLst xmlns:a="http://schemas.openxmlformats.org/drawingml/2006/main">
            <a:ext uri="{FF2B5EF4-FFF2-40B4-BE49-F238E27FC236}">
              <a16:creationId xmlns:a16="http://schemas.microsoft.com/office/drawing/2014/main" id="{599BD7C1-AB34-4F5F-6AA5-7822BBED5D57}"/>
            </a:ext>
          </a:extLst>
        </cdr:cNvPr>
        <cdr:cNvGrpSpPr/>
      </cdr:nvGrpSpPr>
      <cdr:grpSpPr>
        <a:xfrm xmlns:a="http://schemas.openxmlformats.org/drawingml/2006/main">
          <a:off x="3771887" y="152417"/>
          <a:ext cx="2384428" cy="327001"/>
          <a:chOff x="3771900" y="152400"/>
          <a:chExt cx="2384425" cy="327025"/>
        </a:xfrm>
      </cdr:grpSpPr>
      <cdr:sp macro="" textlink="">
        <cdr:nvSpPr>
          <cdr:cNvPr id="4" name="CaixaDeTexto 3">
            <a:extLst xmlns:a="http://schemas.openxmlformats.org/drawingml/2006/main">
              <a:ext uri="{FF2B5EF4-FFF2-40B4-BE49-F238E27FC236}">
                <a16:creationId xmlns:a16="http://schemas.microsoft.com/office/drawing/2014/main" id="{72D18F3C-56F4-D431-B583-A83995B452F9}"/>
              </a:ext>
            </a:extLst>
          </cdr:cNvPr>
          <cdr:cNvSpPr txBox="1"/>
        </cdr:nvSpPr>
        <cdr:spPr>
          <a:xfrm xmlns:a="http://schemas.openxmlformats.org/drawingml/2006/main">
            <a:off x="3771900" y="152400"/>
            <a:ext cx="838200" cy="323850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Overflow="clip" wrap="none" rtlCol="0"/>
          <a:lstStyle xmlns:a="http://schemas.openxmlformats.org/drawingml/2006/main"/>
          <a:p xmlns:a="http://schemas.openxmlformats.org/drawingml/2006/main">
            <a:r>
              <a:rPr lang="pt-BR" sz="1800" b="1">
                <a:solidFill>
                  <a:srgbClr val="7030A0"/>
                </a:solidFill>
              </a:rPr>
              <a:t>08/22</a:t>
            </a:r>
          </a:p>
        </cdr:txBody>
      </cdr:sp>
      <cdr:sp macro="" textlink="">
        <cdr:nvSpPr>
          <cdr:cNvPr id="5" name="CaixaDeTexto 1">
            <a:extLst xmlns:a="http://schemas.openxmlformats.org/drawingml/2006/main">
              <a:ext uri="{FF2B5EF4-FFF2-40B4-BE49-F238E27FC236}">
                <a16:creationId xmlns:a16="http://schemas.microsoft.com/office/drawing/2014/main" id="{E6C6FD42-11FB-7AC1-86F8-8BDFC8A7EA03}"/>
              </a:ext>
            </a:extLst>
          </cdr:cNvPr>
          <cdr:cNvSpPr txBox="1"/>
        </cdr:nvSpPr>
        <cdr:spPr>
          <a:xfrm xmlns:a="http://schemas.openxmlformats.org/drawingml/2006/main">
            <a:off x="4537075" y="155575"/>
            <a:ext cx="838200" cy="323850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non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r>
              <a:rPr lang="pt-BR" sz="1800" b="1">
                <a:solidFill>
                  <a:schemeClr val="accent5">
                    <a:lumMod val="75000"/>
                  </a:schemeClr>
                </a:solidFill>
              </a:rPr>
              <a:t>08/28</a:t>
            </a:r>
          </a:p>
        </cdr:txBody>
      </cdr:sp>
      <cdr:sp macro="" textlink="">
        <cdr:nvSpPr>
          <cdr:cNvPr id="6" name="CaixaDeTexto 1">
            <a:extLst xmlns:a="http://schemas.openxmlformats.org/drawingml/2006/main">
              <a:ext uri="{FF2B5EF4-FFF2-40B4-BE49-F238E27FC236}">
                <a16:creationId xmlns:a16="http://schemas.microsoft.com/office/drawing/2014/main" id="{E6C6FD42-11FB-7AC1-86F8-8BDFC8A7EA03}"/>
              </a:ext>
            </a:extLst>
          </cdr:cNvPr>
          <cdr:cNvSpPr txBox="1"/>
        </cdr:nvSpPr>
        <cdr:spPr>
          <a:xfrm xmlns:a="http://schemas.openxmlformats.org/drawingml/2006/main">
            <a:off x="5318125" y="155575"/>
            <a:ext cx="838200" cy="323850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non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r>
              <a:rPr lang="pt-BR" sz="1800" b="1">
                <a:solidFill>
                  <a:schemeClr val="accent6">
                    <a:lumMod val="75000"/>
                  </a:schemeClr>
                </a:solidFill>
              </a:rPr>
              <a:t>05/55</a:t>
            </a:r>
          </a:p>
        </cdr:txBody>
      </cdr:sp>
    </cdr:grpSp>
  </cdr:relSizeAnchor>
  <cdr:relSizeAnchor xmlns:cdr="http://schemas.openxmlformats.org/drawingml/2006/chartDrawing">
    <cdr:from>
      <cdr:x>0.64326</cdr:x>
      <cdr:y>0.02438</cdr:y>
    </cdr:from>
    <cdr:to>
      <cdr:x>0.75371</cdr:x>
      <cdr:y>0.07843</cdr:y>
    </cdr:to>
    <cdr:sp macro="" textlink="">
      <cdr:nvSpPr>
        <cdr:cNvPr id="9" name="CaixaDeTexto 1">
          <a:extLst xmlns:a="http://schemas.openxmlformats.org/drawingml/2006/main">
            <a:ext uri="{FF2B5EF4-FFF2-40B4-BE49-F238E27FC236}">
              <a16:creationId xmlns:a16="http://schemas.microsoft.com/office/drawing/2014/main" id="{7A9B4D9C-6E52-05CD-D84B-9C13F7317F6F}"/>
            </a:ext>
          </a:extLst>
        </cdr:cNvPr>
        <cdr:cNvSpPr txBox="1"/>
      </cdr:nvSpPr>
      <cdr:spPr>
        <a:xfrm xmlns:a="http://schemas.openxmlformats.org/drawingml/2006/main">
          <a:off x="6194425" y="146050"/>
          <a:ext cx="1063625" cy="3238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800" b="1">
              <a:solidFill>
                <a:schemeClr val="accent3">
                  <a:lumMod val="50000"/>
                </a:schemeClr>
              </a:solidFill>
            </a:rPr>
            <a:t>VNA</a:t>
          </a:r>
          <a:r>
            <a:rPr lang="pt-BR" sz="1800" b="1" baseline="0">
              <a:solidFill>
                <a:schemeClr val="accent3">
                  <a:lumMod val="50000"/>
                </a:schemeClr>
              </a:solidFill>
            </a:rPr>
            <a:t> IPCA</a:t>
          </a:r>
          <a:endParaRPr lang="pt-BR" sz="1800" b="1">
            <a:solidFill>
              <a:schemeClr val="accent3">
                <a:lumMod val="50000"/>
              </a:schemeClr>
            </a:solidFill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629775" cy="599122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0.0059</cdr:x>
      <cdr:y>0.01952</cdr:y>
    </cdr:from>
    <cdr:to>
      <cdr:x>0.06667</cdr:x>
      <cdr:y>0.05743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56900" y="117368"/>
          <a:ext cx="586037" cy="227914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/>
        </a:solidFill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1">
              <a:solidFill>
                <a:schemeClr val="bg1"/>
              </a:solidFill>
            </a:rPr>
            <a:t>Preço</a:t>
          </a:r>
        </a:p>
      </cdr:txBody>
    </cdr:sp>
  </cdr:relSizeAnchor>
  <cdr:relSizeAnchor xmlns:cdr="http://schemas.openxmlformats.org/drawingml/2006/chartDrawing">
    <cdr:from>
      <cdr:x>0.95138</cdr:x>
      <cdr:y>0.01456</cdr:y>
    </cdr:from>
    <cdr:to>
      <cdr:x>0.99753</cdr:x>
      <cdr:y>0.06042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7340141" y="70021"/>
          <a:ext cx="356059" cy="220592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/>
        </a:solidFill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b="1">
              <a:solidFill>
                <a:schemeClr val="bg1"/>
              </a:solidFill>
            </a:rPr>
            <a:t>Taxa</a:t>
          </a:r>
        </a:p>
      </cdr:txBody>
    </cdr:sp>
  </cdr:relSizeAnchor>
  <cdr:relSizeAnchor xmlns:cdr="http://schemas.openxmlformats.org/drawingml/2006/chartDrawing">
    <cdr:from>
      <cdr:x>0.23456</cdr:x>
      <cdr:y>0.49505</cdr:y>
    </cdr:from>
    <cdr:to>
      <cdr:x>0.27407</cdr:x>
      <cdr:y>0.59405</cdr:y>
    </cdr:to>
    <cdr:sp macro="" textlink="">
      <cdr:nvSpPr>
        <cdr:cNvPr id="8" name="Elipse 7"/>
        <cdr:cNvSpPr/>
      </cdr:nvSpPr>
      <cdr:spPr>
        <a:xfrm xmlns:a="http://schemas.openxmlformats.org/drawingml/2006/main">
          <a:off x="1809717" y="2381250"/>
          <a:ext cx="304829" cy="476228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 w="28575">
          <a:solidFill>
            <a:srgbClr val="FF0000"/>
          </a:solidFill>
          <a:prstDash val="sysDash"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pt-BR"/>
        </a:p>
      </cdr:txBody>
    </cdr:sp>
  </cdr:relSizeAnchor>
  <cdr:relSizeAnchor xmlns:cdr="http://schemas.openxmlformats.org/drawingml/2006/chartDrawing">
    <cdr:from>
      <cdr:x>0.4349</cdr:x>
      <cdr:y>0.40449</cdr:y>
    </cdr:from>
    <cdr:to>
      <cdr:x>0.48395</cdr:x>
      <cdr:y>0.52475</cdr:y>
    </cdr:to>
    <cdr:sp macro="" textlink="">
      <cdr:nvSpPr>
        <cdr:cNvPr id="9" name="Elipse 8"/>
        <cdr:cNvSpPr/>
      </cdr:nvSpPr>
      <cdr:spPr>
        <a:xfrm xmlns:a="http://schemas.openxmlformats.org/drawingml/2006/main">
          <a:off x="3355355" y="1945627"/>
          <a:ext cx="378433" cy="578498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 w="28575">
          <a:solidFill>
            <a:srgbClr val="FF0000"/>
          </a:solidFill>
          <a:prstDash val="sysDash"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pt-BR"/>
        </a:p>
      </cdr:txBody>
    </cdr:sp>
  </cdr:relSizeAnchor>
  <cdr:relSizeAnchor xmlns:cdr="http://schemas.openxmlformats.org/drawingml/2006/chartDrawing">
    <cdr:from>
      <cdr:x>0.64971</cdr:x>
      <cdr:y>0.41835</cdr:y>
    </cdr:from>
    <cdr:to>
      <cdr:x>0.69136</cdr:x>
      <cdr:y>0.50891</cdr:y>
    </cdr:to>
    <cdr:sp macro="" textlink="">
      <cdr:nvSpPr>
        <cdr:cNvPr id="10" name="Elipse 9"/>
        <cdr:cNvSpPr/>
      </cdr:nvSpPr>
      <cdr:spPr>
        <a:xfrm xmlns:a="http://schemas.openxmlformats.org/drawingml/2006/main">
          <a:off x="5012661" y="2012317"/>
          <a:ext cx="321339" cy="435608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 w="28575">
          <a:solidFill>
            <a:srgbClr val="FF0000"/>
          </a:solidFill>
          <a:prstDash val="sysDash"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pt-BR"/>
        </a:p>
      </cdr:txBody>
    </cdr:sp>
  </cdr:relSizeAnchor>
  <cdr:relSizeAnchor xmlns:cdr="http://schemas.openxmlformats.org/drawingml/2006/chartDrawing">
    <cdr:from>
      <cdr:x>0.32469</cdr:x>
      <cdr:y>0.00594</cdr:y>
    </cdr:from>
    <cdr:to>
      <cdr:x>0.54321</cdr:x>
      <cdr:y>0.06535</cdr:y>
    </cdr:to>
    <cdr:sp macro="" textlink="">
      <cdr:nvSpPr>
        <cdr:cNvPr id="12" name="CaixaDeTexto 11"/>
        <cdr:cNvSpPr txBox="1"/>
      </cdr:nvSpPr>
      <cdr:spPr>
        <a:xfrm xmlns:a="http://schemas.openxmlformats.org/drawingml/2006/main">
          <a:off x="2505094" y="28571"/>
          <a:ext cx="1685936" cy="2857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t-BR" sz="1800" b="1">
              <a:solidFill>
                <a:schemeClr val="accent6">
                  <a:lumMod val="75000"/>
                </a:schemeClr>
              </a:solidFill>
            </a:rPr>
            <a:t>B55: Preço</a:t>
          </a:r>
          <a:r>
            <a:rPr lang="pt-BR" sz="1800" b="1"/>
            <a:t> x </a:t>
          </a:r>
          <a:r>
            <a:rPr lang="pt-BR" sz="1800" b="1">
              <a:solidFill>
                <a:srgbClr val="00B0F0"/>
              </a:solidFill>
            </a:rPr>
            <a:t>Preço Ajustado (PU + Jr)</a:t>
          </a:r>
        </a:p>
      </cdr:txBody>
    </cdr:sp>
  </cdr:relSizeAnchor>
  <cdr:relSizeAnchor xmlns:cdr="http://schemas.openxmlformats.org/drawingml/2006/chartDrawing">
    <cdr:from>
      <cdr:x>0.86214</cdr:x>
      <cdr:y>0.50165</cdr:y>
    </cdr:from>
    <cdr:to>
      <cdr:x>0.90379</cdr:x>
      <cdr:y>0.59221</cdr:y>
    </cdr:to>
    <cdr:sp macro="" textlink="">
      <cdr:nvSpPr>
        <cdr:cNvPr id="11" name="Elipse 10"/>
        <cdr:cNvSpPr/>
      </cdr:nvSpPr>
      <cdr:spPr>
        <a:xfrm xmlns:a="http://schemas.openxmlformats.org/drawingml/2006/main">
          <a:off x="6651625" y="2413000"/>
          <a:ext cx="321339" cy="435608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 w="28575">
          <a:solidFill>
            <a:srgbClr val="FF0000"/>
          </a:solidFill>
          <a:prstDash val="sysDash"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pt-BR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Interna\Fl&#225;vio%20Mattos\Curva%20CD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O PU LF CDB"/>
      <sheetName val="GRÁFICO PROJEÇÃO TMS"/>
      <sheetName val="SPREAD"/>
      <sheetName val="Plan1"/>
      <sheetName val="CDI"/>
      <sheetName val="FERIADOS"/>
      <sheetName val="Dias úteis"/>
      <sheetName val="#REF"/>
      <sheetName val="Curva CDI"/>
    </sheetNames>
    <sheetDataSet>
      <sheetData sheetId="0"/>
      <sheetData sheetId="1"/>
      <sheetData sheetId="2"/>
      <sheetData sheetId="3"/>
      <sheetData sheetId="4">
        <row r="1">
          <cell r="A1" t="str">
            <v>CÁLCULO PARIDADE DAS LFT e LFT-B</v>
          </cell>
        </row>
      </sheetData>
      <sheetData sheetId="5">
        <row r="2">
          <cell r="A2">
            <v>33970</v>
          </cell>
        </row>
        <row r="3">
          <cell r="A3">
            <v>34080</v>
          </cell>
        </row>
        <row r="4">
          <cell r="A4">
            <v>34090</v>
          </cell>
        </row>
        <row r="5">
          <cell r="A5">
            <v>34219</v>
          </cell>
        </row>
        <row r="6">
          <cell r="A6">
            <v>34254</v>
          </cell>
        </row>
        <row r="7">
          <cell r="A7">
            <v>34275</v>
          </cell>
        </row>
        <row r="8">
          <cell r="A8">
            <v>34288</v>
          </cell>
        </row>
        <row r="9">
          <cell r="A9">
            <v>34328</v>
          </cell>
        </row>
        <row r="10">
          <cell r="A10">
            <v>34334</v>
          </cell>
        </row>
        <row r="11">
          <cell r="A11">
            <v>34335</v>
          </cell>
        </row>
        <row r="12">
          <cell r="A12">
            <v>34379</v>
          </cell>
        </row>
        <row r="13">
          <cell r="A13">
            <v>34380</v>
          </cell>
        </row>
        <row r="14">
          <cell r="A14">
            <v>34424</v>
          </cell>
        </row>
        <row r="15">
          <cell r="A15">
            <v>34425</v>
          </cell>
        </row>
        <row r="16">
          <cell r="A16">
            <v>34445</v>
          </cell>
        </row>
        <row r="17">
          <cell r="A17">
            <v>34455</v>
          </cell>
        </row>
        <row r="18">
          <cell r="A18">
            <v>34487</v>
          </cell>
        </row>
        <row r="19">
          <cell r="A19">
            <v>34584</v>
          </cell>
        </row>
        <row r="20">
          <cell r="A20">
            <v>34610</v>
          </cell>
        </row>
        <row r="21">
          <cell r="A21">
            <v>34619</v>
          </cell>
        </row>
        <row r="22">
          <cell r="A22">
            <v>34640</v>
          </cell>
        </row>
        <row r="23">
          <cell r="A23">
            <v>34653</v>
          </cell>
        </row>
        <row r="24">
          <cell r="A24">
            <v>34693</v>
          </cell>
        </row>
        <row r="25">
          <cell r="A25">
            <v>34700</v>
          </cell>
        </row>
        <row r="26">
          <cell r="A26">
            <v>34757</v>
          </cell>
        </row>
        <row r="27">
          <cell r="A27">
            <v>34758</v>
          </cell>
        </row>
        <row r="28">
          <cell r="A28">
            <v>34802</v>
          </cell>
        </row>
        <row r="29">
          <cell r="A29">
            <v>34803</v>
          </cell>
        </row>
        <row r="30">
          <cell r="A30">
            <v>34810</v>
          </cell>
        </row>
        <row r="31">
          <cell r="A31">
            <v>34820</v>
          </cell>
        </row>
        <row r="32">
          <cell r="A32">
            <v>34865</v>
          </cell>
        </row>
        <row r="33">
          <cell r="A33">
            <v>34949</v>
          </cell>
        </row>
        <row r="34">
          <cell r="A34">
            <v>34984</v>
          </cell>
        </row>
        <row r="35">
          <cell r="A35">
            <v>35005</v>
          </cell>
        </row>
        <row r="36">
          <cell r="A36">
            <v>35018</v>
          </cell>
        </row>
        <row r="37">
          <cell r="A37">
            <v>35058</v>
          </cell>
        </row>
        <row r="38">
          <cell r="A38">
            <v>35065</v>
          </cell>
        </row>
        <row r="39">
          <cell r="A39">
            <v>35114</v>
          </cell>
        </row>
        <row r="40">
          <cell r="A40">
            <v>35115</v>
          </cell>
        </row>
        <row r="41">
          <cell r="A41">
            <v>35159</v>
          </cell>
        </row>
        <row r="42">
          <cell r="A42">
            <v>35160</v>
          </cell>
        </row>
        <row r="43">
          <cell r="A43">
            <v>35176</v>
          </cell>
        </row>
        <row r="44">
          <cell r="A44">
            <v>35186</v>
          </cell>
        </row>
        <row r="45">
          <cell r="A45">
            <v>35222</v>
          </cell>
        </row>
        <row r="46">
          <cell r="A46">
            <v>35315</v>
          </cell>
        </row>
        <row r="47">
          <cell r="A47">
            <v>35341</v>
          </cell>
        </row>
        <row r="48">
          <cell r="A48">
            <v>35350</v>
          </cell>
        </row>
        <row r="49">
          <cell r="A49">
            <v>35371</v>
          </cell>
        </row>
        <row r="50">
          <cell r="A50">
            <v>35384</v>
          </cell>
        </row>
        <row r="51">
          <cell r="A51">
            <v>35424</v>
          </cell>
        </row>
        <row r="52">
          <cell r="A52">
            <v>35431</v>
          </cell>
        </row>
        <row r="53">
          <cell r="A53">
            <v>35471</v>
          </cell>
        </row>
        <row r="54">
          <cell r="A54">
            <v>35472</v>
          </cell>
        </row>
        <row r="55">
          <cell r="A55">
            <v>35516</v>
          </cell>
        </row>
        <row r="56">
          <cell r="A56">
            <v>35517</v>
          </cell>
        </row>
        <row r="57">
          <cell r="A57">
            <v>35541</v>
          </cell>
        </row>
        <row r="58">
          <cell r="A58">
            <v>35551</v>
          </cell>
        </row>
        <row r="59">
          <cell r="A59">
            <v>35579</v>
          </cell>
        </row>
        <row r="60">
          <cell r="A60">
            <v>35680</v>
          </cell>
        </row>
        <row r="61">
          <cell r="A61">
            <v>35715</v>
          </cell>
        </row>
        <row r="62">
          <cell r="A62">
            <v>35736</v>
          </cell>
        </row>
        <row r="63">
          <cell r="A63">
            <v>35749</v>
          </cell>
        </row>
        <row r="64">
          <cell r="A64">
            <v>35789</v>
          </cell>
        </row>
        <row r="65">
          <cell r="A65">
            <v>35796</v>
          </cell>
        </row>
        <row r="66">
          <cell r="A66">
            <v>35849</v>
          </cell>
        </row>
        <row r="67">
          <cell r="A67">
            <v>35850</v>
          </cell>
        </row>
        <row r="68">
          <cell r="A68">
            <v>35894</v>
          </cell>
        </row>
        <row r="69">
          <cell r="A69">
            <v>35895</v>
          </cell>
        </row>
        <row r="70">
          <cell r="A70">
            <v>35906</v>
          </cell>
        </row>
        <row r="71">
          <cell r="A71">
            <v>35916</v>
          </cell>
        </row>
        <row r="72">
          <cell r="A72">
            <v>35957</v>
          </cell>
        </row>
        <row r="73">
          <cell r="A73">
            <v>36045</v>
          </cell>
        </row>
        <row r="74">
          <cell r="A74">
            <v>36080</v>
          </cell>
        </row>
        <row r="75">
          <cell r="A75">
            <v>36101</v>
          </cell>
        </row>
        <row r="76">
          <cell r="A76">
            <v>36114</v>
          </cell>
        </row>
        <row r="77">
          <cell r="A77">
            <v>36154</v>
          </cell>
        </row>
        <row r="78">
          <cell r="A78">
            <v>36161</v>
          </cell>
        </row>
        <row r="79">
          <cell r="A79">
            <v>36206</v>
          </cell>
        </row>
        <row r="80">
          <cell r="A80">
            <v>36207</v>
          </cell>
        </row>
        <row r="81">
          <cell r="A81">
            <v>36251</v>
          </cell>
        </row>
        <row r="82">
          <cell r="A82">
            <v>36252</v>
          </cell>
        </row>
        <row r="83">
          <cell r="A83">
            <v>36271</v>
          </cell>
        </row>
        <row r="84">
          <cell r="A84">
            <v>36281</v>
          </cell>
        </row>
        <row r="85">
          <cell r="A85">
            <v>36314</v>
          </cell>
        </row>
        <row r="86">
          <cell r="A86">
            <v>36410</v>
          </cell>
        </row>
        <row r="87">
          <cell r="A87">
            <v>36445</v>
          </cell>
        </row>
        <row r="88">
          <cell r="A88">
            <v>36466</v>
          </cell>
        </row>
        <row r="89">
          <cell r="A89">
            <v>36479</v>
          </cell>
        </row>
        <row r="90">
          <cell r="A90">
            <v>36519</v>
          </cell>
        </row>
        <row r="91">
          <cell r="A91">
            <v>36526</v>
          </cell>
        </row>
        <row r="92">
          <cell r="A92">
            <v>36591</v>
          </cell>
        </row>
        <row r="93">
          <cell r="A93">
            <v>36592</v>
          </cell>
        </row>
        <row r="94">
          <cell r="A94">
            <v>36637</v>
          </cell>
        </row>
        <row r="95">
          <cell r="A95">
            <v>36647</v>
          </cell>
        </row>
        <row r="96">
          <cell r="A96">
            <v>36699</v>
          </cell>
        </row>
        <row r="97">
          <cell r="A97">
            <v>36776</v>
          </cell>
        </row>
        <row r="98">
          <cell r="A98">
            <v>36811</v>
          </cell>
        </row>
        <row r="99">
          <cell r="A99">
            <v>36832</v>
          </cell>
        </row>
        <row r="100">
          <cell r="A100">
            <v>36845</v>
          </cell>
        </row>
        <row r="101">
          <cell r="A101">
            <v>36885</v>
          </cell>
        </row>
        <row r="102">
          <cell r="A102">
            <v>36892</v>
          </cell>
        </row>
        <row r="103">
          <cell r="A103">
            <v>36948</v>
          </cell>
        </row>
        <row r="104">
          <cell r="A104">
            <v>36949</v>
          </cell>
        </row>
        <row r="105">
          <cell r="A105">
            <v>36994</v>
          </cell>
        </row>
        <row r="106">
          <cell r="A106">
            <v>37002</v>
          </cell>
        </row>
        <row r="107">
          <cell r="A107">
            <v>37012</v>
          </cell>
        </row>
        <row r="108">
          <cell r="A108">
            <v>37056</v>
          </cell>
        </row>
        <row r="109">
          <cell r="A109">
            <v>37141</v>
          </cell>
        </row>
        <row r="110">
          <cell r="A110">
            <v>37176</v>
          </cell>
        </row>
        <row r="111">
          <cell r="A111">
            <v>37197</v>
          </cell>
        </row>
        <row r="112">
          <cell r="A112">
            <v>37210</v>
          </cell>
        </row>
        <row r="113">
          <cell r="A113">
            <v>37250</v>
          </cell>
        </row>
        <row r="114">
          <cell r="A114">
            <v>37257</v>
          </cell>
        </row>
        <row r="115">
          <cell r="A115">
            <v>37298</v>
          </cell>
        </row>
        <row r="116">
          <cell r="A116">
            <v>37299</v>
          </cell>
        </row>
        <row r="117">
          <cell r="A117">
            <v>37344</v>
          </cell>
        </row>
        <row r="118">
          <cell r="A118">
            <v>37367</v>
          </cell>
        </row>
        <row r="119">
          <cell r="A119">
            <v>37377</v>
          </cell>
        </row>
        <row r="120">
          <cell r="A120">
            <v>37406</v>
          </cell>
        </row>
        <row r="121">
          <cell r="A121">
            <v>37506</v>
          </cell>
        </row>
        <row r="122">
          <cell r="A122">
            <v>37541</v>
          </cell>
        </row>
        <row r="123">
          <cell r="A123">
            <v>37562</v>
          </cell>
        </row>
        <row r="124">
          <cell r="A124">
            <v>37575</v>
          </cell>
        </row>
        <row r="125">
          <cell r="A125">
            <v>37615</v>
          </cell>
        </row>
        <row r="126">
          <cell r="A126">
            <v>37622</v>
          </cell>
        </row>
        <row r="127">
          <cell r="A127">
            <v>37683</v>
          </cell>
        </row>
        <row r="128">
          <cell r="A128">
            <v>37684</v>
          </cell>
        </row>
        <row r="129">
          <cell r="A129">
            <v>37729</v>
          </cell>
        </row>
        <row r="130">
          <cell r="A130">
            <v>37732</v>
          </cell>
        </row>
        <row r="131">
          <cell r="A131">
            <v>37742</v>
          </cell>
        </row>
        <row r="132">
          <cell r="A132">
            <v>37791</v>
          </cell>
        </row>
        <row r="133">
          <cell r="A133">
            <v>37871</v>
          </cell>
        </row>
        <row r="134">
          <cell r="A134">
            <v>37906</v>
          </cell>
        </row>
        <row r="135">
          <cell r="A135">
            <v>37927</v>
          </cell>
        </row>
        <row r="136">
          <cell r="A136">
            <v>37940</v>
          </cell>
        </row>
        <row r="137">
          <cell r="A137">
            <v>37980</v>
          </cell>
        </row>
        <row r="138">
          <cell r="A138">
            <v>37987</v>
          </cell>
        </row>
        <row r="139">
          <cell r="A139">
            <v>38040</v>
          </cell>
        </row>
        <row r="140">
          <cell r="A140">
            <v>38041</v>
          </cell>
        </row>
        <row r="141">
          <cell r="A141">
            <v>38086</v>
          </cell>
        </row>
        <row r="142">
          <cell r="A142">
            <v>38098</v>
          </cell>
        </row>
        <row r="143">
          <cell r="A143">
            <v>38108</v>
          </cell>
        </row>
        <row r="144">
          <cell r="A144">
            <v>38148</v>
          </cell>
        </row>
        <row r="145">
          <cell r="A145">
            <v>38237</v>
          </cell>
        </row>
        <row r="146">
          <cell r="A146">
            <v>38272</v>
          </cell>
        </row>
        <row r="147">
          <cell r="A147">
            <v>38293</v>
          </cell>
        </row>
        <row r="148">
          <cell r="A148">
            <v>38306</v>
          </cell>
        </row>
        <row r="149">
          <cell r="A149">
            <v>38346</v>
          </cell>
        </row>
        <row r="150">
          <cell r="A150">
            <v>38353</v>
          </cell>
        </row>
        <row r="151">
          <cell r="A151">
            <v>38390</v>
          </cell>
        </row>
        <row r="152">
          <cell r="A152">
            <v>38391</v>
          </cell>
        </row>
        <row r="153">
          <cell r="A153">
            <v>38436</v>
          </cell>
        </row>
        <row r="154">
          <cell r="A154">
            <v>38463</v>
          </cell>
        </row>
        <row r="155">
          <cell r="A155">
            <v>38473</v>
          </cell>
        </row>
        <row r="156">
          <cell r="A156">
            <v>38498</v>
          </cell>
        </row>
        <row r="157">
          <cell r="A157">
            <v>38602</v>
          </cell>
        </row>
        <row r="158">
          <cell r="A158">
            <v>38637</v>
          </cell>
        </row>
        <row r="159">
          <cell r="A159">
            <v>38658</v>
          </cell>
        </row>
        <row r="160">
          <cell r="A160">
            <v>38671</v>
          </cell>
        </row>
        <row r="161">
          <cell r="A161">
            <v>38711</v>
          </cell>
        </row>
        <row r="162">
          <cell r="A162">
            <v>38718</v>
          </cell>
        </row>
        <row r="163">
          <cell r="A163">
            <v>38775</v>
          </cell>
        </row>
        <row r="164">
          <cell r="A164">
            <v>38776</v>
          </cell>
        </row>
        <row r="165">
          <cell r="A165">
            <v>38821</v>
          </cell>
        </row>
        <row r="166">
          <cell r="A166">
            <v>38828</v>
          </cell>
        </row>
        <row r="167">
          <cell r="A167">
            <v>38838</v>
          </cell>
        </row>
        <row r="168">
          <cell r="A168">
            <v>38883</v>
          </cell>
        </row>
        <row r="169">
          <cell r="A169">
            <v>38967</v>
          </cell>
        </row>
        <row r="170">
          <cell r="A170">
            <v>39002</v>
          </cell>
        </row>
        <row r="171">
          <cell r="A171">
            <v>39023</v>
          </cell>
        </row>
        <row r="172">
          <cell r="A172">
            <v>39036</v>
          </cell>
        </row>
        <row r="173">
          <cell r="A173">
            <v>39076</v>
          </cell>
        </row>
        <row r="174">
          <cell r="A174">
            <v>39083</v>
          </cell>
        </row>
        <row r="175">
          <cell r="A175">
            <v>39132</v>
          </cell>
        </row>
        <row r="176">
          <cell r="A176">
            <v>39133</v>
          </cell>
        </row>
        <row r="177">
          <cell r="A177">
            <v>39178</v>
          </cell>
        </row>
        <row r="178">
          <cell r="A178">
            <v>39193</v>
          </cell>
        </row>
        <row r="179">
          <cell r="A179">
            <v>39203</v>
          </cell>
        </row>
        <row r="180">
          <cell r="A180">
            <v>39240</v>
          </cell>
        </row>
        <row r="181">
          <cell r="A181">
            <v>39332</v>
          </cell>
        </row>
        <row r="182">
          <cell r="A182">
            <v>39367</v>
          </cell>
        </row>
        <row r="183">
          <cell r="A183">
            <v>39388</v>
          </cell>
        </row>
        <row r="184">
          <cell r="A184">
            <v>39401</v>
          </cell>
        </row>
        <row r="185">
          <cell r="A185">
            <v>39441</v>
          </cell>
        </row>
        <row r="186">
          <cell r="A186">
            <v>39448</v>
          </cell>
        </row>
        <row r="187">
          <cell r="A187">
            <v>39482</v>
          </cell>
        </row>
        <row r="188">
          <cell r="A188">
            <v>39483</v>
          </cell>
        </row>
        <row r="189">
          <cell r="A189">
            <v>39528</v>
          </cell>
        </row>
        <row r="190">
          <cell r="A190">
            <v>39559</v>
          </cell>
        </row>
        <row r="191">
          <cell r="A191">
            <v>39569</v>
          </cell>
        </row>
        <row r="192">
          <cell r="A192">
            <v>39590</v>
          </cell>
        </row>
        <row r="193">
          <cell r="A193">
            <v>39698</v>
          </cell>
        </row>
        <row r="194">
          <cell r="A194">
            <v>39733</v>
          </cell>
        </row>
        <row r="195">
          <cell r="A195">
            <v>39754</v>
          </cell>
        </row>
        <row r="196">
          <cell r="A196">
            <v>39767</v>
          </cell>
        </row>
        <row r="197">
          <cell r="A197">
            <v>39807</v>
          </cell>
        </row>
        <row r="198">
          <cell r="A198">
            <v>39814</v>
          </cell>
        </row>
        <row r="199">
          <cell r="A199">
            <v>39867</v>
          </cell>
        </row>
        <row r="200">
          <cell r="A200">
            <v>39868</v>
          </cell>
        </row>
        <row r="201">
          <cell r="A201">
            <v>39913</v>
          </cell>
        </row>
        <row r="202">
          <cell r="A202">
            <v>39924</v>
          </cell>
        </row>
        <row r="203">
          <cell r="A203">
            <v>39934</v>
          </cell>
        </row>
        <row r="204">
          <cell r="A204">
            <v>39975</v>
          </cell>
        </row>
        <row r="205">
          <cell r="A205">
            <v>40063</v>
          </cell>
        </row>
        <row r="206">
          <cell r="A206">
            <v>40098</v>
          </cell>
        </row>
        <row r="207">
          <cell r="A207">
            <v>40119</v>
          </cell>
        </row>
        <row r="208">
          <cell r="A208">
            <v>40132</v>
          </cell>
        </row>
        <row r="209">
          <cell r="A209">
            <v>40172</v>
          </cell>
        </row>
        <row r="210">
          <cell r="A210">
            <v>40179</v>
          </cell>
        </row>
        <row r="211">
          <cell r="A211">
            <v>40224</v>
          </cell>
        </row>
        <row r="212">
          <cell r="A212">
            <v>40225</v>
          </cell>
        </row>
        <row r="213">
          <cell r="A213">
            <v>40270</v>
          </cell>
        </row>
        <row r="214">
          <cell r="A214">
            <v>40289</v>
          </cell>
        </row>
        <row r="215">
          <cell r="A215">
            <v>40299</v>
          </cell>
        </row>
        <row r="216">
          <cell r="A216">
            <v>40332</v>
          </cell>
        </row>
        <row r="217">
          <cell r="A217">
            <v>40428</v>
          </cell>
        </row>
        <row r="218">
          <cell r="A218">
            <v>40463</v>
          </cell>
        </row>
        <row r="219">
          <cell r="A219">
            <v>40484</v>
          </cell>
        </row>
        <row r="220">
          <cell r="A220">
            <v>40497</v>
          </cell>
        </row>
        <row r="221">
          <cell r="A221">
            <v>40537</v>
          </cell>
        </row>
        <row r="222">
          <cell r="A222">
            <v>40544</v>
          </cell>
        </row>
        <row r="223">
          <cell r="A223">
            <v>40609</v>
          </cell>
        </row>
        <row r="224">
          <cell r="A224">
            <v>40610</v>
          </cell>
        </row>
        <row r="225">
          <cell r="A225">
            <v>40654</v>
          </cell>
        </row>
        <row r="226">
          <cell r="A226">
            <v>40655</v>
          </cell>
        </row>
        <row r="227">
          <cell r="A227">
            <v>40664</v>
          </cell>
        </row>
        <row r="228">
          <cell r="A228">
            <v>40717</v>
          </cell>
        </row>
        <row r="229">
          <cell r="A229">
            <v>40793</v>
          </cell>
        </row>
        <row r="230">
          <cell r="A230">
            <v>40828</v>
          </cell>
        </row>
        <row r="231">
          <cell r="A231">
            <v>40849</v>
          </cell>
        </row>
        <row r="232">
          <cell r="A232">
            <v>40862</v>
          </cell>
        </row>
        <row r="233">
          <cell r="A233">
            <v>40902</v>
          </cell>
        </row>
        <row r="234">
          <cell r="A234">
            <v>40909</v>
          </cell>
        </row>
        <row r="235">
          <cell r="A235">
            <v>40959</v>
          </cell>
        </row>
        <row r="236">
          <cell r="A236">
            <v>40960</v>
          </cell>
        </row>
        <row r="237">
          <cell r="A237">
            <v>41005</v>
          </cell>
        </row>
        <row r="238">
          <cell r="A238">
            <v>41020</v>
          </cell>
        </row>
        <row r="239">
          <cell r="A239">
            <v>41030</v>
          </cell>
        </row>
        <row r="240">
          <cell r="A240">
            <v>41067</v>
          </cell>
        </row>
        <row r="241">
          <cell r="A241">
            <v>41159</v>
          </cell>
        </row>
        <row r="242">
          <cell r="A242">
            <v>41194</v>
          </cell>
        </row>
        <row r="243">
          <cell r="A243">
            <v>41215</v>
          </cell>
        </row>
        <row r="244">
          <cell r="A244">
            <v>41228</v>
          </cell>
        </row>
        <row r="245">
          <cell r="A245">
            <v>41268</v>
          </cell>
        </row>
        <row r="246">
          <cell r="A246">
            <v>41275</v>
          </cell>
        </row>
        <row r="247">
          <cell r="A247">
            <v>41316</v>
          </cell>
        </row>
        <row r="248">
          <cell r="A248">
            <v>41317</v>
          </cell>
        </row>
        <row r="249">
          <cell r="A249">
            <v>41362</v>
          </cell>
        </row>
        <row r="250">
          <cell r="A250">
            <v>41385</v>
          </cell>
        </row>
        <row r="251">
          <cell r="A251">
            <v>41395</v>
          </cell>
        </row>
        <row r="252">
          <cell r="A252">
            <v>41424</v>
          </cell>
        </row>
        <row r="253">
          <cell r="A253">
            <v>41524</v>
          </cell>
        </row>
        <row r="254">
          <cell r="A254">
            <v>41559</v>
          </cell>
        </row>
        <row r="255">
          <cell r="A255">
            <v>41580</v>
          </cell>
        </row>
        <row r="256">
          <cell r="A256">
            <v>41593</v>
          </cell>
        </row>
        <row r="257">
          <cell r="A257">
            <v>41633</v>
          </cell>
        </row>
        <row r="258">
          <cell r="A258">
            <v>41640</v>
          </cell>
        </row>
        <row r="259">
          <cell r="A259">
            <v>41701</v>
          </cell>
        </row>
        <row r="260">
          <cell r="A260">
            <v>41702</v>
          </cell>
        </row>
        <row r="261">
          <cell r="A261">
            <v>41747</v>
          </cell>
        </row>
        <row r="262">
          <cell r="A262">
            <v>41750</v>
          </cell>
        </row>
        <row r="263">
          <cell r="A263">
            <v>41760</v>
          </cell>
        </row>
        <row r="264">
          <cell r="A264">
            <v>41809</v>
          </cell>
        </row>
        <row r="265">
          <cell r="A265">
            <v>41889</v>
          </cell>
        </row>
        <row r="266">
          <cell r="A266">
            <v>41924</v>
          </cell>
        </row>
        <row r="267">
          <cell r="A267">
            <v>41945</v>
          </cell>
        </row>
        <row r="268">
          <cell r="A268">
            <v>41958</v>
          </cell>
        </row>
        <row r="269">
          <cell r="A269">
            <v>41998</v>
          </cell>
        </row>
        <row r="270">
          <cell r="A270">
            <v>42005</v>
          </cell>
        </row>
        <row r="271">
          <cell r="A271">
            <v>42051</v>
          </cell>
        </row>
        <row r="272">
          <cell r="A272">
            <v>42052</v>
          </cell>
        </row>
        <row r="273">
          <cell r="A273">
            <v>42097</v>
          </cell>
        </row>
        <row r="274">
          <cell r="A274">
            <v>42115</v>
          </cell>
        </row>
        <row r="275">
          <cell r="A275">
            <v>42125</v>
          </cell>
        </row>
        <row r="276">
          <cell r="A276">
            <v>42159</v>
          </cell>
        </row>
        <row r="277">
          <cell r="A277">
            <v>42254</v>
          </cell>
        </row>
        <row r="278">
          <cell r="A278">
            <v>42289</v>
          </cell>
        </row>
        <row r="279">
          <cell r="A279">
            <v>42310</v>
          </cell>
        </row>
        <row r="280">
          <cell r="A280">
            <v>42323</v>
          </cell>
        </row>
        <row r="281">
          <cell r="A281">
            <v>42363</v>
          </cell>
        </row>
        <row r="282">
          <cell r="A282">
            <v>42370</v>
          </cell>
        </row>
        <row r="283">
          <cell r="A283">
            <v>42408</v>
          </cell>
        </row>
        <row r="284">
          <cell r="A284">
            <v>42409</v>
          </cell>
        </row>
        <row r="285">
          <cell r="A285">
            <v>42454</v>
          </cell>
        </row>
        <row r="286">
          <cell r="A286">
            <v>42481</v>
          </cell>
        </row>
        <row r="287">
          <cell r="A287">
            <v>42491</v>
          </cell>
        </row>
        <row r="288">
          <cell r="A288">
            <v>42516</v>
          </cell>
        </row>
        <row r="289">
          <cell r="A289">
            <v>42620</v>
          </cell>
        </row>
        <row r="290">
          <cell r="A290">
            <v>42655</v>
          </cell>
        </row>
        <row r="291">
          <cell r="A291">
            <v>42676</v>
          </cell>
        </row>
        <row r="292">
          <cell r="A292">
            <v>42689</v>
          </cell>
        </row>
        <row r="293">
          <cell r="A293">
            <v>42729</v>
          </cell>
        </row>
        <row r="294">
          <cell r="A294">
            <v>42736</v>
          </cell>
        </row>
        <row r="295">
          <cell r="A295">
            <v>42793</v>
          </cell>
        </row>
        <row r="296">
          <cell r="A296">
            <v>42794</v>
          </cell>
        </row>
        <row r="297">
          <cell r="A297">
            <v>42839</v>
          </cell>
        </row>
        <row r="298">
          <cell r="A298">
            <v>42846</v>
          </cell>
        </row>
        <row r="299">
          <cell r="A299">
            <v>42856</v>
          </cell>
        </row>
        <row r="300">
          <cell r="A300">
            <v>42901</v>
          </cell>
        </row>
        <row r="301">
          <cell r="A301">
            <v>42985</v>
          </cell>
        </row>
        <row r="302">
          <cell r="A302">
            <v>43020</v>
          </cell>
        </row>
        <row r="303">
          <cell r="A303">
            <v>43041</v>
          </cell>
        </row>
        <row r="304">
          <cell r="A304">
            <v>43054</v>
          </cell>
        </row>
        <row r="305">
          <cell r="A305">
            <v>43094</v>
          </cell>
        </row>
        <row r="306">
          <cell r="A306">
            <v>43101</v>
          </cell>
        </row>
        <row r="307">
          <cell r="A307">
            <v>43143</v>
          </cell>
        </row>
        <row r="308">
          <cell r="A308">
            <v>43144</v>
          </cell>
        </row>
        <row r="309">
          <cell r="A309">
            <v>43189</v>
          </cell>
        </row>
        <row r="310">
          <cell r="A310">
            <v>43211</v>
          </cell>
        </row>
        <row r="311">
          <cell r="A311">
            <v>43221</v>
          </cell>
        </row>
        <row r="312">
          <cell r="A312">
            <v>43251</v>
          </cell>
        </row>
        <row r="313">
          <cell r="A313">
            <v>43350</v>
          </cell>
        </row>
        <row r="314">
          <cell r="A314">
            <v>43385</v>
          </cell>
        </row>
        <row r="315">
          <cell r="A315">
            <v>43406</v>
          </cell>
        </row>
        <row r="316">
          <cell r="A316">
            <v>43419</v>
          </cell>
        </row>
        <row r="317">
          <cell r="A317">
            <v>43459</v>
          </cell>
        </row>
        <row r="318">
          <cell r="A318">
            <v>43466</v>
          </cell>
        </row>
        <row r="319">
          <cell r="A319">
            <v>43528</v>
          </cell>
        </row>
        <row r="320">
          <cell r="A320">
            <v>43529</v>
          </cell>
        </row>
        <row r="321">
          <cell r="A321">
            <v>43574</v>
          </cell>
        </row>
        <row r="322">
          <cell r="A322">
            <v>43576</v>
          </cell>
        </row>
        <row r="323">
          <cell r="A323">
            <v>43586</v>
          </cell>
        </row>
        <row r="324">
          <cell r="A324">
            <v>43636</v>
          </cell>
        </row>
        <row r="325">
          <cell r="A325">
            <v>43715</v>
          </cell>
        </row>
        <row r="326">
          <cell r="A326">
            <v>43750</v>
          </cell>
        </row>
        <row r="327">
          <cell r="A327">
            <v>43771</v>
          </cell>
        </row>
        <row r="328">
          <cell r="A328">
            <v>43784</v>
          </cell>
        </row>
        <row r="329">
          <cell r="A329">
            <v>43824</v>
          </cell>
        </row>
        <row r="330">
          <cell r="A330">
            <v>43831</v>
          </cell>
        </row>
        <row r="331">
          <cell r="A331">
            <v>43885</v>
          </cell>
        </row>
        <row r="332">
          <cell r="A332">
            <v>43886</v>
          </cell>
        </row>
        <row r="333">
          <cell r="A333">
            <v>43931</v>
          </cell>
        </row>
        <row r="334">
          <cell r="A334">
            <v>43942</v>
          </cell>
        </row>
        <row r="335">
          <cell r="A335">
            <v>43952</v>
          </cell>
        </row>
        <row r="336">
          <cell r="A336">
            <v>43993</v>
          </cell>
        </row>
        <row r="337">
          <cell r="A337">
            <v>44081</v>
          </cell>
        </row>
        <row r="338">
          <cell r="A338">
            <v>44116</v>
          </cell>
        </row>
        <row r="339">
          <cell r="A339">
            <v>44137</v>
          </cell>
        </row>
        <row r="340">
          <cell r="A340">
            <v>44150</v>
          </cell>
        </row>
        <row r="341">
          <cell r="A341">
            <v>44190</v>
          </cell>
        </row>
        <row r="342">
          <cell r="A342">
            <v>44197</v>
          </cell>
        </row>
        <row r="343">
          <cell r="A343">
            <v>44242</v>
          </cell>
        </row>
        <row r="344">
          <cell r="A344">
            <v>44243</v>
          </cell>
        </row>
        <row r="345">
          <cell r="A345">
            <v>44288</v>
          </cell>
        </row>
        <row r="346">
          <cell r="A346">
            <v>44307</v>
          </cell>
        </row>
        <row r="347">
          <cell r="A347">
            <v>44317</v>
          </cell>
        </row>
        <row r="348">
          <cell r="A348">
            <v>44350</v>
          </cell>
        </row>
        <row r="349">
          <cell r="A349">
            <v>44446</v>
          </cell>
        </row>
        <row r="350">
          <cell r="A350">
            <v>44481</v>
          </cell>
        </row>
        <row r="351">
          <cell r="A351">
            <v>44502</v>
          </cell>
        </row>
        <row r="352">
          <cell r="A352">
            <v>44515</v>
          </cell>
        </row>
        <row r="353">
          <cell r="A353">
            <v>44555</v>
          </cell>
        </row>
        <row r="354">
          <cell r="A354">
            <v>44562</v>
          </cell>
        </row>
        <row r="355">
          <cell r="A355">
            <v>44620</v>
          </cell>
        </row>
        <row r="356">
          <cell r="A356">
            <v>44621</v>
          </cell>
        </row>
        <row r="357">
          <cell r="A357">
            <v>44666</v>
          </cell>
        </row>
        <row r="358">
          <cell r="A358">
            <v>44672</v>
          </cell>
        </row>
        <row r="359">
          <cell r="A359">
            <v>44682</v>
          </cell>
        </row>
        <row r="360">
          <cell r="A360">
            <v>44728</v>
          </cell>
        </row>
        <row r="361">
          <cell r="A361">
            <v>44811</v>
          </cell>
        </row>
        <row r="362">
          <cell r="A362">
            <v>44846</v>
          </cell>
        </row>
        <row r="363">
          <cell r="A363">
            <v>44867</v>
          </cell>
        </row>
        <row r="364">
          <cell r="A364">
            <v>44880</v>
          </cell>
        </row>
        <row r="365">
          <cell r="A365">
            <v>44920</v>
          </cell>
        </row>
        <row r="366">
          <cell r="A366">
            <v>44927</v>
          </cell>
        </row>
        <row r="367">
          <cell r="A367">
            <v>44977</v>
          </cell>
        </row>
        <row r="368">
          <cell r="A368">
            <v>44978</v>
          </cell>
        </row>
        <row r="369">
          <cell r="A369">
            <v>45023</v>
          </cell>
        </row>
        <row r="370">
          <cell r="A370">
            <v>45037</v>
          </cell>
        </row>
        <row r="371">
          <cell r="A371">
            <v>45047</v>
          </cell>
        </row>
        <row r="372">
          <cell r="A372">
            <v>45085</v>
          </cell>
        </row>
        <row r="373">
          <cell r="A373">
            <v>45176</v>
          </cell>
        </row>
        <row r="374">
          <cell r="A374">
            <v>45211</v>
          </cell>
        </row>
        <row r="375">
          <cell r="A375">
            <v>45232</v>
          </cell>
        </row>
        <row r="376">
          <cell r="A376">
            <v>45245</v>
          </cell>
        </row>
        <row r="377">
          <cell r="A377">
            <v>45285</v>
          </cell>
        </row>
        <row r="378">
          <cell r="A378">
            <v>45292</v>
          </cell>
        </row>
        <row r="379">
          <cell r="A379">
            <v>45334</v>
          </cell>
        </row>
        <row r="380">
          <cell r="A380">
            <v>45335</v>
          </cell>
        </row>
        <row r="381">
          <cell r="A381">
            <v>45380</v>
          </cell>
        </row>
        <row r="382">
          <cell r="A382">
            <v>45403</v>
          </cell>
        </row>
        <row r="383">
          <cell r="A383">
            <v>45413</v>
          </cell>
        </row>
        <row r="384">
          <cell r="A384">
            <v>45442</v>
          </cell>
        </row>
        <row r="385">
          <cell r="A385">
            <v>45542</v>
          </cell>
        </row>
        <row r="386">
          <cell r="A386">
            <v>45577</v>
          </cell>
        </row>
        <row r="387">
          <cell r="A387">
            <v>45598</v>
          </cell>
        </row>
        <row r="388">
          <cell r="A388">
            <v>45611</v>
          </cell>
        </row>
        <row r="389">
          <cell r="A389">
            <v>45651</v>
          </cell>
        </row>
        <row r="390">
          <cell r="A390">
            <v>45658</v>
          </cell>
        </row>
        <row r="391">
          <cell r="A391">
            <v>45719</v>
          </cell>
        </row>
        <row r="392">
          <cell r="A392">
            <v>45720</v>
          </cell>
        </row>
        <row r="393">
          <cell r="A393">
            <v>45765</v>
          </cell>
        </row>
        <row r="394">
          <cell r="A394">
            <v>45768</v>
          </cell>
        </row>
        <row r="395">
          <cell r="A395">
            <v>45778</v>
          </cell>
        </row>
        <row r="396">
          <cell r="A396">
            <v>45827</v>
          </cell>
        </row>
        <row r="397">
          <cell r="A397">
            <v>45907</v>
          </cell>
        </row>
        <row r="398">
          <cell r="A398">
            <v>45942</v>
          </cell>
        </row>
        <row r="399">
          <cell r="A399">
            <v>45963</v>
          </cell>
        </row>
        <row r="400">
          <cell r="A400">
            <v>45976</v>
          </cell>
        </row>
        <row r="401">
          <cell r="A401">
            <v>46016</v>
          </cell>
        </row>
        <row r="402">
          <cell r="A402">
            <v>46023</v>
          </cell>
        </row>
        <row r="403">
          <cell r="A403">
            <v>46069</v>
          </cell>
        </row>
        <row r="404">
          <cell r="A404">
            <v>46070</v>
          </cell>
        </row>
        <row r="405">
          <cell r="A405">
            <v>46115</v>
          </cell>
        </row>
        <row r="406">
          <cell r="A406">
            <v>46133</v>
          </cell>
        </row>
        <row r="407">
          <cell r="A407">
            <v>46143</v>
          </cell>
        </row>
        <row r="408">
          <cell r="A408">
            <v>46177</v>
          </cell>
        </row>
        <row r="409">
          <cell r="A409">
            <v>46272</v>
          </cell>
        </row>
        <row r="410">
          <cell r="A410">
            <v>46307</v>
          </cell>
        </row>
        <row r="411">
          <cell r="A411">
            <v>46328</v>
          </cell>
        </row>
        <row r="412">
          <cell r="A412">
            <v>46341</v>
          </cell>
        </row>
        <row r="413">
          <cell r="A413">
            <v>46381</v>
          </cell>
        </row>
        <row r="414">
          <cell r="A414">
            <v>46388</v>
          </cell>
        </row>
        <row r="415">
          <cell r="A415">
            <v>46426</v>
          </cell>
        </row>
        <row r="416">
          <cell r="A416">
            <v>46427</v>
          </cell>
        </row>
        <row r="417">
          <cell r="A417">
            <v>46472</v>
          </cell>
        </row>
        <row r="418">
          <cell r="A418">
            <v>46498</v>
          </cell>
        </row>
        <row r="419">
          <cell r="A419">
            <v>46508</v>
          </cell>
        </row>
        <row r="420">
          <cell r="A420">
            <v>46534</v>
          </cell>
        </row>
        <row r="421">
          <cell r="A421">
            <v>46637</v>
          </cell>
        </row>
        <row r="422">
          <cell r="A422">
            <v>46672</v>
          </cell>
        </row>
        <row r="423">
          <cell r="A423">
            <v>46693</v>
          </cell>
        </row>
        <row r="424">
          <cell r="A424">
            <v>46706</v>
          </cell>
        </row>
        <row r="425">
          <cell r="A425">
            <v>46746</v>
          </cell>
        </row>
        <row r="426">
          <cell r="A426">
            <v>46753</v>
          </cell>
        </row>
        <row r="427">
          <cell r="A427">
            <v>46811</v>
          </cell>
        </row>
        <row r="428">
          <cell r="A428">
            <v>46812</v>
          </cell>
        </row>
        <row r="429">
          <cell r="A429">
            <v>46857</v>
          </cell>
        </row>
        <row r="430">
          <cell r="A430">
            <v>46864</v>
          </cell>
        </row>
        <row r="431">
          <cell r="A431">
            <v>46874</v>
          </cell>
        </row>
        <row r="432">
          <cell r="A432">
            <v>46919</v>
          </cell>
        </row>
        <row r="433">
          <cell r="A433">
            <v>47003</v>
          </cell>
        </row>
        <row r="434">
          <cell r="A434">
            <v>47038</v>
          </cell>
        </row>
        <row r="435">
          <cell r="A435">
            <v>47059</v>
          </cell>
        </row>
        <row r="436">
          <cell r="A436">
            <v>47072</v>
          </cell>
        </row>
        <row r="437">
          <cell r="A437">
            <v>47112</v>
          </cell>
        </row>
        <row r="438">
          <cell r="A438">
            <v>47119</v>
          </cell>
        </row>
        <row r="439">
          <cell r="A439">
            <v>47161</v>
          </cell>
        </row>
        <row r="440">
          <cell r="A440">
            <v>47162</v>
          </cell>
        </row>
        <row r="441">
          <cell r="A441">
            <v>47207</v>
          </cell>
        </row>
        <row r="442">
          <cell r="A442">
            <v>47229</v>
          </cell>
        </row>
        <row r="443">
          <cell r="A443">
            <v>47239</v>
          </cell>
        </row>
        <row r="444">
          <cell r="A444">
            <v>47269</v>
          </cell>
        </row>
        <row r="445">
          <cell r="A445">
            <v>47368</v>
          </cell>
        </row>
        <row r="446">
          <cell r="A446">
            <v>47403</v>
          </cell>
        </row>
        <row r="447">
          <cell r="A447">
            <v>47424</v>
          </cell>
        </row>
        <row r="448">
          <cell r="A448">
            <v>47437</v>
          </cell>
        </row>
        <row r="449">
          <cell r="A449">
            <v>47477</v>
          </cell>
        </row>
        <row r="450">
          <cell r="A450">
            <v>47484</v>
          </cell>
        </row>
        <row r="451">
          <cell r="A451">
            <v>47546</v>
          </cell>
        </row>
        <row r="452">
          <cell r="A452">
            <v>47547</v>
          </cell>
        </row>
        <row r="453">
          <cell r="A453">
            <v>47592</v>
          </cell>
        </row>
        <row r="454">
          <cell r="A454">
            <v>47594</v>
          </cell>
        </row>
        <row r="455">
          <cell r="A455">
            <v>47604</v>
          </cell>
        </row>
        <row r="456">
          <cell r="A456">
            <v>47654</v>
          </cell>
        </row>
        <row r="457">
          <cell r="A457">
            <v>47733</v>
          </cell>
        </row>
        <row r="458">
          <cell r="A458">
            <v>47768</v>
          </cell>
        </row>
        <row r="459">
          <cell r="A459">
            <v>47789</v>
          </cell>
        </row>
        <row r="460">
          <cell r="A460">
            <v>47802</v>
          </cell>
        </row>
        <row r="461">
          <cell r="A461">
            <v>47842</v>
          </cell>
        </row>
        <row r="462">
          <cell r="A462">
            <v>47849</v>
          </cell>
        </row>
        <row r="463">
          <cell r="A463">
            <v>47903</v>
          </cell>
        </row>
        <row r="464">
          <cell r="A464">
            <v>47904</v>
          </cell>
        </row>
        <row r="465">
          <cell r="A465">
            <v>47949</v>
          </cell>
        </row>
        <row r="466">
          <cell r="A466">
            <v>47959</v>
          </cell>
        </row>
        <row r="467">
          <cell r="A467">
            <v>47969</v>
          </cell>
        </row>
        <row r="468">
          <cell r="A468">
            <v>48011</v>
          </cell>
        </row>
        <row r="469">
          <cell r="A469">
            <v>48098</v>
          </cell>
        </row>
        <row r="470">
          <cell r="A470">
            <v>48133</v>
          </cell>
        </row>
        <row r="471">
          <cell r="A471">
            <v>48154</v>
          </cell>
        </row>
        <row r="472">
          <cell r="A472">
            <v>48167</v>
          </cell>
        </row>
        <row r="473">
          <cell r="A473">
            <v>48207</v>
          </cell>
        </row>
        <row r="474">
          <cell r="A474">
            <v>48214</v>
          </cell>
        </row>
        <row r="475">
          <cell r="A475">
            <v>48253</v>
          </cell>
        </row>
        <row r="476">
          <cell r="A476">
            <v>48254</v>
          </cell>
        </row>
        <row r="477">
          <cell r="A477">
            <v>48299</v>
          </cell>
        </row>
        <row r="478">
          <cell r="A478">
            <v>48325</v>
          </cell>
        </row>
        <row r="479">
          <cell r="A479">
            <v>48335</v>
          </cell>
        </row>
        <row r="480">
          <cell r="A480">
            <v>48361</v>
          </cell>
        </row>
        <row r="481">
          <cell r="A481">
            <v>48464</v>
          </cell>
        </row>
        <row r="482">
          <cell r="A482">
            <v>48499</v>
          </cell>
        </row>
        <row r="483">
          <cell r="A483">
            <v>48520</v>
          </cell>
        </row>
        <row r="484">
          <cell r="A484">
            <v>48533</v>
          </cell>
        </row>
        <row r="485">
          <cell r="A485">
            <v>48573</v>
          </cell>
        </row>
        <row r="486">
          <cell r="A486">
            <v>48580</v>
          </cell>
        </row>
        <row r="487">
          <cell r="A487">
            <v>48638</v>
          </cell>
        </row>
        <row r="488">
          <cell r="A488">
            <v>48639</v>
          </cell>
        </row>
        <row r="489">
          <cell r="A489">
            <v>48684</v>
          </cell>
        </row>
        <row r="490">
          <cell r="A490">
            <v>48690</v>
          </cell>
        </row>
        <row r="491">
          <cell r="A491">
            <v>48700</v>
          </cell>
        </row>
        <row r="492">
          <cell r="A492">
            <v>48746</v>
          </cell>
        </row>
        <row r="493">
          <cell r="A493">
            <v>48829</v>
          </cell>
        </row>
        <row r="494">
          <cell r="A494">
            <v>48864</v>
          </cell>
        </row>
        <row r="495">
          <cell r="A495">
            <v>48885</v>
          </cell>
        </row>
        <row r="496">
          <cell r="A496">
            <v>48898</v>
          </cell>
        </row>
        <row r="497">
          <cell r="A497">
            <v>48938</v>
          </cell>
        </row>
        <row r="498">
          <cell r="A498">
            <v>48945</v>
          </cell>
        </row>
        <row r="499">
          <cell r="A499">
            <v>48995</v>
          </cell>
        </row>
        <row r="500">
          <cell r="A500">
            <v>48996</v>
          </cell>
        </row>
        <row r="501">
          <cell r="A501">
            <v>49041</v>
          </cell>
        </row>
        <row r="502">
          <cell r="A502">
            <v>49055</v>
          </cell>
        </row>
        <row r="503">
          <cell r="A503">
            <v>49065</v>
          </cell>
        </row>
        <row r="504">
          <cell r="A504">
            <v>49103</v>
          </cell>
        </row>
        <row r="505">
          <cell r="A505">
            <v>49194</v>
          </cell>
        </row>
        <row r="506">
          <cell r="A506">
            <v>49229</v>
          </cell>
        </row>
        <row r="507">
          <cell r="A507">
            <v>49250</v>
          </cell>
        </row>
        <row r="508">
          <cell r="A508">
            <v>49263</v>
          </cell>
        </row>
        <row r="509">
          <cell r="A509">
            <v>49303</v>
          </cell>
        </row>
        <row r="510">
          <cell r="A510">
            <v>49310</v>
          </cell>
        </row>
        <row r="511">
          <cell r="A511">
            <v>49345</v>
          </cell>
        </row>
        <row r="512">
          <cell r="A512">
            <v>49346</v>
          </cell>
        </row>
        <row r="513">
          <cell r="A513">
            <v>49391</v>
          </cell>
        </row>
        <row r="514">
          <cell r="A514">
            <v>49420</v>
          </cell>
        </row>
        <row r="515">
          <cell r="A515">
            <v>49430</v>
          </cell>
        </row>
        <row r="516">
          <cell r="A516">
            <v>49453</v>
          </cell>
        </row>
        <row r="517">
          <cell r="A517">
            <v>49559</v>
          </cell>
        </row>
        <row r="518">
          <cell r="A518">
            <v>49594</v>
          </cell>
        </row>
        <row r="519">
          <cell r="A519">
            <v>49615</v>
          </cell>
        </row>
        <row r="520">
          <cell r="A520">
            <v>49628</v>
          </cell>
        </row>
        <row r="521">
          <cell r="A521">
            <v>49668</v>
          </cell>
        </row>
        <row r="522">
          <cell r="A522">
            <v>49675</v>
          </cell>
        </row>
        <row r="523">
          <cell r="A523">
            <v>49730</v>
          </cell>
        </row>
        <row r="524">
          <cell r="A524">
            <v>49731</v>
          </cell>
        </row>
        <row r="525">
          <cell r="A525">
            <v>49776</v>
          </cell>
        </row>
        <row r="526">
          <cell r="A526">
            <v>49786</v>
          </cell>
        </row>
        <row r="527">
          <cell r="A527">
            <v>49796</v>
          </cell>
        </row>
        <row r="528">
          <cell r="A528">
            <v>49838</v>
          </cell>
        </row>
        <row r="529">
          <cell r="A529">
            <v>49925</v>
          </cell>
        </row>
        <row r="530">
          <cell r="A530">
            <v>49960</v>
          </cell>
        </row>
        <row r="531">
          <cell r="A531">
            <v>49981</v>
          </cell>
        </row>
        <row r="532">
          <cell r="A532">
            <v>49994</v>
          </cell>
        </row>
        <row r="533">
          <cell r="A533">
            <v>50034</v>
          </cell>
        </row>
        <row r="534">
          <cell r="A534">
            <v>50041</v>
          </cell>
        </row>
        <row r="535">
          <cell r="A535">
            <v>50087</v>
          </cell>
        </row>
        <row r="536">
          <cell r="A536">
            <v>50088</v>
          </cell>
        </row>
        <row r="537">
          <cell r="A537">
            <v>50133</v>
          </cell>
        </row>
        <row r="538">
          <cell r="A538">
            <v>50151</v>
          </cell>
        </row>
        <row r="539">
          <cell r="A539">
            <v>50161</v>
          </cell>
        </row>
        <row r="540">
          <cell r="A540">
            <v>50195</v>
          </cell>
        </row>
        <row r="541">
          <cell r="A541">
            <v>50290</v>
          </cell>
        </row>
        <row r="542">
          <cell r="A542">
            <v>50325</v>
          </cell>
        </row>
        <row r="543">
          <cell r="A543">
            <v>50346</v>
          </cell>
        </row>
        <row r="544">
          <cell r="A544">
            <v>50359</v>
          </cell>
        </row>
        <row r="545">
          <cell r="A545">
            <v>50399</v>
          </cell>
        </row>
        <row r="546">
          <cell r="A546">
            <v>50406</v>
          </cell>
        </row>
        <row r="547">
          <cell r="A547">
            <v>50472</v>
          </cell>
        </row>
        <row r="548">
          <cell r="A548">
            <v>50473</v>
          </cell>
        </row>
        <row r="549">
          <cell r="A549">
            <v>50516</v>
          </cell>
        </row>
        <row r="550">
          <cell r="A550">
            <v>50518</v>
          </cell>
        </row>
        <row r="551">
          <cell r="A551">
            <v>50526</v>
          </cell>
        </row>
        <row r="552">
          <cell r="A552">
            <v>50580</v>
          </cell>
        </row>
        <row r="553">
          <cell r="A553">
            <v>50655</v>
          </cell>
        </row>
        <row r="554">
          <cell r="A554">
            <v>50690</v>
          </cell>
        </row>
        <row r="555">
          <cell r="A555">
            <v>50711</v>
          </cell>
        </row>
        <row r="556">
          <cell r="A556">
            <v>50724</v>
          </cell>
        </row>
        <row r="557">
          <cell r="A557">
            <v>50764</v>
          </cell>
        </row>
        <row r="558">
          <cell r="A558">
            <v>50771</v>
          </cell>
        </row>
        <row r="559">
          <cell r="A559">
            <v>50822</v>
          </cell>
        </row>
        <row r="560">
          <cell r="A560">
            <v>50823</v>
          </cell>
        </row>
        <row r="561">
          <cell r="A561">
            <v>50868</v>
          </cell>
        </row>
        <row r="562">
          <cell r="A562">
            <v>50881</v>
          </cell>
        </row>
        <row r="563">
          <cell r="A563">
            <v>50891</v>
          </cell>
        </row>
        <row r="564">
          <cell r="A564">
            <v>50930</v>
          </cell>
        </row>
        <row r="565">
          <cell r="A565">
            <v>51020</v>
          </cell>
        </row>
        <row r="566">
          <cell r="A566">
            <v>51055</v>
          </cell>
        </row>
        <row r="567">
          <cell r="A567">
            <v>51076</v>
          </cell>
        </row>
        <row r="568">
          <cell r="A568">
            <v>51089</v>
          </cell>
        </row>
        <row r="569">
          <cell r="A569">
            <v>51129</v>
          </cell>
        </row>
        <row r="570">
          <cell r="A570">
            <v>51136</v>
          </cell>
        </row>
        <row r="571">
          <cell r="A571">
            <v>51179</v>
          </cell>
        </row>
        <row r="572">
          <cell r="A572">
            <v>51180</v>
          </cell>
        </row>
        <row r="573">
          <cell r="A573">
            <v>51225</v>
          </cell>
        </row>
        <row r="574">
          <cell r="A574">
            <v>51247</v>
          </cell>
        </row>
        <row r="575">
          <cell r="A575">
            <v>51257</v>
          </cell>
        </row>
        <row r="576">
          <cell r="A576">
            <v>51287</v>
          </cell>
        </row>
        <row r="577">
          <cell r="A577">
            <v>51386</v>
          </cell>
        </row>
        <row r="578">
          <cell r="A578">
            <v>51421</v>
          </cell>
        </row>
        <row r="579">
          <cell r="A579">
            <v>51442</v>
          </cell>
        </row>
        <row r="580">
          <cell r="A580">
            <v>51455</v>
          </cell>
        </row>
        <row r="581">
          <cell r="A581">
            <v>51495</v>
          </cell>
        </row>
        <row r="582">
          <cell r="A582">
            <v>51502</v>
          </cell>
        </row>
        <row r="583">
          <cell r="A583">
            <v>51564</v>
          </cell>
        </row>
        <row r="584">
          <cell r="A584">
            <v>51565</v>
          </cell>
        </row>
        <row r="585">
          <cell r="A585">
            <v>51610</v>
          </cell>
        </row>
        <row r="586">
          <cell r="A586">
            <v>51612</v>
          </cell>
        </row>
        <row r="587">
          <cell r="A587">
            <v>51622</v>
          </cell>
        </row>
        <row r="588">
          <cell r="A588">
            <v>51672</v>
          </cell>
        </row>
        <row r="589">
          <cell r="A589">
            <v>51751</v>
          </cell>
        </row>
        <row r="590">
          <cell r="A590">
            <v>51786</v>
          </cell>
        </row>
        <row r="591">
          <cell r="A591">
            <v>51807</v>
          </cell>
        </row>
        <row r="592">
          <cell r="A592">
            <v>51820</v>
          </cell>
        </row>
        <row r="593">
          <cell r="A593">
            <v>51860</v>
          </cell>
        </row>
        <row r="594">
          <cell r="A594">
            <v>51867</v>
          </cell>
        </row>
        <row r="595">
          <cell r="A595">
            <v>51914</v>
          </cell>
        </row>
        <row r="596">
          <cell r="A596">
            <v>51915</v>
          </cell>
        </row>
        <row r="597">
          <cell r="A597">
            <v>51960</v>
          </cell>
        </row>
        <row r="598">
          <cell r="A598">
            <v>51977</v>
          </cell>
        </row>
        <row r="599">
          <cell r="A599">
            <v>51987</v>
          </cell>
        </row>
        <row r="600">
          <cell r="A600">
            <v>52022</v>
          </cell>
        </row>
        <row r="601">
          <cell r="A601">
            <v>52116</v>
          </cell>
        </row>
        <row r="602">
          <cell r="A602">
            <v>52151</v>
          </cell>
        </row>
        <row r="603">
          <cell r="A603">
            <v>52172</v>
          </cell>
        </row>
        <row r="604">
          <cell r="A604">
            <v>52185</v>
          </cell>
        </row>
        <row r="605">
          <cell r="A605">
            <v>52225</v>
          </cell>
        </row>
        <row r="606">
          <cell r="A606">
            <v>52232</v>
          </cell>
        </row>
        <row r="607">
          <cell r="A607">
            <v>52271</v>
          </cell>
        </row>
        <row r="608">
          <cell r="A608">
            <v>52272</v>
          </cell>
        </row>
        <row r="609">
          <cell r="A609">
            <v>52317</v>
          </cell>
        </row>
        <row r="610">
          <cell r="A610">
            <v>52342</v>
          </cell>
        </row>
        <row r="611">
          <cell r="A611">
            <v>52352</v>
          </cell>
        </row>
        <row r="612">
          <cell r="A612">
            <v>52379</v>
          </cell>
        </row>
        <row r="613">
          <cell r="A613">
            <v>52481</v>
          </cell>
        </row>
        <row r="614">
          <cell r="A614">
            <v>52516</v>
          </cell>
        </row>
        <row r="615">
          <cell r="A615">
            <v>52537</v>
          </cell>
        </row>
        <row r="616">
          <cell r="A616">
            <v>52550</v>
          </cell>
        </row>
        <row r="617">
          <cell r="A617">
            <v>52590</v>
          </cell>
        </row>
        <row r="618">
          <cell r="A618">
            <v>52597</v>
          </cell>
        </row>
        <row r="619">
          <cell r="A619">
            <v>52656</v>
          </cell>
        </row>
        <row r="620">
          <cell r="A620">
            <v>52657</v>
          </cell>
        </row>
        <row r="621">
          <cell r="A621">
            <v>52702</v>
          </cell>
        </row>
        <row r="622">
          <cell r="A622">
            <v>52708</v>
          </cell>
        </row>
        <row r="623">
          <cell r="A623">
            <v>52718</v>
          </cell>
        </row>
        <row r="624">
          <cell r="A624">
            <v>52764</v>
          </cell>
        </row>
        <row r="625">
          <cell r="A625">
            <v>52847</v>
          </cell>
        </row>
        <row r="626">
          <cell r="A626">
            <v>52882</v>
          </cell>
        </row>
        <row r="627">
          <cell r="A627">
            <v>52903</v>
          </cell>
        </row>
        <row r="628">
          <cell r="A628">
            <v>52916</v>
          </cell>
        </row>
        <row r="629">
          <cell r="A629">
            <v>52956</v>
          </cell>
        </row>
        <row r="630">
          <cell r="A630">
            <v>52963</v>
          </cell>
        </row>
        <row r="631">
          <cell r="A631">
            <v>53013</v>
          </cell>
        </row>
        <row r="632">
          <cell r="A632">
            <v>53014</v>
          </cell>
        </row>
        <row r="633">
          <cell r="A633">
            <v>53059</v>
          </cell>
        </row>
        <row r="634">
          <cell r="A634">
            <v>53073</v>
          </cell>
        </row>
        <row r="635">
          <cell r="A635">
            <v>53083</v>
          </cell>
        </row>
        <row r="636">
          <cell r="A636">
            <v>53121</v>
          </cell>
        </row>
        <row r="637">
          <cell r="A637">
            <v>53212</v>
          </cell>
        </row>
        <row r="638">
          <cell r="A638">
            <v>53247</v>
          </cell>
        </row>
        <row r="639">
          <cell r="A639">
            <v>53268</v>
          </cell>
        </row>
        <row r="640">
          <cell r="A640">
            <v>53281</v>
          </cell>
        </row>
        <row r="641">
          <cell r="A641">
            <v>53321</v>
          </cell>
        </row>
        <row r="642">
          <cell r="A642">
            <v>53328</v>
          </cell>
        </row>
        <row r="643">
          <cell r="A643">
            <v>53363</v>
          </cell>
        </row>
        <row r="644">
          <cell r="A644">
            <v>53364</v>
          </cell>
        </row>
        <row r="645">
          <cell r="A645">
            <v>53409</v>
          </cell>
        </row>
        <row r="646">
          <cell r="A646">
            <v>53438</v>
          </cell>
        </row>
        <row r="647">
          <cell r="A647">
            <v>53448</v>
          </cell>
        </row>
        <row r="648">
          <cell r="A648">
            <v>53471</v>
          </cell>
        </row>
        <row r="649">
          <cell r="A649">
            <v>53577</v>
          </cell>
        </row>
        <row r="650">
          <cell r="A650">
            <v>53612</v>
          </cell>
        </row>
        <row r="651">
          <cell r="A651">
            <v>53633</v>
          </cell>
        </row>
        <row r="652">
          <cell r="A652">
            <v>53646</v>
          </cell>
        </row>
        <row r="653">
          <cell r="A653">
            <v>53686</v>
          </cell>
        </row>
        <row r="654">
          <cell r="A654">
            <v>53693</v>
          </cell>
        </row>
        <row r="655">
          <cell r="A655">
            <v>53748</v>
          </cell>
        </row>
        <row r="656">
          <cell r="A656">
            <v>53749</v>
          </cell>
        </row>
        <row r="657">
          <cell r="A657">
            <v>53794</v>
          </cell>
        </row>
        <row r="658">
          <cell r="A658">
            <v>53803</v>
          </cell>
        </row>
        <row r="659">
          <cell r="A659">
            <v>53813</v>
          </cell>
        </row>
        <row r="660">
          <cell r="A660">
            <v>53856</v>
          </cell>
        </row>
        <row r="661">
          <cell r="A661">
            <v>53942</v>
          </cell>
        </row>
        <row r="662">
          <cell r="A662">
            <v>53977</v>
          </cell>
        </row>
        <row r="663">
          <cell r="A663">
            <v>53998</v>
          </cell>
        </row>
        <row r="664">
          <cell r="A664">
            <v>54011</v>
          </cell>
        </row>
        <row r="665">
          <cell r="A665">
            <v>54051</v>
          </cell>
        </row>
        <row r="666">
          <cell r="A666">
            <v>54058</v>
          </cell>
        </row>
        <row r="667">
          <cell r="A667">
            <v>54105</v>
          </cell>
        </row>
        <row r="668">
          <cell r="A668">
            <v>54106</v>
          </cell>
        </row>
        <row r="669">
          <cell r="A669">
            <v>54151</v>
          </cell>
        </row>
        <row r="670">
          <cell r="A670">
            <v>54169</v>
          </cell>
        </row>
        <row r="671">
          <cell r="A671">
            <v>54179</v>
          </cell>
        </row>
        <row r="672">
          <cell r="A672">
            <v>54213</v>
          </cell>
        </row>
        <row r="673">
          <cell r="A673">
            <v>54308</v>
          </cell>
        </row>
        <row r="674">
          <cell r="A674">
            <v>54343</v>
          </cell>
        </row>
        <row r="675">
          <cell r="A675">
            <v>54364</v>
          </cell>
        </row>
        <row r="676">
          <cell r="A676">
            <v>54377</v>
          </cell>
        </row>
        <row r="677">
          <cell r="A677">
            <v>54417</v>
          </cell>
        </row>
        <row r="678">
          <cell r="A678">
            <v>54424</v>
          </cell>
        </row>
        <row r="679">
          <cell r="A679">
            <v>54483</v>
          </cell>
        </row>
        <row r="680">
          <cell r="A680">
            <v>54484</v>
          </cell>
        </row>
        <row r="681">
          <cell r="A681">
            <v>54529</v>
          </cell>
        </row>
        <row r="682">
          <cell r="A682">
            <v>54534</v>
          </cell>
        </row>
        <row r="683">
          <cell r="A683">
            <v>54544</v>
          </cell>
        </row>
        <row r="684">
          <cell r="A684">
            <v>54591</v>
          </cell>
        </row>
        <row r="685">
          <cell r="A685">
            <v>54673</v>
          </cell>
        </row>
        <row r="686">
          <cell r="A686">
            <v>54708</v>
          </cell>
        </row>
        <row r="687">
          <cell r="A687">
            <v>54729</v>
          </cell>
        </row>
        <row r="688">
          <cell r="A688">
            <v>54742</v>
          </cell>
        </row>
        <row r="689">
          <cell r="A689">
            <v>54782</v>
          </cell>
        </row>
        <row r="690">
          <cell r="A690">
            <v>54789</v>
          </cell>
        </row>
        <row r="691">
          <cell r="A691">
            <v>54840</v>
          </cell>
        </row>
        <row r="692">
          <cell r="A692">
            <v>54841</v>
          </cell>
        </row>
        <row r="693">
          <cell r="A693">
            <v>54886</v>
          </cell>
        </row>
        <row r="694">
          <cell r="A694">
            <v>54899</v>
          </cell>
        </row>
        <row r="695">
          <cell r="A695">
            <v>54909</v>
          </cell>
        </row>
        <row r="696">
          <cell r="A696">
            <v>54948</v>
          </cell>
        </row>
        <row r="697">
          <cell r="A697">
            <v>55038</v>
          </cell>
        </row>
        <row r="698">
          <cell r="A698">
            <v>55073</v>
          </cell>
        </row>
        <row r="699">
          <cell r="A699">
            <v>55094</v>
          </cell>
        </row>
        <row r="700">
          <cell r="A700">
            <v>55107</v>
          </cell>
        </row>
        <row r="701">
          <cell r="A701">
            <v>55147</v>
          </cell>
        </row>
        <row r="702">
          <cell r="A702">
            <v>55154</v>
          </cell>
        </row>
        <row r="703">
          <cell r="A703">
            <v>55197</v>
          </cell>
        </row>
        <row r="704">
          <cell r="A704">
            <v>55198</v>
          </cell>
        </row>
        <row r="705">
          <cell r="A705">
            <v>55243</v>
          </cell>
        </row>
        <row r="706">
          <cell r="A706">
            <v>55264</v>
          </cell>
        </row>
        <row r="707">
          <cell r="A707">
            <v>55274</v>
          </cell>
        </row>
        <row r="708">
          <cell r="A708">
            <v>55305</v>
          </cell>
        </row>
        <row r="709">
          <cell r="A709">
            <v>55403</v>
          </cell>
        </row>
        <row r="710">
          <cell r="A710">
            <v>55438</v>
          </cell>
        </row>
        <row r="711">
          <cell r="A711">
            <v>55459</v>
          </cell>
        </row>
        <row r="712">
          <cell r="A712">
            <v>55472</v>
          </cell>
        </row>
        <row r="713">
          <cell r="A713">
            <v>55512</v>
          </cell>
        </row>
        <row r="714">
          <cell r="A714">
            <v>55519</v>
          </cell>
        </row>
        <row r="715">
          <cell r="A715">
            <v>55582</v>
          </cell>
        </row>
        <row r="716">
          <cell r="A716">
            <v>55583</v>
          </cell>
        </row>
        <row r="717">
          <cell r="A717">
            <v>55628</v>
          </cell>
        </row>
        <row r="718">
          <cell r="A718">
            <v>55630</v>
          </cell>
        </row>
        <row r="719">
          <cell r="A719">
            <v>55640</v>
          </cell>
        </row>
        <row r="720">
          <cell r="A720">
            <v>55690</v>
          </cell>
        </row>
        <row r="721">
          <cell r="A721">
            <v>55769</v>
          </cell>
        </row>
        <row r="722">
          <cell r="A722">
            <v>55804</v>
          </cell>
        </row>
        <row r="723">
          <cell r="A723">
            <v>55825</v>
          </cell>
        </row>
        <row r="724">
          <cell r="A724">
            <v>55838</v>
          </cell>
        </row>
        <row r="725">
          <cell r="A725">
            <v>55878</v>
          </cell>
        </row>
        <row r="726">
          <cell r="A726">
            <v>55885</v>
          </cell>
        </row>
        <row r="727">
          <cell r="A727">
            <v>55932</v>
          </cell>
        </row>
        <row r="728">
          <cell r="A728">
            <v>55933</v>
          </cell>
        </row>
        <row r="729">
          <cell r="A729">
            <v>55978</v>
          </cell>
        </row>
        <row r="730">
          <cell r="A730">
            <v>55995</v>
          </cell>
        </row>
        <row r="731">
          <cell r="A731">
            <v>56005</v>
          </cell>
        </row>
        <row r="732">
          <cell r="A732">
            <v>56040</v>
          </cell>
        </row>
        <row r="733">
          <cell r="A733">
            <v>56134</v>
          </cell>
        </row>
        <row r="734">
          <cell r="A734">
            <v>56169</v>
          </cell>
        </row>
        <row r="735">
          <cell r="A735">
            <v>56190</v>
          </cell>
        </row>
        <row r="736">
          <cell r="A736">
            <v>56203</v>
          </cell>
        </row>
        <row r="737">
          <cell r="A737">
            <v>56243</v>
          </cell>
        </row>
        <row r="738">
          <cell r="A738">
            <v>56250</v>
          </cell>
        </row>
        <row r="739">
          <cell r="A739">
            <v>56289</v>
          </cell>
        </row>
        <row r="740">
          <cell r="A740">
            <v>56290</v>
          </cell>
        </row>
        <row r="741">
          <cell r="A741">
            <v>56335</v>
          </cell>
        </row>
        <row r="742">
          <cell r="A742">
            <v>56360</v>
          </cell>
        </row>
        <row r="743">
          <cell r="A743">
            <v>56370</v>
          </cell>
        </row>
        <row r="744">
          <cell r="A744">
            <v>56397</v>
          </cell>
        </row>
        <row r="745">
          <cell r="A745">
            <v>56499</v>
          </cell>
        </row>
        <row r="746">
          <cell r="A746">
            <v>56534</v>
          </cell>
        </row>
        <row r="747">
          <cell r="A747">
            <v>56555</v>
          </cell>
        </row>
        <row r="748">
          <cell r="A748">
            <v>56568</v>
          </cell>
        </row>
        <row r="749">
          <cell r="A749">
            <v>56608</v>
          </cell>
        </row>
        <row r="750">
          <cell r="A750">
            <v>56615</v>
          </cell>
        </row>
        <row r="751">
          <cell r="A751">
            <v>56674</v>
          </cell>
        </row>
        <row r="752">
          <cell r="A752">
            <v>56675</v>
          </cell>
        </row>
        <row r="753">
          <cell r="A753">
            <v>56720</v>
          </cell>
        </row>
        <row r="754">
          <cell r="A754">
            <v>56725</v>
          </cell>
        </row>
        <row r="755">
          <cell r="A755">
            <v>56735</v>
          </cell>
        </row>
        <row r="756">
          <cell r="A756">
            <v>56782</v>
          </cell>
        </row>
        <row r="757">
          <cell r="A757">
            <v>56864</v>
          </cell>
        </row>
        <row r="758">
          <cell r="A758">
            <v>56899</v>
          </cell>
        </row>
        <row r="759">
          <cell r="A759">
            <v>56920</v>
          </cell>
        </row>
        <row r="760">
          <cell r="A760">
            <v>56933</v>
          </cell>
        </row>
        <row r="761">
          <cell r="A761">
            <v>56973</v>
          </cell>
        </row>
        <row r="762">
          <cell r="A762">
            <v>56980</v>
          </cell>
        </row>
        <row r="763">
          <cell r="A763">
            <v>57024</v>
          </cell>
        </row>
        <row r="764">
          <cell r="A764">
            <v>57025</v>
          </cell>
        </row>
        <row r="765">
          <cell r="A765">
            <v>57070</v>
          </cell>
        </row>
        <row r="766">
          <cell r="A766">
            <v>57091</v>
          </cell>
        </row>
        <row r="767">
          <cell r="A767">
            <v>57101</v>
          </cell>
        </row>
        <row r="768">
          <cell r="A768">
            <v>57132</v>
          </cell>
        </row>
        <row r="769">
          <cell r="A769">
            <v>57230</v>
          </cell>
        </row>
        <row r="770">
          <cell r="A770">
            <v>57265</v>
          </cell>
        </row>
        <row r="771">
          <cell r="A771">
            <v>57286</v>
          </cell>
        </row>
        <row r="772">
          <cell r="A772">
            <v>57299</v>
          </cell>
        </row>
        <row r="773">
          <cell r="A773">
            <v>57339</v>
          </cell>
        </row>
        <row r="774">
          <cell r="A774">
            <v>57346</v>
          </cell>
        </row>
        <row r="775">
          <cell r="A775">
            <v>57409</v>
          </cell>
        </row>
        <row r="776">
          <cell r="A776">
            <v>57410</v>
          </cell>
        </row>
        <row r="777">
          <cell r="A777">
            <v>57455</v>
          </cell>
        </row>
        <row r="778">
          <cell r="A778">
            <v>57456</v>
          </cell>
        </row>
        <row r="779">
          <cell r="A779">
            <v>57466</v>
          </cell>
        </row>
        <row r="780">
          <cell r="A780">
            <v>57517</v>
          </cell>
        </row>
        <row r="781">
          <cell r="A781">
            <v>57595</v>
          </cell>
        </row>
        <row r="782">
          <cell r="A782">
            <v>57630</v>
          </cell>
        </row>
        <row r="783">
          <cell r="A783">
            <v>57651</v>
          </cell>
        </row>
        <row r="784">
          <cell r="A784">
            <v>57664</v>
          </cell>
        </row>
        <row r="785">
          <cell r="A785">
            <v>57704</v>
          </cell>
        </row>
        <row r="786">
          <cell r="A786">
            <v>57711</v>
          </cell>
        </row>
        <row r="787">
          <cell r="A787">
            <v>57766</v>
          </cell>
        </row>
        <row r="788">
          <cell r="A788">
            <v>57767</v>
          </cell>
        </row>
        <row r="789">
          <cell r="A789">
            <v>57812</v>
          </cell>
        </row>
        <row r="790">
          <cell r="A790">
            <v>57821</v>
          </cell>
        </row>
        <row r="791">
          <cell r="A791">
            <v>57831</v>
          </cell>
        </row>
        <row r="792">
          <cell r="A792">
            <v>57874</v>
          </cell>
        </row>
        <row r="793">
          <cell r="A793">
            <v>57960</v>
          </cell>
        </row>
        <row r="794">
          <cell r="A794">
            <v>57995</v>
          </cell>
        </row>
        <row r="795">
          <cell r="A795">
            <v>58016</v>
          </cell>
        </row>
        <row r="796">
          <cell r="A796">
            <v>58029</v>
          </cell>
        </row>
        <row r="797">
          <cell r="A797">
            <v>58069</v>
          </cell>
        </row>
        <row r="798">
          <cell r="A798">
            <v>58076</v>
          </cell>
        </row>
        <row r="799">
          <cell r="A799">
            <v>58116</v>
          </cell>
        </row>
        <row r="800">
          <cell r="A800">
            <v>58117</v>
          </cell>
        </row>
        <row r="801">
          <cell r="A801">
            <v>58162</v>
          </cell>
        </row>
        <row r="802">
          <cell r="A802">
            <v>58186</v>
          </cell>
        </row>
        <row r="803">
          <cell r="A803">
            <v>58196</v>
          </cell>
        </row>
        <row r="804">
          <cell r="A804">
            <v>58224</v>
          </cell>
        </row>
        <row r="805">
          <cell r="A805">
            <v>58325</v>
          </cell>
        </row>
        <row r="806">
          <cell r="A806">
            <v>58360</v>
          </cell>
        </row>
        <row r="807">
          <cell r="A807">
            <v>58381</v>
          </cell>
        </row>
        <row r="808">
          <cell r="A808">
            <v>58394</v>
          </cell>
        </row>
        <row r="809">
          <cell r="A809">
            <v>58434</v>
          </cell>
        </row>
        <row r="810">
          <cell r="A810">
            <v>58441</v>
          </cell>
        </row>
        <row r="811">
          <cell r="A811">
            <v>58501</v>
          </cell>
        </row>
        <row r="812">
          <cell r="A812">
            <v>58502</v>
          </cell>
        </row>
        <row r="813">
          <cell r="A813">
            <v>58547</v>
          </cell>
        </row>
        <row r="814">
          <cell r="A814">
            <v>58552</v>
          </cell>
        </row>
        <row r="815">
          <cell r="A815">
            <v>58562</v>
          </cell>
        </row>
        <row r="816">
          <cell r="A816">
            <v>58609</v>
          </cell>
        </row>
        <row r="817">
          <cell r="A817">
            <v>58691</v>
          </cell>
        </row>
        <row r="818">
          <cell r="A818">
            <v>58726</v>
          </cell>
        </row>
        <row r="819">
          <cell r="A819">
            <v>58747</v>
          </cell>
        </row>
        <row r="820">
          <cell r="A820">
            <v>58760</v>
          </cell>
        </row>
        <row r="821">
          <cell r="A821">
            <v>58800</v>
          </cell>
        </row>
        <row r="822">
          <cell r="A822">
            <v>58807</v>
          </cell>
        </row>
        <row r="823">
          <cell r="A823">
            <v>58858</v>
          </cell>
        </row>
        <row r="824">
          <cell r="A824">
            <v>58859</v>
          </cell>
        </row>
        <row r="825">
          <cell r="A825">
            <v>58904</v>
          </cell>
        </row>
        <row r="826">
          <cell r="A826">
            <v>58917</v>
          </cell>
        </row>
        <row r="827">
          <cell r="A827">
            <v>58927</v>
          </cell>
        </row>
        <row r="828">
          <cell r="A828">
            <v>58966</v>
          </cell>
        </row>
        <row r="829">
          <cell r="A829">
            <v>59056</v>
          </cell>
        </row>
        <row r="830">
          <cell r="A830">
            <v>59091</v>
          </cell>
        </row>
        <row r="831">
          <cell r="A831">
            <v>59112</v>
          </cell>
        </row>
        <row r="832">
          <cell r="A832">
            <v>59125</v>
          </cell>
        </row>
        <row r="833">
          <cell r="A833">
            <v>59165</v>
          </cell>
        </row>
        <row r="834">
          <cell r="A834">
            <v>59172</v>
          </cell>
        </row>
        <row r="835">
          <cell r="A835">
            <v>59208</v>
          </cell>
        </row>
        <row r="836">
          <cell r="A836">
            <v>59209</v>
          </cell>
        </row>
        <row r="837">
          <cell r="A837">
            <v>59254</v>
          </cell>
        </row>
        <row r="838">
          <cell r="A838">
            <v>59282</v>
          </cell>
        </row>
        <row r="839">
          <cell r="A839">
            <v>59292</v>
          </cell>
        </row>
        <row r="840">
          <cell r="A840">
            <v>59316</v>
          </cell>
        </row>
        <row r="841">
          <cell r="A841">
            <v>59421</v>
          </cell>
        </row>
        <row r="842">
          <cell r="A842">
            <v>59456</v>
          </cell>
        </row>
        <row r="843">
          <cell r="A843">
            <v>59477</v>
          </cell>
        </row>
        <row r="844">
          <cell r="A844">
            <v>59490</v>
          </cell>
        </row>
        <row r="845">
          <cell r="A845">
            <v>59530</v>
          </cell>
        </row>
        <row r="846">
          <cell r="A846">
            <v>59537</v>
          </cell>
        </row>
        <row r="847">
          <cell r="A847">
            <v>59593</v>
          </cell>
        </row>
        <row r="848">
          <cell r="A848">
            <v>59594</v>
          </cell>
        </row>
        <row r="849">
          <cell r="A849">
            <v>59639</v>
          </cell>
        </row>
        <row r="850">
          <cell r="A850">
            <v>59647</v>
          </cell>
        </row>
        <row r="851">
          <cell r="A851">
            <v>59657</v>
          </cell>
        </row>
        <row r="852">
          <cell r="A852">
            <v>59701</v>
          </cell>
        </row>
        <row r="853">
          <cell r="A853">
            <v>59786</v>
          </cell>
        </row>
        <row r="854">
          <cell r="A854">
            <v>59821</v>
          </cell>
        </row>
        <row r="855">
          <cell r="A855">
            <v>59842</v>
          </cell>
        </row>
        <row r="856">
          <cell r="A856">
            <v>59855</v>
          </cell>
        </row>
        <row r="857">
          <cell r="A857">
            <v>59895</v>
          </cell>
        </row>
        <row r="858">
          <cell r="A858">
            <v>59902</v>
          </cell>
        </row>
        <row r="859">
          <cell r="A859">
            <v>59950</v>
          </cell>
        </row>
        <row r="860">
          <cell r="A860">
            <v>59951</v>
          </cell>
        </row>
        <row r="861">
          <cell r="A861">
            <v>59996</v>
          </cell>
        </row>
        <row r="862">
          <cell r="A862">
            <v>60013</v>
          </cell>
        </row>
        <row r="863">
          <cell r="A863">
            <v>60023</v>
          </cell>
        </row>
        <row r="864">
          <cell r="A864">
            <v>60058</v>
          </cell>
        </row>
        <row r="865">
          <cell r="A865">
            <v>60152</v>
          </cell>
        </row>
        <row r="866">
          <cell r="A866">
            <v>60187</v>
          </cell>
        </row>
        <row r="867">
          <cell r="A867">
            <v>60208</v>
          </cell>
        </row>
        <row r="868">
          <cell r="A868">
            <v>60221</v>
          </cell>
        </row>
        <row r="869">
          <cell r="A869">
            <v>60261</v>
          </cell>
        </row>
        <row r="870">
          <cell r="A870">
            <v>60268</v>
          </cell>
        </row>
        <row r="871">
          <cell r="A871">
            <v>60307</v>
          </cell>
        </row>
        <row r="872">
          <cell r="A872">
            <v>60308</v>
          </cell>
        </row>
        <row r="873">
          <cell r="A873">
            <v>60353</v>
          </cell>
        </row>
        <row r="874">
          <cell r="A874">
            <v>60378</v>
          </cell>
        </row>
        <row r="875">
          <cell r="A875">
            <v>60388</v>
          </cell>
        </row>
        <row r="876">
          <cell r="A876">
            <v>60415</v>
          </cell>
        </row>
        <row r="877">
          <cell r="A877">
            <v>60517</v>
          </cell>
        </row>
        <row r="878">
          <cell r="A878">
            <v>60552</v>
          </cell>
        </row>
        <row r="879">
          <cell r="A879">
            <v>60573</v>
          </cell>
        </row>
        <row r="880">
          <cell r="A880">
            <v>60586</v>
          </cell>
        </row>
        <row r="881">
          <cell r="A881">
            <v>60626</v>
          </cell>
        </row>
        <row r="882">
          <cell r="A882">
            <v>60633</v>
          </cell>
        </row>
        <row r="883">
          <cell r="A883">
            <v>60685</v>
          </cell>
        </row>
        <row r="884">
          <cell r="A884">
            <v>60686</v>
          </cell>
        </row>
        <row r="885">
          <cell r="A885">
            <v>60731</v>
          </cell>
        </row>
        <row r="886">
          <cell r="A886">
            <v>60743</v>
          </cell>
        </row>
        <row r="887">
          <cell r="A887">
            <v>60753</v>
          </cell>
        </row>
        <row r="888">
          <cell r="A888">
            <v>60793</v>
          </cell>
        </row>
        <row r="889">
          <cell r="A889">
            <v>60882</v>
          </cell>
        </row>
        <row r="890">
          <cell r="A890">
            <v>60917</v>
          </cell>
        </row>
        <row r="891">
          <cell r="A891">
            <v>60938</v>
          </cell>
        </row>
        <row r="892">
          <cell r="A892">
            <v>60951</v>
          </cell>
        </row>
        <row r="893">
          <cell r="A893">
            <v>60991</v>
          </cell>
        </row>
        <row r="894">
          <cell r="A894">
            <v>60998</v>
          </cell>
        </row>
        <row r="895">
          <cell r="A895">
            <v>61042</v>
          </cell>
        </row>
        <row r="896">
          <cell r="A896">
            <v>61043</v>
          </cell>
        </row>
        <row r="897">
          <cell r="A897">
            <v>61088</v>
          </cell>
        </row>
        <row r="898">
          <cell r="A898">
            <v>61108</v>
          </cell>
        </row>
        <row r="899">
          <cell r="A899">
            <v>61118</v>
          </cell>
        </row>
        <row r="900">
          <cell r="A900">
            <v>61150</v>
          </cell>
        </row>
        <row r="901">
          <cell r="A901">
            <v>61247</v>
          </cell>
        </row>
        <row r="902">
          <cell r="A902">
            <v>61282</v>
          </cell>
        </row>
        <row r="903">
          <cell r="A903">
            <v>61303</v>
          </cell>
        </row>
        <row r="904">
          <cell r="A904">
            <v>61316</v>
          </cell>
        </row>
        <row r="905">
          <cell r="A905">
            <v>61356</v>
          </cell>
        </row>
        <row r="906">
          <cell r="A906">
            <v>61363</v>
          </cell>
        </row>
        <row r="907">
          <cell r="A907">
            <v>61427</v>
          </cell>
        </row>
        <row r="908">
          <cell r="A908">
            <v>61428</v>
          </cell>
        </row>
        <row r="909">
          <cell r="A909">
            <v>61473</v>
          </cell>
        </row>
        <row r="910">
          <cell r="A910">
            <v>61474</v>
          </cell>
        </row>
        <row r="911">
          <cell r="A911">
            <v>61484</v>
          </cell>
        </row>
        <row r="912">
          <cell r="A912">
            <v>61535</v>
          </cell>
        </row>
        <row r="913">
          <cell r="A913">
            <v>61613</v>
          </cell>
        </row>
        <row r="914">
          <cell r="A914">
            <v>61648</v>
          </cell>
        </row>
        <row r="915">
          <cell r="A915">
            <v>61669</v>
          </cell>
        </row>
        <row r="916">
          <cell r="A916">
            <v>61682</v>
          </cell>
        </row>
        <row r="917">
          <cell r="A917">
            <v>61722</v>
          </cell>
        </row>
        <row r="918">
          <cell r="A918">
            <v>61729</v>
          </cell>
        </row>
        <row r="919">
          <cell r="A919">
            <v>61784</v>
          </cell>
        </row>
        <row r="920">
          <cell r="A920">
            <v>61785</v>
          </cell>
        </row>
        <row r="921">
          <cell r="A921">
            <v>61830</v>
          </cell>
        </row>
        <row r="922">
          <cell r="A922">
            <v>61839</v>
          </cell>
        </row>
        <row r="923">
          <cell r="A923">
            <v>61849</v>
          </cell>
        </row>
        <row r="924">
          <cell r="A924">
            <v>61892</v>
          </cell>
        </row>
        <row r="925">
          <cell r="A925">
            <v>61978</v>
          </cell>
        </row>
        <row r="926">
          <cell r="A926">
            <v>62013</v>
          </cell>
        </row>
        <row r="927">
          <cell r="A927">
            <v>62034</v>
          </cell>
        </row>
        <row r="928">
          <cell r="A928">
            <v>62047</v>
          </cell>
        </row>
        <row r="929">
          <cell r="A929">
            <v>62087</v>
          </cell>
        </row>
        <row r="930">
          <cell r="A930">
            <v>62094</v>
          </cell>
        </row>
        <row r="931">
          <cell r="A931">
            <v>62134</v>
          </cell>
        </row>
        <row r="932">
          <cell r="A932">
            <v>62135</v>
          </cell>
        </row>
        <row r="933">
          <cell r="A933">
            <v>62180</v>
          </cell>
        </row>
        <row r="934">
          <cell r="A934">
            <v>62204</v>
          </cell>
        </row>
        <row r="935">
          <cell r="A935">
            <v>62214</v>
          </cell>
        </row>
        <row r="936">
          <cell r="A936">
            <v>62242</v>
          </cell>
        </row>
        <row r="937">
          <cell r="A937">
            <v>62343</v>
          </cell>
        </row>
        <row r="938">
          <cell r="A938">
            <v>62378</v>
          </cell>
        </row>
        <row r="939">
          <cell r="A939">
            <v>62399</v>
          </cell>
        </row>
        <row r="940">
          <cell r="A940">
            <v>62412</v>
          </cell>
        </row>
        <row r="941">
          <cell r="A941">
            <v>62452</v>
          </cell>
        </row>
        <row r="942">
          <cell r="A942">
            <v>62459</v>
          </cell>
        </row>
        <row r="943">
          <cell r="A943">
            <v>62519</v>
          </cell>
        </row>
        <row r="944">
          <cell r="A944">
            <v>62520</v>
          </cell>
        </row>
        <row r="945">
          <cell r="A945">
            <v>62565</v>
          </cell>
        </row>
        <row r="946">
          <cell r="A946">
            <v>62569</v>
          </cell>
        </row>
        <row r="947">
          <cell r="A947">
            <v>62579</v>
          </cell>
        </row>
        <row r="948">
          <cell r="A948">
            <v>62627</v>
          </cell>
        </row>
        <row r="949">
          <cell r="A949">
            <v>62708</v>
          </cell>
        </row>
        <row r="950">
          <cell r="A950">
            <v>62743</v>
          </cell>
        </row>
        <row r="951">
          <cell r="A951">
            <v>62764</v>
          </cell>
        </row>
        <row r="952">
          <cell r="A952">
            <v>62777</v>
          </cell>
        </row>
        <row r="953">
          <cell r="A953">
            <v>62817</v>
          </cell>
        </row>
        <row r="954">
          <cell r="A954">
            <v>62824</v>
          </cell>
        </row>
        <row r="955">
          <cell r="A955">
            <v>62876</v>
          </cell>
        </row>
        <row r="956">
          <cell r="A956">
            <v>62877</v>
          </cell>
        </row>
        <row r="957">
          <cell r="A957">
            <v>62922</v>
          </cell>
        </row>
        <row r="958">
          <cell r="A958">
            <v>62935</v>
          </cell>
        </row>
        <row r="959">
          <cell r="A959">
            <v>62945</v>
          </cell>
        </row>
        <row r="960">
          <cell r="A960">
            <v>62984</v>
          </cell>
        </row>
        <row r="961">
          <cell r="A961">
            <v>63074</v>
          </cell>
        </row>
        <row r="962">
          <cell r="A962">
            <v>63109</v>
          </cell>
        </row>
        <row r="963">
          <cell r="A963">
            <v>63130</v>
          </cell>
        </row>
        <row r="964">
          <cell r="A964">
            <v>63143</v>
          </cell>
        </row>
        <row r="965">
          <cell r="A965">
            <v>63183</v>
          </cell>
        </row>
        <row r="966">
          <cell r="A966">
            <v>63190</v>
          </cell>
        </row>
        <row r="967">
          <cell r="A967">
            <v>63226</v>
          </cell>
        </row>
        <row r="968">
          <cell r="A968">
            <v>63227</v>
          </cell>
        </row>
        <row r="969">
          <cell r="A969">
            <v>63272</v>
          </cell>
        </row>
        <row r="970">
          <cell r="A970">
            <v>63300</v>
          </cell>
        </row>
        <row r="971">
          <cell r="A971">
            <v>63310</v>
          </cell>
        </row>
        <row r="972">
          <cell r="A972">
            <v>63334</v>
          </cell>
        </row>
        <row r="973">
          <cell r="A973">
            <v>63439</v>
          </cell>
        </row>
        <row r="974">
          <cell r="A974">
            <v>63474</v>
          </cell>
        </row>
        <row r="975">
          <cell r="A975">
            <v>63495</v>
          </cell>
        </row>
        <row r="976">
          <cell r="A976">
            <v>63508</v>
          </cell>
        </row>
        <row r="977">
          <cell r="A977">
            <v>63548</v>
          </cell>
        </row>
        <row r="978">
          <cell r="A978">
            <v>63555</v>
          </cell>
        </row>
        <row r="979">
          <cell r="A979">
            <v>63611</v>
          </cell>
        </row>
        <row r="980">
          <cell r="A980">
            <v>63612</v>
          </cell>
        </row>
        <row r="981">
          <cell r="A981">
            <v>63657</v>
          </cell>
        </row>
        <row r="982">
          <cell r="A982">
            <v>63665</v>
          </cell>
        </row>
        <row r="983">
          <cell r="A983">
            <v>63675</v>
          </cell>
        </row>
        <row r="984">
          <cell r="A984">
            <v>63719</v>
          </cell>
        </row>
        <row r="985">
          <cell r="A985">
            <v>63804</v>
          </cell>
        </row>
        <row r="986">
          <cell r="A986">
            <v>63839</v>
          </cell>
        </row>
        <row r="987">
          <cell r="A987">
            <v>63860</v>
          </cell>
        </row>
        <row r="988">
          <cell r="A988">
            <v>63873</v>
          </cell>
        </row>
        <row r="989">
          <cell r="A989">
            <v>63913</v>
          </cell>
        </row>
        <row r="990">
          <cell r="A990">
            <v>63920</v>
          </cell>
        </row>
        <row r="991">
          <cell r="A991">
            <v>63968</v>
          </cell>
        </row>
        <row r="992">
          <cell r="A992">
            <v>63969</v>
          </cell>
        </row>
        <row r="993">
          <cell r="A993">
            <v>64014</v>
          </cell>
        </row>
        <row r="994">
          <cell r="A994">
            <v>64030</v>
          </cell>
        </row>
        <row r="995">
          <cell r="A995">
            <v>64040</v>
          </cell>
        </row>
        <row r="996">
          <cell r="A996">
            <v>64076</v>
          </cell>
        </row>
        <row r="997">
          <cell r="A997">
            <v>64169</v>
          </cell>
        </row>
        <row r="998">
          <cell r="A998">
            <v>64204</v>
          </cell>
        </row>
        <row r="999">
          <cell r="A999">
            <v>64225</v>
          </cell>
        </row>
        <row r="1000">
          <cell r="A1000">
            <v>64238</v>
          </cell>
        </row>
        <row r="1001">
          <cell r="A1001">
            <v>64278</v>
          </cell>
        </row>
        <row r="1002">
          <cell r="A1002">
            <v>64285</v>
          </cell>
        </row>
        <row r="1003">
          <cell r="A1003">
            <v>64346</v>
          </cell>
        </row>
        <row r="1004">
          <cell r="A1004">
            <v>64347</v>
          </cell>
        </row>
        <row r="1005">
          <cell r="A1005">
            <v>64392</v>
          </cell>
        </row>
        <row r="1006">
          <cell r="A1006">
            <v>64396</v>
          </cell>
        </row>
        <row r="1007">
          <cell r="A1007">
            <v>64406</v>
          </cell>
        </row>
        <row r="1008">
          <cell r="A1008">
            <v>64454</v>
          </cell>
        </row>
        <row r="1009">
          <cell r="A1009">
            <v>64535</v>
          </cell>
        </row>
        <row r="1010">
          <cell r="A1010">
            <v>64570</v>
          </cell>
        </row>
        <row r="1011">
          <cell r="A1011">
            <v>64591</v>
          </cell>
        </row>
        <row r="1012">
          <cell r="A1012">
            <v>64604</v>
          </cell>
        </row>
        <row r="1013">
          <cell r="A1013">
            <v>64644</v>
          </cell>
        </row>
        <row r="1014">
          <cell r="A1014">
            <v>64651</v>
          </cell>
        </row>
        <row r="1015">
          <cell r="A1015">
            <v>64703</v>
          </cell>
        </row>
        <row r="1016">
          <cell r="A1016">
            <v>64704</v>
          </cell>
        </row>
        <row r="1017">
          <cell r="A1017">
            <v>64749</v>
          </cell>
        </row>
        <row r="1018">
          <cell r="A1018">
            <v>64761</v>
          </cell>
        </row>
        <row r="1019">
          <cell r="A1019">
            <v>64771</v>
          </cell>
        </row>
        <row r="1020">
          <cell r="A1020">
            <v>64811</v>
          </cell>
        </row>
        <row r="1021">
          <cell r="A1021">
            <v>64900</v>
          </cell>
        </row>
        <row r="1022">
          <cell r="A1022">
            <v>64935</v>
          </cell>
        </row>
        <row r="1023">
          <cell r="A1023">
            <v>64956</v>
          </cell>
        </row>
        <row r="1024">
          <cell r="A1024">
            <v>64969</v>
          </cell>
        </row>
        <row r="1025">
          <cell r="A1025">
            <v>65009</v>
          </cell>
        </row>
        <row r="1026">
          <cell r="A1026">
            <v>65016</v>
          </cell>
        </row>
        <row r="1027">
          <cell r="A1027">
            <v>65060</v>
          </cell>
        </row>
        <row r="1028">
          <cell r="A1028">
            <v>65061</v>
          </cell>
        </row>
        <row r="1029">
          <cell r="A1029">
            <v>65106</v>
          </cell>
        </row>
        <row r="1030">
          <cell r="A1030">
            <v>65126</v>
          </cell>
        </row>
        <row r="1031">
          <cell r="A1031">
            <v>65136</v>
          </cell>
        </row>
        <row r="1032">
          <cell r="A1032">
            <v>65168</v>
          </cell>
        </row>
        <row r="1033">
          <cell r="A1033">
            <v>65265</v>
          </cell>
        </row>
        <row r="1034">
          <cell r="A1034">
            <v>65300</v>
          </cell>
        </row>
        <row r="1035">
          <cell r="A1035">
            <v>65321</v>
          </cell>
        </row>
        <row r="1036">
          <cell r="A1036">
            <v>65334</v>
          </cell>
        </row>
        <row r="1037">
          <cell r="A1037">
            <v>65374</v>
          </cell>
        </row>
      </sheetData>
      <sheetData sheetId="6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008"/>
  <sheetViews>
    <sheetView showGridLines="0" tabSelected="1" topLeftCell="AL2" zoomScale="150" zoomScaleNormal="150" workbookViewId="0">
      <selection activeCell="AU3" sqref="AU3"/>
    </sheetView>
  </sheetViews>
  <sheetFormatPr defaultRowHeight="14.4" x14ac:dyDescent="0.3"/>
  <cols>
    <col min="1" max="1" width="5.44140625" bestFit="1" customWidth="1"/>
    <col min="2" max="2" width="10.5546875" bestFit="1" customWidth="1"/>
    <col min="3" max="3" width="14.6640625" bestFit="1" customWidth="1"/>
    <col min="4" max="4" width="10.109375" bestFit="1" customWidth="1"/>
    <col min="5" max="5" width="10.109375" customWidth="1"/>
    <col min="6" max="6" width="12" bestFit="1" customWidth="1"/>
    <col min="7" max="7" width="16.5546875" bestFit="1" customWidth="1"/>
    <col min="8" max="9" width="12" bestFit="1" customWidth="1"/>
    <col min="10" max="10" width="10.109375" bestFit="1" customWidth="1"/>
    <col min="11" max="11" width="16.5546875" bestFit="1" customWidth="1"/>
    <col min="12" max="13" width="12" bestFit="1" customWidth="1"/>
    <col min="14" max="14" width="10.109375" bestFit="1" customWidth="1"/>
    <col min="15" max="15" width="14.6640625" bestFit="1" customWidth="1"/>
    <col min="16" max="16" width="11.5546875" bestFit="1" customWidth="1"/>
    <col min="17" max="18" width="11.5546875" customWidth="1"/>
    <col min="19" max="20" width="12.6640625" bestFit="1" customWidth="1"/>
    <col min="21" max="21" width="12" bestFit="1" customWidth="1"/>
    <col min="22" max="22" width="14.5546875" bestFit="1" customWidth="1"/>
    <col min="23" max="26" width="14.5546875" customWidth="1"/>
    <col min="27" max="27" width="14.6640625" bestFit="1" customWidth="1"/>
    <col min="28" max="28" width="11.5546875" bestFit="1" customWidth="1"/>
    <col min="29" max="30" width="11.5546875" customWidth="1"/>
    <col min="31" max="32" width="12.6640625" bestFit="1" customWidth="1"/>
    <col min="33" max="33" width="12" bestFit="1" customWidth="1"/>
    <col min="34" max="34" width="10.109375" bestFit="1" customWidth="1"/>
    <col min="35" max="35" width="16.44140625" bestFit="1" customWidth="1"/>
    <col min="36" max="38" width="10.109375" customWidth="1"/>
    <col min="39" max="39" width="6.6640625" bestFit="1" customWidth="1"/>
    <col min="40" max="40" width="14.21875" bestFit="1" customWidth="1"/>
    <col min="41" max="42" width="12" bestFit="1" customWidth="1"/>
    <col min="43" max="43" width="8.6640625" bestFit="1" customWidth="1"/>
    <col min="44" max="44" width="9.88671875" bestFit="1" customWidth="1"/>
    <col min="45" max="47" width="8.6640625" customWidth="1"/>
    <col min="48" max="48" width="3.88671875" customWidth="1"/>
    <col min="49" max="49" width="2.6640625" customWidth="1"/>
    <col min="50" max="50" width="20.44140625" bestFit="1" customWidth="1"/>
    <col min="51" max="51" width="10.6640625" bestFit="1" customWidth="1"/>
    <col min="52" max="52" width="10.6640625" customWidth="1"/>
    <col min="53" max="53" width="5" customWidth="1"/>
    <col min="54" max="54" width="21" bestFit="1" customWidth="1"/>
    <col min="55" max="55" width="10.6640625" bestFit="1" customWidth="1"/>
    <col min="56" max="56" width="10.6640625" customWidth="1"/>
    <col min="57" max="57" width="5" customWidth="1"/>
    <col min="58" max="58" width="21" bestFit="1" customWidth="1"/>
    <col min="59" max="59" width="10.6640625" bestFit="1" customWidth="1"/>
    <col min="60" max="60" width="10.6640625" customWidth="1"/>
    <col min="61" max="114" width="10.6640625" bestFit="1" customWidth="1"/>
  </cols>
  <sheetData>
    <row r="1" spans="1:61" x14ac:dyDescent="0.3">
      <c r="C1" s="18" t="s">
        <v>29</v>
      </c>
      <c r="O1" s="21" t="s">
        <v>30</v>
      </c>
      <c r="AA1" s="23" t="s">
        <v>31</v>
      </c>
    </row>
    <row r="2" spans="1:61" ht="15.6" x14ac:dyDescent="0.3">
      <c r="A2" s="4" t="s">
        <v>0</v>
      </c>
      <c r="B2" s="5" t="s">
        <v>1</v>
      </c>
      <c r="C2" s="18">
        <v>44788</v>
      </c>
      <c r="D2" s="19" t="s">
        <v>6</v>
      </c>
      <c r="E2" s="19" t="s">
        <v>24</v>
      </c>
      <c r="F2" s="19" t="s">
        <v>26</v>
      </c>
      <c r="G2" s="19" t="s">
        <v>25</v>
      </c>
      <c r="H2" s="20" t="s">
        <v>2</v>
      </c>
      <c r="I2" s="20" t="s">
        <v>3</v>
      </c>
      <c r="J2" s="27" t="s">
        <v>32</v>
      </c>
      <c r="K2" s="50" t="s">
        <v>27</v>
      </c>
      <c r="L2" s="51" t="s">
        <v>2</v>
      </c>
      <c r="M2" s="51" t="s">
        <v>3</v>
      </c>
      <c r="N2" s="52" t="s">
        <v>32</v>
      </c>
      <c r="O2" s="21">
        <v>46980</v>
      </c>
      <c r="P2" s="21" t="s">
        <v>6</v>
      </c>
      <c r="Q2" s="21" t="s">
        <v>24</v>
      </c>
      <c r="R2" s="21" t="s">
        <v>26</v>
      </c>
      <c r="S2" s="22" t="s">
        <v>25</v>
      </c>
      <c r="T2" s="22" t="s">
        <v>2</v>
      </c>
      <c r="U2" s="22" t="s">
        <v>3</v>
      </c>
      <c r="V2" s="28" t="s">
        <v>33</v>
      </c>
      <c r="W2" s="59" t="s">
        <v>27</v>
      </c>
      <c r="X2" s="53" t="s">
        <v>2</v>
      </c>
      <c r="Y2" s="53" t="s">
        <v>3</v>
      </c>
      <c r="Z2" s="53" t="s">
        <v>33</v>
      </c>
      <c r="AA2" s="23">
        <v>56749</v>
      </c>
      <c r="AB2" s="23" t="s">
        <v>6</v>
      </c>
      <c r="AC2" s="23" t="s">
        <v>24</v>
      </c>
      <c r="AD2" s="23" t="s">
        <v>26</v>
      </c>
      <c r="AE2" s="24" t="s">
        <v>25</v>
      </c>
      <c r="AF2" s="24" t="s">
        <v>2</v>
      </c>
      <c r="AG2" s="24" t="s">
        <v>3</v>
      </c>
      <c r="AH2" s="29" t="s">
        <v>34</v>
      </c>
      <c r="AI2" s="60" t="s">
        <v>27</v>
      </c>
      <c r="AJ2" s="61" t="s">
        <v>2</v>
      </c>
      <c r="AK2" s="61" t="s">
        <v>3</v>
      </c>
      <c r="AL2" s="61" t="s">
        <v>34</v>
      </c>
      <c r="AM2" s="25" t="s">
        <v>4</v>
      </c>
      <c r="AN2" s="26" t="s">
        <v>37</v>
      </c>
      <c r="AO2" s="25" t="s">
        <v>2</v>
      </c>
      <c r="AP2" s="25" t="s">
        <v>3</v>
      </c>
      <c r="AQ2" s="25" t="s">
        <v>5</v>
      </c>
      <c r="AR2" s="66" t="s">
        <v>35</v>
      </c>
      <c r="AS2" s="66" t="s">
        <v>2</v>
      </c>
      <c r="AT2" s="66" t="s">
        <v>3</v>
      </c>
      <c r="AU2" s="66" t="s">
        <v>36</v>
      </c>
      <c r="AX2" s="32" t="s">
        <v>16</v>
      </c>
      <c r="BB2" s="32" t="s">
        <v>16</v>
      </c>
      <c r="BF2" s="32" t="s">
        <v>16</v>
      </c>
    </row>
    <row r="3" spans="1:61" x14ac:dyDescent="0.3">
      <c r="A3" s="6">
        <v>1</v>
      </c>
      <c r="B3" s="7">
        <v>43832</v>
      </c>
      <c r="C3" s="70">
        <v>1.63</v>
      </c>
      <c r="D3" s="45">
        <v>3709.6235139999999</v>
      </c>
      <c r="E3" s="45">
        <v>0</v>
      </c>
      <c r="F3" s="46"/>
      <c r="G3" s="46"/>
      <c r="H3" s="10"/>
      <c r="I3" s="10">
        <v>1</v>
      </c>
      <c r="J3" s="10">
        <v>0</v>
      </c>
      <c r="K3" s="56">
        <f>+D3</f>
        <v>3709.6235139999999</v>
      </c>
      <c r="L3" s="57"/>
      <c r="M3" s="57">
        <v>1</v>
      </c>
      <c r="N3" s="57">
        <v>0</v>
      </c>
      <c r="O3" s="70">
        <v>2.87</v>
      </c>
      <c r="P3" s="45">
        <v>4114.7051410000004</v>
      </c>
      <c r="Q3" s="45">
        <v>0</v>
      </c>
      <c r="R3" s="45"/>
      <c r="S3" s="47"/>
      <c r="T3" s="12"/>
      <c r="U3" s="12">
        <v>1</v>
      </c>
      <c r="V3" s="12">
        <v>0</v>
      </c>
      <c r="W3" s="54">
        <f>+P3</f>
        <v>4114.7051410000004</v>
      </c>
      <c r="X3" s="54"/>
      <c r="Y3" s="54">
        <v>1</v>
      </c>
      <c r="Z3" s="54">
        <v>0</v>
      </c>
      <c r="AA3" s="70">
        <v>3.4853999999999998</v>
      </c>
      <c r="AB3" s="45">
        <v>4948.4810660000003</v>
      </c>
      <c r="AC3" s="45">
        <v>0</v>
      </c>
      <c r="AD3" s="45"/>
      <c r="AE3" s="48"/>
      <c r="AF3" s="14"/>
      <c r="AG3" s="14">
        <v>1</v>
      </c>
      <c r="AH3" s="14">
        <v>0</v>
      </c>
      <c r="AI3" s="62">
        <f>+AB3</f>
        <v>4948.4810660000003</v>
      </c>
      <c r="AJ3" s="62"/>
      <c r="AK3" s="62">
        <v>1</v>
      </c>
      <c r="AL3" s="62">
        <v>0</v>
      </c>
      <c r="AM3" s="8">
        <v>4.4000000000000004</v>
      </c>
      <c r="AN3" s="16">
        <v>1</v>
      </c>
      <c r="AO3" s="16"/>
      <c r="AP3" s="16">
        <v>1</v>
      </c>
      <c r="AQ3" s="16">
        <v>0</v>
      </c>
      <c r="AR3" s="45">
        <v>3276.3521529999998</v>
      </c>
      <c r="AS3" s="16"/>
      <c r="AT3" s="16">
        <v>1</v>
      </c>
      <c r="AU3" s="16">
        <v>0</v>
      </c>
      <c r="AX3" s="18">
        <f>+C2</f>
        <v>44788</v>
      </c>
      <c r="BB3" s="21">
        <f>+O2</f>
        <v>46980</v>
      </c>
      <c r="BF3" s="35">
        <f>+AA2</f>
        <v>56749</v>
      </c>
    </row>
    <row r="4" spans="1:61" x14ac:dyDescent="0.3">
      <c r="A4">
        <f>+A3+1</f>
        <v>2</v>
      </c>
      <c r="B4" s="7">
        <v>43833</v>
      </c>
      <c r="C4" s="70">
        <v>1.63</v>
      </c>
      <c r="D4" s="45">
        <v>3711.8007170000001</v>
      </c>
      <c r="E4" s="45">
        <v>0</v>
      </c>
      <c r="F4" s="46"/>
      <c r="G4" s="46">
        <f t="shared" ref="G4:G67" si="0">+D4+E4</f>
        <v>3711.8007170000001</v>
      </c>
      <c r="H4" s="11">
        <f>+(G4/D3-1)*100</f>
        <v>5.8690672834682545E-2</v>
      </c>
      <c r="I4" s="10">
        <f>+(1+H4/100)*I3</f>
        <v>1.0005869067283468</v>
      </c>
      <c r="J4" s="11">
        <f>+(I4-1)*100</f>
        <v>5.8690672834682545E-2</v>
      </c>
      <c r="K4" s="56">
        <f>+D4+F4</f>
        <v>3711.8007170000001</v>
      </c>
      <c r="L4" s="58">
        <f>+(K4/K3-1)*100</f>
        <v>5.8690672834682545E-2</v>
      </c>
      <c r="M4" s="57">
        <f>+(1+L4/100)*M3</f>
        <v>1.0005869067283468</v>
      </c>
      <c r="N4" s="58">
        <f>+(M4-1)*100</f>
        <v>5.8690672834682545E-2</v>
      </c>
      <c r="O4" s="70">
        <v>2.9</v>
      </c>
      <c r="P4" s="45">
        <v>4109.0135319999999</v>
      </c>
      <c r="Q4" s="45">
        <v>0</v>
      </c>
      <c r="R4" s="45"/>
      <c r="S4" s="47">
        <f t="shared" ref="S4:S67" si="1">+P4+Q4</f>
        <v>4109.0135319999999</v>
      </c>
      <c r="T4" s="13">
        <f>+(S4/P3-1)*100</f>
        <v>-0.13832361748811195</v>
      </c>
      <c r="U4" s="12">
        <f>+(1+T4/100)*U3</f>
        <v>0.99861676382511888</v>
      </c>
      <c r="V4" s="13">
        <f>+(U4-1)*100</f>
        <v>-0.13832361748811195</v>
      </c>
      <c r="W4" s="55">
        <f>+P4+R4</f>
        <v>4109.0135319999999</v>
      </c>
      <c r="X4" s="55">
        <f>+(W4/W3-1)*100</f>
        <v>-0.13832361748811195</v>
      </c>
      <c r="Y4" s="55">
        <f>+(1+X4/100)*Y3</f>
        <v>0.99861676382511888</v>
      </c>
      <c r="Z4" s="55">
        <f>+(Y4-1)*100</f>
        <v>-0.13832361748811195</v>
      </c>
      <c r="AA4" s="70">
        <v>3.5259999999999998</v>
      </c>
      <c r="AB4" s="45">
        <v>4916.0760970000001</v>
      </c>
      <c r="AC4" s="45">
        <v>0</v>
      </c>
      <c r="AD4" s="45"/>
      <c r="AE4" s="48">
        <f t="shared" ref="AE4:AE67" si="2">+AC4+AB4</f>
        <v>4916.0760970000001</v>
      </c>
      <c r="AF4" s="15">
        <f>+(AE4/AB3-1)*100</f>
        <v>-0.65484678162452958</v>
      </c>
      <c r="AG4" s="14">
        <f>+(1+AF4/100)*AG3</f>
        <v>0.9934515321837547</v>
      </c>
      <c r="AH4" s="15">
        <f>+(AG4-1)*100</f>
        <v>-0.65484678162452958</v>
      </c>
      <c r="AI4" s="63">
        <f>+AB4+AD4</f>
        <v>4916.0760970000001</v>
      </c>
      <c r="AJ4" s="63">
        <f>+(AI4/AI3-1)*100</f>
        <v>-0.65484678162452958</v>
      </c>
      <c r="AK4" s="63">
        <f>+(1+AJ4/100)*AK3</f>
        <v>0.9934515321837547</v>
      </c>
      <c r="AL4" s="63">
        <f>+(AK4-1)*100</f>
        <v>-0.65484678162452958</v>
      </c>
      <c r="AM4" s="8">
        <v>4.4000000000000004</v>
      </c>
      <c r="AN4" s="16">
        <f t="shared" ref="AN4:AN67" si="3">+((AM3/100+1)^(1/252))*AN3</f>
        <v>1.0001708855892015</v>
      </c>
      <c r="AO4" s="17">
        <f>+(AN4/AN3-1)*100</f>
        <v>1.7088558920153041E-2</v>
      </c>
      <c r="AP4" s="16">
        <f>+(1+AO4/100)*AP3</f>
        <v>1.0001708855892015</v>
      </c>
      <c r="AQ4" s="17">
        <f>+(AP4-1)*100</f>
        <v>1.7088558920153041E-2</v>
      </c>
      <c r="AR4" s="45">
        <v>3278.063717</v>
      </c>
      <c r="AS4" s="17">
        <f>+(AR4/AR3-1)*100</f>
        <v>5.2239927824393462E-2</v>
      </c>
      <c r="AT4" s="17">
        <f>+(1+AS4/100)*AT3</f>
        <v>1.0005223992782439</v>
      </c>
      <c r="AU4" s="17">
        <f>+(AT4-1)*100</f>
        <v>5.2239927824393462E-2</v>
      </c>
      <c r="AX4" s="10" t="s">
        <v>7</v>
      </c>
      <c r="AY4" s="30">
        <v>44200</v>
      </c>
      <c r="BB4" s="12" t="s">
        <v>7</v>
      </c>
      <c r="BC4" s="30">
        <v>44200</v>
      </c>
      <c r="BF4" s="14" t="s">
        <v>7</v>
      </c>
      <c r="BG4" s="30">
        <v>44200</v>
      </c>
    </row>
    <row r="5" spans="1:61" x14ac:dyDescent="0.3">
      <c r="A5">
        <f t="shared" ref="A5:A68" si="4">+A4+1</f>
        <v>3</v>
      </c>
      <c r="B5" s="7">
        <v>43836</v>
      </c>
      <c r="C5" s="70">
        <v>1.66</v>
      </c>
      <c r="D5" s="45">
        <v>3711.3389630000001</v>
      </c>
      <c r="E5" s="45">
        <v>0</v>
      </c>
      <c r="F5" s="46"/>
      <c r="G5" s="46">
        <f t="shared" si="0"/>
        <v>3711.3389630000001</v>
      </c>
      <c r="H5" s="11">
        <f t="shared" ref="H5:H68" si="5">+(G5/D4-1)*100</f>
        <v>-1.2440161398885596E-2</v>
      </c>
      <c r="I5" s="10">
        <f t="shared" ref="I5:I68" si="6">+(1+H5/100)*I4</f>
        <v>1.0004624321022138</v>
      </c>
      <c r="J5" s="11">
        <f t="shared" ref="J5:J68" si="7">+(I5-1)*100</f>
        <v>4.6243210221375008E-2</v>
      </c>
      <c r="K5" s="56">
        <f t="shared" ref="K5:K68" si="8">+D5+F5</f>
        <v>3711.3389630000001</v>
      </c>
      <c r="L5" s="58">
        <f t="shared" ref="L5:L68" si="9">+(K5/K4-1)*100</f>
        <v>-1.2440161398885596E-2</v>
      </c>
      <c r="M5" s="57">
        <f t="shared" ref="M5:M68" si="10">+(1+L5/100)*M4</f>
        <v>1.0004624321022138</v>
      </c>
      <c r="N5" s="58">
        <f t="shared" ref="N5:N68" si="11">+(M5-1)*100</f>
        <v>4.6243210221375008E-2</v>
      </c>
      <c r="O5" s="70">
        <v>2.95</v>
      </c>
      <c r="P5" s="45">
        <v>4097.8310670000001</v>
      </c>
      <c r="Q5" s="45">
        <v>0</v>
      </c>
      <c r="R5" s="45"/>
      <c r="S5" s="47">
        <f t="shared" si="1"/>
        <v>4097.8310670000001</v>
      </c>
      <c r="T5" s="13">
        <f t="shared" ref="T5:T68" si="12">+(S5/P4-1)*100</f>
        <v>-0.27214475963424078</v>
      </c>
      <c r="U5" s="12">
        <f t="shared" ref="U5:U68" si="13">+(1+T5/100)*U4</f>
        <v>0.99589908063353982</v>
      </c>
      <c r="V5" s="13">
        <f t="shared" ref="V5:V68" si="14">+(U5-1)*100</f>
        <v>-0.41009193664601762</v>
      </c>
      <c r="W5" s="55">
        <f t="shared" ref="W5:W68" si="15">+P5+R5</f>
        <v>4097.8310670000001</v>
      </c>
      <c r="X5" s="55">
        <f t="shared" ref="X5:X68" si="16">+(W5/W4-1)*100</f>
        <v>-0.27214475963424078</v>
      </c>
      <c r="Y5" s="55">
        <f t="shared" ref="Y5:Y68" si="17">+(1+X5/100)*Y4</f>
        <v>0.99589908063353982</v>
      </c>
      <c r="Z5" s="55">
        <f t="shared" ref="Z5:Z68" si="18">+(Y5-1)*100</f>
        <v>-0.41009193664601762</v>
      </c>
      <c r="AA5" s="70">
        <v>3.5977000000000001</v>
      </c>
      <c r="AB5" s="45">
        <v>4857.2402819999998</v>
      </c>
      <c r="AC5" s="45">
        <v>0</v>
      </c>
      <c r="AD5" s="45"/>
      <c r="AE5" s="48">
        <f t="shared" si="2"/>
        <v>4857.2402819999998</v>
      </c>
      <c r="AF5" s="15">
        <f t="shared" ref="AF5:AF68" si="19">+(AE5/AB4-1)*100</f>
        <v>-1.196804399262752</v>
      </c>
      <c r="AG5" s="14">
        <f t="shared" ref="AG5:AG68" si="20">+(1+AF5/100)*AG4</f>
        <v>0.98156186054203631</v>
      </c>
      <c r="AH5" s="15">
        <f t="shared" ref="AH5:AH68" si="21">+(AG5-1)*100</f>
        <v>-1.8438139457963687</v>
      </c>
      <c r="AI5" s="63">
        <f t="shared" ref="AI5:AI68" si="22">+AB5+AD5</f>
        <v>4857.2402819999998</v>
      </c>
      <c r="AJ5" s="63">
        <f t="shared" ref="AJ5:AJ68" si="23">+(AI5/AI4-1)*100</f>
        <v>-1.196804399262752</v>
      </c>
      <c r="AK5" s="63">
        <f t="shared" ref="AK5:AK68" si="24">+(1+AJ5/100)*AK4</f>
        <v>0.98156186054203631</v>
      </c>
      <c r="AL5" s="63">
        <f t="shared" ref="AL5:AL68" si="25">+(AK5-1)*100</f>
        <v>-1.8438139457963687</v>
      </c>
      <c r="AM5" s="8">
        <v>4.4000000000000004</v>
      </c>
      <c r="AN5" s="16">
        <f t="shared" si="3"/>
        <v>1.0003418003802877</v>
      </c>
      <c r="AO5" s="17">
        <f t="shared" ref="AO5:AO68" si="26">+(AN5/AN4-1)*100</f>
        <v>1.7088558920153041E-2</v>
      </c>
      <c r="AP5" s="16">
        <f t="shared" ref="AP5:AP68" si="27">+(1+AO5/100)*AP4</f>
        <v>1.0003418003802877</v>
      </c>
      <c r="AQ5" s="17">
        <f t="shared" ref="AQ5:AQ68" si="28">+(AP5-1)*100</f>
        <v>3.4180038028774895E-2</v>
      </c>
      <c r="AR5" s="45">
        <v>3279.776175</v>
      </c>
      <c r="AS5" s="17">
        <f t="shared" ref="AS5:AS68" si="29">+(AR5/AR4-1)*100</f>
        <v>5.2239924169850127E-2</v>
      </c>
      <c r="AT5" s="17">
        <f t="shared" ref="AT5:AT68" si="30">+(1+AS5/100)*AT4</f>
        <v>1.0010450714209294</v>
      </c>
      <c r="AU5" s="17">
        <f t="shared" ref="AU5:AU68" si="31">+(AT5-1)*100</f>
        <v>0.10450714209293555</v>
      </c>
      <c r="AX5" s="10" t="s">
        <v>8</v>
      </c>
      <c r="AY5" s="30">
        <v>44561</v>
      </c>
      <c r="BB5" s="12" t="s">
        <v>8</v>
      </c>
      <c r="BC5" s="30">
        <v>44561</v>
      </c>
      <c r="BF5" s="14" t="s">
        <v>8</v>
      </c>
      <c r="BG5" s="30">
        <v>44561</v>
      </c>
    </row>
    <row r="6" spans="1:61" x14ac:dyDescent="0.3">
      <c r="A6">
        <f t="shared" si="4"/>
        <v>4</v>
      </c>
      <c r="B6" s="7">
        <v>43837</v>
      </c>
      <c r="C6" s="70">
        <v>1.64</v>
      </c>
      <c r="D6" s="45">
        <v>3715.2761909999999</v>
      </c>
      <c r="E6" s="45">
        <v>0</v>
      </c>
      <c r="F6" s="46"/>
      <c r="G6" s="46">
        <f t="shared" si="0"/>
        <v>3715.2761909999999</v>
      </c>
      <c r="H6" s="11">
        <f t="shared" si="5"/>
        <v>0.10608645664682559</v>
      </c>
      <c r="I6" s="10">
        <f t="shared" si="6"/>
        <v>1.0015237872465137</v>
      </c>
      <c r="J6" s="11">
        <f t="shared" si="7"/>
        <v>0.1523787246513697</v>
      </c>
      <c r="K6" s="56">
        <f t="shared" si="8"/>
        <v>3715.2761909999999</v>
      </c>
      <c r="L6" s="58">
        <f t="shared" si="9"/>
        <v>0.10608645664682559</v>
      </c>
      <c r="M6" s="57">
        <f t="shared" si="10"/>
        <v>1.0015237872465137</v>
      </c>
      <c r="N6" s="58">
        <f t="shared" si="11"/>
        <v>0.1523787246513697</v>
      </c>
      <c r="O6" s="70">
        <v>2.94</v>
      </c>
      <c r="P6" s="45">
        <v>4103.2007569999996</v>
      </c>
      <c r="Q6" s="45">
        <v>0</v>
      </c>
      <c r="R6" s="45"/>
      <c r="S6" s="47">
        <f t="shared" si="1"/>
        <v>4103.2007569999996</v>
      </c>
      <c r="T6" s="13">
        <f t="shared" si="12"/>
        <v>0.13103736860315962</v>
      </c>
      <c r="U6" s="12">
        <f t="shared" si="13"/>
        <v>0.99720408058274512</v>
      </c>
      <c r="V6" s="13">
        <f t="shared" si="14"/>
        <v>-0.27959194172548774</v>
      </c>
      <c r="W6" s="55">
        <f t="shared" si="15"/>
        <v>4103.2007569999996</v>
      </c>
      <c r="X6" s="55">
        <f t="shared" si="16"/>
        <v>0.13103736860315962</v>
      </c>
      <c r="Y6" s="55">
        <f t="shared" si="17"/>
        <v>0.99720408058274512</v>
      </c>
      <c r="Z6" s="55">
        <f t="shared" si="18"/>
        <v>-0.27959194172548774</v>
      </c>
      <c r="AA6" s="70">
        <v>3.6</v>
      </c>
      <c r="AB6" s="45">
        <v>4858.4880759999996</v>
      </c>
      <c r="AC6" s="45">
        <v>0</v>
      </c>
      <c r="AD6" s="45"/>
      <c r="AE6" s="48">
        <f t="shared" si="2"/>
        <v>4858.4880759999996</v>
      </c>
      <c r="AF6" s="15">
        <f t="shared" si="19"/>
        <v>2.5689361191871818E-2</v>
      </c>
      <c r="AG6" s="14">
        <f t="shared" si="20"/>
        <v>0.98181401751371267</v>
      </c>
      <c r="AH6" s="15">
        <f t="shared" si="21"/>
        <v>-1.8185982486287333</v>
      </c>
      <c r="AI6" s="63">
        <f t="shared" si="22"/>
        <v>4858.4880759999996</v>
      </c>
      <c r="AJ6" s="63">
        <f t="shared" si="23"/>
        <v>2.5689361191871818E-2</v>
      </c>
      <c r="AK6" s="63">
        <f t="shared" si="24"/>
        <v>0.98181401751371267</v>
      </c>
      <c r="AL6" s="63">
        <f t="shared" si="25"/>
        <v>-1.8185982486287333</v>
      </c>
      <c r="AM6" s="8">
        <v>4.4000000000000004</v>
      </c>
      <c r="AN6" s="16">
        <f t="shared" si="3"/>
        <v>1.0005127443782487</v>
      </c>
      <c r="AO6" s="17">
        <f t="shared" si="26"/>
        <v>1.7088558920153041E-2</v>
      </c>
      <c r="AP6" s="16">
        <f t="shared" si="27"/>
        <v>1.0005127443782487</v>
      </c>
      <c r="AQ6" s="17">
        <f t="shared" si="28"/>
        <v>5.1274437824866403E-2</v>
      </c>
      <c r="AR6" s="45">
        <v>3281.4895280000001</v>
      </c>
      <c r="AS6" s="17">
        <f t="shared" si="29"/>
        <v>5.2239936769460371E-2</v>
      </c>
      <c r="AT6" s="17">
        <f t="shared" si="30"/>
        <v>1.0015680167332734</v>
      </c>
      <c r="AU6" s="17">
        <f t="shared" si="31"/>
        <v>0.15680167332734474</v>
      </c>
      <c r="AZ6" s="64" t="s">
        <v>28</v>
      </c>
      <c r="BD6" s="64" t="s">
        <v>28</v>
      </c>
      <c r="BH6" s="64" t="s">
        <v>28</v>
      </c>
    </row>
    <row r="7" spans="1:61" x14ac:dyDescent="0.3">
      <c r="A7">
        <f t="shared" si="4"/>
        <v>5</v>
      </c>
      <c r="B7" s="7">
        <v>43838</v>
      </c>
      <c r="C7" s="70">
        <v>1.63</v>
      </c>
      <c r="D7" s="45">
        <v>3718.33662</v>
      </c>
      <c r="E7" s="45">
        <v>0</v>
      </c>
      <c r="F7" s="46"/>
      <c r="G7" s="46">
        <f t="shared" si="0"/>
        <v>3718.33662</v>
      </c>
      <c r="H7" s="11">
        <f t="shared" si="5"/>
        <v>8.2374198919965558E-2</v>
      </c>
      <c r="I7" s="10">
        <f t="shared" si="6"/>
        <v>1.0023487844432508</v>
      </c>
      <c r="J7" s="11">
        <f t="shared" si="7"/>
        <v>0.23487844432508176</v>
      </c>
      <c r="K7" s="56">
        <f t="shared" si="8"/>
        <v>3718.33662</v>
      </c>
      <c r="L7" s="58">
        <f t="shared" si="9"/>
        <v>8.2374198919965558E-2</v>
      </c>
      <c r="M7" s="57">
        <f t="shared" si="10"/>
        <v>1.0023487844432508</v>
      </c>
      <c r="N7" s="58">
        <f t="shared" si="11"/>
        <v>0.23487844432508176</v>
      </c>
      <c r="O7" s="70">
        <v>2.92</v>
      </c>
      <c r="P7" s="45">
        <v>4111.3328289999999</v>
      </c>
      <c r="Q7" s="45">
        <v>0</v>
      </c>
      <c r="R7" s="45"/>
      <c r="S7" s="47">
        <f t="shared" si="1"/>
        <v>4111.3328289999999</v>
      </c>
      <c r="T7" s="13">
        <f t="shared" si="12"/>
        <v>0.19818849921313664</v>
      </c>
      <c r="U7" s="12">
        <f t="shared" si="13"/>
        <v>0.99918042438414423</v>
      </c>
      <c r="V7" s="13">
        <f t="shared" si="14"/>
        <v>-8.195756158557721E-2</v>
      </c>
      <c r="W7" s="55">
        <f t="shared" si="15"/>
        <v>4111.3328289999999</v>
      </c>
      <c r="X7" s="55">
        <f t="shared" si="16"/>
        <v>0.19818849921313664</v>
      </c>
      <c r="Y7" s="55">
        <f t="shared" si="17"/>
        <v>0.99918042438414423</v>
      </c>
      <c r="Z7" s="55">
        <f t="shared" si="18"/>
        <v>-8.195756158557721E-2</v>
      </c>
      <c r="AA7" s="70">
        <v>3.57</v>
      </c>
      <c r="AB7" s="45">
        <v>4887.5478659999999</v>
      </c>
      <c r="AC7" s="45">
        <v>0</v>
      </c>
      <c r="AD7" s="45"/>
      <c r="AE7" s="48">
        <f t="shared" si="2"/>
        <v>4887.5478659999999</v>
      </c>
      <c r="AF7" s="15">
        <f t="shared" si="19"/>
        <v>0.59812413955588895</v>
      </c>
      <c r="AG7" s="14">
        <f t="shared" si="20"/>
        <v>0.98768648415800564</v>
      </c>
      <c r="AH7" s="15">
        <f t="shared" si="21"/>
        <v>-1.231351584199436</v>
      </c>
      <c r="AI7" s="63">
        <f t="shared" si="22"/>
        <v>4887.5478659999999</v>
      </c>
      <c r="AJ7" s="63">
        <f t="shared" si="23"/>
        <v>0.59812413955588895</v>
      </c>
      <c r="AK7" s="63">
        <f t="shared" si="24"/>
        <v>0.98768648415800564</v>
      </c>
      <c r="AL7" s="63">
        <f t="shared" si="25"/>
        <v>-1.231351584199436</v>
      </c>
      <c r="AM7" s="8">
        <v>4.4000000000000004</v>
      </c>
      <c r="AN7" s="16">
        <f t="shared" si="3"/>
        <v>1.0006837175880754</v>
      </c>
      <c r="AO7" s="17">
        <f t="shared" si="26"/>
        <v>1.7088558920153041E-2</v>
      </c>
      <c r="AP7" s="16">
        <f t="shared" si="27"/>
        <v>1.0006837175880754</v>
      </c>
      <c r="AQ7" s="17">
        <f t="shared" si="28"/>
        <v>6.8371758807539429E-2</v>
      </c>
      <c r="AR7" s="45">
        <v>3283.203775</v>
      </c>
      <c r="AS7" s="17">
        <f t="shared" si="29"/>
        <v>5.2239904633943901E-2</v>
      </c>
      <c r="AT7" s="17">
        <f t="shared" si="30"/>
        <v>1.002091234910059</v>
      </c>
      <c r="AU7" s="17">
        <f t="shared" si="31"/>
        <v>0.20912349100590255</v>
      </c>
      <c r="AX7" s="31" t="s">
        <v>9</v>
      </c>
      <c r="AY7" s="11">
        <f>((VLOOKUP(AY5,B:AQ,8,FALSE)/VLOOKUP(AY4,B:AQ,8,FALSE))-1)*100</f>
        <v>6.7866305867347654</v>
      </c>
      <c r="AZ7" s="11">
        <f>((VLOOKUP(AY5,B:AQ,12,FALSE)/VLOOKUP(AY4,B:AQ,12,FALSE))-1)*100</f>
        <v>6.5907582611198778</v>
      </c>
      <c r="BB7" s="34" t="s">
        <v>9</v>
      </c>
      <c r="BC7" s="13">
        <f>(((VLOOKUP(BC5,B:AQ,20,FALSE)/VLOOKUP(BC4,B:AQ,20,FALSE))-1)*100)</f>
        <v>-1.1260420592173692</v>
      </c>
      <c r="BD7" s="13">
        <f>(((VLOOKUP(BC5,B:AQ,22,FALSE)/VLOOKUP(BC4,B:AQ,22,FALSE))-1)*100)</f>
        <v>-0.82768382903948279</v>
      </c>
      <c r="BF7" s="33" t="s">
        <v>9</v>
      </c>
      <c r="BG7" s="15">
        <f>(((VLOOKUP(BG5,B:AQ,32,FALSE)/VLOOKUP(BG4,B:AQ,32,FALSE))-1)*100)</f>
        <v>-10.747634780207671</v>
      </c>
      <c r="BH7" s="15">
        <f>(((VLOOKUP(BG5,B:AQ,36,FALSE)/VLOOKUP(BG4,B:AQ,36,FALSE))-1)*100)</f>
        <v>-9.9580217790000258</v>
      </c>
    </row>
    <row r="8" spans="1:61" x14ac:dyDescent="0.3">
      <c r="A8">
        <f t="shared" si="4"/>
        <v>6</v>
      </c>
      <c r="B8" s="7">
        <v>43839</v>
      </c>
      <c r="C8" s="70">
        <v>1.6409</v>
      </c>
      <c r="D8" s="45">
        <v>3719.5629650000001</v>
      </c>
      <c r="E8" s="45">
        <v>0</v>
      </c>
      <c r="F8" s="46"/>
      <c r="G8" s="46">
        <f t="shared" si="0"/>
        <v>3719.5629650000001</v>
      </c>
      <c r="H8" s="11">
        <f t="shared" si="5"/>
        <v>3.2981010740229522E-2</v>
      </c>
      <c r="I8" s="10">
        <f t="shared" si="6"/>
        <v>1.0026793692035025</v>
      </c>
      <c r="J8" s="11">
        <f t="shared" si="7"/>
        <v>0.26793692035025352</v>
      </c>
      <c r="K8" s="56">
        <f t="shared" si="8"/>
        <v>3719.5629650000001</v>
      </c>
      <c r="L8" s="58">
        <f t="shared" si="9"/>
        <v>3.2981010740229522E-2</v>
      </c>
      <c r="M8" s="57">
        <f t="shared" si="10"/>
        <v>1.0026793692035025</v>
      </c>
      <c r="N8" s="58">
        <f t="shared" si="11"/>
        <v>0.26793692035025352</v>
      </c>
      <c r="O8" s="70">
        <v>2.91</v>
      </c>
      <c r="P8" s="45">
        <v>4116.7096629999996</v>
      </c>
      <c r="Q8" s="45">
        <v>0</v>
      </c>
      <c r="R8" s="45"/>
      <c r="S8" s="47">
        <f t="shared" si="1"/>
        <v>4116.7096629999996</v>
      </c>
      <c r="T8" s="13">
        <f t="shared" si="12"/>
        <v>0.13078080086519339</v>
      </c>
      <c r="U8" s="12">
        <f t="shared" si="13"/>
        <v>1.0004871605452421</v>
      </c>
      <c r="V8" s="13">
        <f t="shared" si="14"/>
        <v>4.8716054524211572E-2</v>
      </c>
      <c r="W8" s="55">
        <f t="shared" si="15"/>
        <v>4116.7096629999996</v>
      </c>
      <c r="X8" s="55">
        <f t="shared" si="16"/>
        <v>0.13078080086519339</v>
      </c>
      <c r="Y8" s="55">
        <f t="shared" si="17"/>
        <v>1.0004871605452421</v>
      </c>
      <c r="Z8" s="55">
        <f t="shared" si="18"/>
        <v>4.8716054524211572E-2</v>
      </c>
      <c r="AA8" s="70">
        <v>3.55</v>
      </c>
      <c r="AB8" s="45">
        <v>4908.128753</v>
      </c>
      <c r="AC8" s="45">
        <v>0</v>
      </c>
      <c r="AD8" s="45"/>
      <c r="AE8" s="48">
        <f t="shared" si="2"/>
        <v>4908.128753</v>
      </c>
      <c r="AF8" s="15">
        <f t="shared" si="19"/>
        <v>0.42108819318518176</v>
      </c>
      <c r="AG8" s="14">
        <f t="shared" si="20"/>
        <v>0.99184551532848086</v>
      </c>
      <c r="AH8" s="15">
        <f t="shared" si="21"/>
        <v>-0.81544846715191355</v>
      </c>
      <c r="AI8" s="63">
        <f t="shared" si="22"/>
        <v>4908.128753</v>
      </c>
      <c r="AJ8" s="63">
        <f t="shared" si="23"/>
        <v>0.42108819318518176</v>
      </c>
      <c r="AK8" s="63">
        <f t="shared" si="24"/>
        <v>0.99184551532848086</v>
      </c>
      <c r="AL8" s="63">
        <f t="shared" si="25"/>
        <v>-0.81544846715191355</v>
      </c>
      <c r="AM8" s="8">
        <v>4.4000000000000004</v>
      </c>
      <c r="AN8" s="16">
        <f t="shared" si="3"/>
        <v>1.0008547200147597</v>
      </c>
      <c r="AO8" s="17">
        <f t="shared" si="26"/>
        <v>1.7088558920153041E-2</v>
      </c>
      <c r="AP8" s="16">
        <f t="shared" si="27"/>
        <v>1.0008547200147597</v>
      </c>
      <c r="AQ8" s="17">
        <f t="shared" si="28"/>
        <v>8.5472001475972448E-2</v>
      </c>
      <c r="AR8" s="45">
        <v>3284.9189190000002</v>
      </c>
      <c r="AS8" s="17">
        <f t="shared" si="29"/>
        <v>5.223994968146517E-2</v>
      </c>
      <c r="AT8" s="17">
        <f t="shared" si="30"/>
        <v>1.0026147268669383</v>
      </c>
      <c r="AU8" s="17">
        <f t="shared" si="31"/>
        <v>0.26147268669383106</v>
      </c>
      <c r="AX8" s="71" t="s">
        <v>35</v>
      </c>
      <c r="AY8" s="74">
        <f>(((VLOOKUP(AY5,B:AU,43,FALSE)/VLOOKUP(AY4,B:AU,43,FALSE))-1)*100)</f>
        <v>10.335263643945636</v>
      </c>
      <c r="AZ8" s="74">
        <f>+AY8</f>
        <v>10.335263643945636</v>
      </c>
      <c r="BB8" s="72" t="s">
        <v>35</v>
      </c>
      <c r="BC8" s="76">
        <f>(((VLOOKUP(BC5,B:AU,43,FALSE)/VLOOKUP(BC4,B:AU,43,FALSE))-1)*100)</f>
        <v>10.335263643945636</v>
      </c>
      <c r="BD8" s="76">
        <f>+BC8</f>
        <v>10.335263643945636</v>
      </c>
      <c r="BF8" s="73" t="s">
        <v>35</v>
      </c>
      <c r="BG8" s="75">
        <f>(((VLOOKUP(BG5,B:AU,43,FALSE)/VLOOKUP(BG4,B:AU,43,FALSE))-1)*100)</f>
        <v>10.335263643945636</v>
      </c>
      <c r="BH8" s="75">
        <f>+BG8</f>
        <v>10.335263643945636</v>
      </c>
      <c r="BI8" s="80"/>
    </row>
    <row r="9" spans="1:61" x14ac:dyDescent="0.3">
      <c r="A9">
        <f t="shared" si="4"/>
        <v>7</v>
      </c>
      <c r="B9" s="7">
        <v>43840</v>
      </c>
      <c r="C9" s="70">
        <v>1.7074</v>
      </c>
      <c r="D9" s="45">
        <v>3719.0557699999999</v>
      </c>
      <c r="E9" s="45">
        <v>0</v>
      </c>
      <c r="F9" s="46"/>
      <c r="G9" s="46">
        <f t="shared" si="0"/>
        <v>3719.0557699999999</v>
      </c>
      <c r="H9" s="11">
        <f t="shared" si="5"/>
        <v>-1.3635876170736694E-2</v>
      </c>
      <c r="I9" s="10">
        <f t="shared" si="6"/>
        <v>1.0025426450863284</v>
      </c>
      <c r="J9" s="11">
        <f t="shared" si="7"/>
        <v>0.25426450863283989</v>
      </c>
      <c r="K9" s="56">
        <f t="shared" si="8"/>
        <v>3719.0557699999999</v>
      </c>
      <c r="L9" s="58">
        <f t="shared" si="9"/>
        <v>-1.3635876170736694E-2</v>
      </c>
      <c r="M9" s="57">
        <f t="shared" si="10"/>
        <v>1.0025426450863284</v>
      </c>
      <c r="N9" s="58">
        <f t="shared" si="11"/>
        <v>0.25426450863283989</v>
      </c>
      <c r="O9" s="70">
        <v>2.9026999999999998</v>
      </c>
      <c r="P9" s="45">
        <v>4124.8165179999996</v>
      </c>
      <c r="Q9" s="45">
        <v>0</v>
      </c>
      <c r="R9" s="45"/>
      <c r="S9" s="47">
        <f t="shared" si="1"/>
        <v>4124.8165179999996</v>
      </c>
      <c r="T9" s="13">
        <f t="shared" si="12"/>
        <v>0.19692559504165263</v>
      </c>
      <c r="U9" s="12">
        <f t="shared" si="13"/>
        <v>1.0024573758394613</v>
      </c>
      <c r="V9" s="13">
        <f t="shared" si="14"/>
        <v>0.24573758394612621</v>
      </c>
      <c r="W9" s="55">
        <f t="shared" si="15"/>
        <v>4124.8165179999996</v>
      </c>
      <c r="X9" s="55">
        <f t="shared" si="16"/>
        <v>0.19692559504165263</v>
      </c>
      <c r="Y9" s="55">
        <f t="shared" si="17"/>
        <v>1.0024573758394613</v>
      </c>
      <c r="Z9" s="55">
        <f t="shared" si="18"/>
        <v>0.24573758394612621</v>
      </c>
      <c r="AA9" s="70">
        <v>3.55</v>
      </c>
      <c r="AB9" s="45">
        <v>4915.5062390000003</v>
      </c>
      <c r="AC9" s="45">
        <v>0</v>
      </c>
      <c r="AD9" s="45"/>
      <c r="AE9" s="48">
        <f t="shared" si="2"/>
        <v>4915.5062390000003</v>
      </c>
      <c r="AF9" s="15">
        <f t="shared" si="19"/>
        <v>0.15031158250464749</v>
      </c>
      <c r="AG9" s="14">
        <f t="shared" si="20"/>
        <v>0.99333637401857244</v>
      </c>
      <c r="AH9" s="15">
        <f t="shared" si="21"/>
        <v>-0.66636259814275567</v>
      </c>
      <c r="AI9" s="63">
        <f t="shared" si="22"/>
        <v>4915.5062390000003</v>
      </c>
      <c r="AJ9" s="63">
        <f t="shared" si="23"/>
        <v>0.15031158250464749</v>
      </c>
      <c r="AK9" s="63">
        <f t="shared" si="24"/>
        <v>0.99333637401857244</v>
      </c>
      <c r="AL9" s="63">
        <f t="shared" si="25"/>
        <v>-0.66636259814275567</v>
      </c>
      <c r="AM9" s="8">
        <v>4.4000000000000004</v>
      </c>
      <c r="AN9" s="16">
        <f t="shared" si="3"/>
        <v>1.0010257516632945</v>
      </c>
      <c r="AO9" s="17">
        <f t="shared" si="26"/>
        <v>1.7088558920153041E-2</v>
      </c>
      <c r="AP9" s="16">
        <f t="shared" si="27"/>
        <v>1.0010257516632945</v>
      </c>
      <c r="AQ9" s="17">
        <f t="shared" si="28"/>
        <v>0.10257516632945496</v>
      </c>
      <c r="AR9" s="45">
        <v>3289.400815</v>
      </c>
      <c r="AS9" s="17">
        <f t="shared" si="29"/>
        <v>0.13643855786140691</v>
      </c>
      <c r="AT9" s="17">
        <f t="shared" si="30"/>
        <v>1.0039826799411817</v>
      </c>
      <c r="AU9" s="17">
        <f t="shared" si="31"/>
        <v>0.39826799411817326</v>
      </c>
      <c r="AX9" s="31" t="s">
        <v>5</v>
      </c>
      <c r="AY9" s="11">
        <f>(((VLOOKUP(AY5,B:AU,41,FALSE)/VLOOKUP(AY4,B:AU,41,FALSE))-1)*100)</f>
        <v>4.3912741338123729</v>
      </c>
      <c r="AZ9" s="11">
        <f>+AY9</f>
        <v>4.3912741338123729</v>
      </c>
      <c r="BB9" s="34" t="s">
        <v>5</v>
      </c>
      <c r="BC9" s="13">
        <f>(((VLOOKUP(BC5,B:AQ,41,FALSE)/VLOOKUP(BC4,B:AQ,41,FALSE))-1)*100)</f>
        <v>4.3912741338123729</v>
      </c>
      <c r="BD9" s="13">
        <f>+BC9</f>
        <v>4.3912741338123729</v>
      </c>
      <c r="BF9" s="33" t="s">
        <v>5</v>
      </c>
      <c r="BG9" s="15">
        <f>(((VLOOKUP(BG5,B:AQ,41,FALSE)/VLOOKUP(BG4,B:AQ,41,FALSE))-1)*100)</f>
        <v>4.3912741338123729</v>
      </c>
      <c r="BH9" s="15">
        <f>+BG9</f>
        <v>4.3912741338123729</v>
      </c>
    </row>
    <row r="10" spans="1:61" x14ac:dyDescent="0.3">
      <c r="A10">
        <f t="shared" si="4"/>
        <v>8</v>
      </c>
      <c r="B10" s="7">
        <v>43843</v>
      </c>
      <c r="C10" s="70">
        <v>1.77</v>
      </c>
      <c r="D10" s="45">
        <v>3715.9726289999999</v>
      </c>
      <c r="E10" s="45">
        <v>0</v>
      </c>
      <c r="F10" s="46"/>
      <c r="G10" s="46">
        <f t="shared" si="0"/>
        <v>3715.9726289999999</v>
      </c>
      <c r="H10" s="11">
        <f t="shared" si="5"/>
        <v>-8.2901176822092193E-2</v>
      </c>
      <c r="I10" s="10">
        <f t="shared" si="6"/>
        <v>1.0017115254354085</v>
      </c>
      <c r="J10" s="11">
        <f t="shared" si="7"/>
        <v>0.17115254354085341</v>
      </c>
      <c r="K10" s="56">
        <f t="shared" si="8"/>
        <v>3715.9726289999999</v>
      </c>
      <c r="L10" s="58">
        <f t="shared" si="9"/>
        <v>-8.2901176822092193E-2</v>
      </c>
      <c r="M10" s="57">
        <f t="shared" si="10"/>
        <v>1.0017115254354085</v>
      </c>
      <c r="N10" s="58">
        <f t="shared" si="11"/>
        <v>0.17115254354085341</v>
      </c>
      <c r="O10" s="70">
        <v>2.96</v>
      </c>
      <c r="P10" s="45">
        <v>4111.8249949999999</v>
      </c>
      <c r="Q10" s="45">
        <v>0</v>
      </c>
      <c r="R10" s="45"/>
      <c r="S10" s="47">
        <f t="shared" si="1"/>
        <v>4111.8249949999999</v>
      </c>
      <c r="T10" s="13">
        <f t="shared" si="12"/>
        <v>-0.31496002169567605</v>
      </c>
      <c r="U10" s="12">
        <f t="shared" si="13"/>
        <v>0.99930003587102734</v>
      </c>
      <c r="V10" s="13">
        <f t="shared" si="14"/>
        <v>-6.9996412897266325E-2</v>
      </c>
      <c r="W10" s="55">
        <f t="shared" si="15"/>
        <v>4111.8249949999999</v>
      </c>
      <c r="X10" s="55">
        <f t="shared" si="16"/>
        <v>-0.31496002169567605</v>
      </c>
      <c r="Y10" s="55">
        <f t="shared" si="17"/>
        <v>0.99930003587102734</v>
      </c>
      <c r="Z10" s="55">
        <f t="shared" si="18"/>
        <v>-6.9996412897266325E-2</v>
      </c>
      <c r="AA10" s="70">
        <v>3.57</v>
      </c>
      <c r="AB10" s="45">
        <v>4901.6174920000003</v>
      </c>
      <c r="AC10" s="45">
        <v>0</v>
      </c>
      <c r="AD10" s="45"/>
      <c r="AE10" s="48">
        <f t="shared" si="2"/>
        <v>4901.6174920000003</v>
      </c>
      <c r="AF10" s="15">
        <f t="shared" si="19"/>
        <v>-0.28254967697539657</v>
      </c>
      <c r="AG10" s="14">
        <f t="shared" si="20"/>
        <v>0.99052970530250384</v>
      </c>
      <c r="AH10" s="15">
        <f t="shared" si="21"/>
        <v>-0.94702946974961622</v>
      </c>
      <c r="AI10" s="63">
        <f t="shared" si="22"/>
        <v>4901.6174920000003</v>
      </c>
      <c r="AJ10" s="63">
        <f t="shared" si="23"/>
        <v>-0.28254967697539657</v>
      </c>
      <c r="AK10" s="63">
        <f t="shared" si="24"/>
        <v>0.99052970530250384</v>
      </c>
      <c r="AL10" s="63">
        <f t="shared" si="25"/>
        <v>-0.94702946974961622</v>
      </c>
      <c r="AM10" s="8">
        <v>4.4000000000000004</v>
      </c>
      <c r="AN10" s="16">
        <f t="shared" si="3"/>
        <v>1.0011968125386734</v>
      </c>
      <c r="AO10" s="17">
        <f t="shared" si="26"/>
        <v>1.7088558920153041E-2</v>
      </c>
      <c r="AP10" s="16">
        <f t="shared" si="27"/>
        <v>1.0011968125386734</v>
      </c>
      <c r="AQ10" s="17">
        <f t="shared" si="28"/>
        <v>0.11968125386734307</v>
      </c>
      <c r="AR10" s="45">
        <v>3291.2820499999998</v>
      </c>
      <c r="AS10" s="17">
        <f t="shared" si="29"/>
        <v>5.7190810904561573E-2</v>
      </c>
      <c r="AT10" s="17">
        <f t="shared" si="30"/>
        <v>1.0045568657771815</v>
      </c>
      <c r="AU10" s="17">
        <f t="shared" si="31"/>
        <v>0.45568657771815069</v>
      </c>
      <c r="AX10" s="31" t="s">
        <v>11</v>
      </c>
      <c r="AY10" s="11">
        <f>+AY7/AY9*100</f>
        <v>154.54809651892117</v>
      </c>
      <c r="AZ10" s="11">
        <f>+AZ7/AZ9*100</f>
        <v>150.08760692874299</v>
      </c>
      <c r="BB10" s="34" t="s">
        <v>11</v>
      </c>
      <c r="BC10" s="13">
        <f>+BC7/BC9*100</f>
        <v>-25.64271837521957</v>
      </c>
      <c r="BD10" s="13">
        <f>+BD7/BD9*100</f>
        <v>-18.848375296509044</v>
      </c>
      <c r="BF10" s="33" t="s">
        <v>11</v>
      </c>
      <c r="BG10" s="15">
        <f>+BG7/BG9*100</f>
        <v>-244.74980273838872</v>
      </c>
      <c r="BH10" s="15">
        <f>+BH7/BH9*100</f>
        <v>-226.76839285264046</v>
      </c>
    </row>
    <row r="11" spans="1:61" x14ac:dyDescent="0.3">
      <c r="A11">
        <f t="shared" si="4"/>
        <v>9</v>
      </c>
      <c r="B11" s="7">
        <v>43844</v>
      </c>
      <c r="C11" s="70">
        <v>1.74</v>
      </c>
      <c r="D11" s="45">
        <v>3720.9694639999998</v>
      </c>
      <c r="E11" s="45">
        <v>0</v>
      </c>
      <c r="F11" s="46"/>
      <c r="G11" s="46">
        <f t="shared" si="0"/>
        <v>3720.9694639999998</v>
      </c>
      <c r="H11" s="11">
        <f t="shared" si="5"/>
        <v>0.13446910133310119</v>
      </c>
      <c r="I11" s="10">
        <f t="shared" si="6"/>
        <v>1.0030585179216116</v>
      </c>
      <c r="J11" s="11">
        <f t="shared" si="7"/>
        <v>0.30585179216116032</v>
      </c>
      <c r="K11" s="56">
        <f t="shared" si="8"/>
        <v>3720.9694639999998</v>
      </c>
      <c r="L11" s="58">
        <f t="shared" si="9"/>
        <v>0.13446910133310119</v>
      </c>
      <c r="M11" s="57">
        <f t="shared" si="10"/>
        <v>1.0030585179216116</v>
      </c>
      <c r="N11" s="58">
        <f t="shared" si="11"/>
        <v>0.30585179216116032</v>
      </c>
      <c r="O11" s="70">
        <v>2.92</v>
      </c>
      <c r="P11" s="45">
        <v>4125.6894849999999</v>
      </c>
      <c r="Q11" s="45">
        <v>0</v>
      </c>
      <c r="R11" s="45"/>
      <c r="S11" s="47">
        <f t="shared" si="1"/>
        <v>4125.6894849999999</v>
      </c>
      <c r="T11" s="13">
        <f t="shared" si="12"/>
        <v>0.33718579990293929</v>
      </c>
      <c r="U11" s="12">
        <f t="shared" si="13"/>
        <v>1.0026695336904095</v>
      </c>
      <c r="V11" s="13">
        <f t="shared" si="14"/>
        <v>0.26695336904094535</v>
      </c>
      <c r="W11" s="55">
        <f t="shared" si="15"/>
        <v>4125.6894849999999</v>
      </c>
      <c r="X11" s="55">
        <f t="shared" si="16"/>
        <v>0.33718579990293929</v>
      </c>
      <c r="Y11" s="55">
        <f t="shared" si="17"/>
        <v>1.0026695336904095</v>
      </c>
      <c r="Z11" s="55">
        <f t="shared" si="18"/>
        <v>0.26695336904094535</v>
      </c>
      <c r="AA11" s="70">
        <v>3.5308999999999999</v>
      </c>
      <c r="AB11" s="45">
        <v>4939.183411</v>
      </c>
      <c r="AC11" s="45">
        <v>0</v>
      </c>
      <c r="AD11" s="45"/>
      <c r="AE11" s="48">
        <f t="shared" si="2"/>
        <v>4939.183411</v>
      </c>
      <c r="AF11" s="15">
        <f t="shared" si="19"/>
        <v>0.76639841973209499</v>
      </c>
      <c r="AG11" s="14">
        <f t="shared" si="20"/>
        <v>0.99812110931091924</v>
      </c>
      <c r="AH11" s="15">
        <f t="shared" si="21"/>
        <v>-0.18788906890807588</v>
      </c>
      <c r="AI11" s="63">
        <f t="shared" si="22"/>
        <v>4939.183411</v>
      </c>
      <c r="AJ11" s="63">
        <f t="shared" si="23"/>
        <v>0.76639841973209499</v>
      </c>
      <c r="AK11" s="63">
        <f t="shared" si="24"/>
        <v>0.99812110931091924</v>
      </c>
      <c r="AL11" s="63">
        <f t="shared" si="25"/>
        <v>-0.18788906890807588</v>
      </c>
      <c r="AM11" s="8">
        <v>4.4000000000000004</v>
      </c>
      <c r="AN11" s="16">
        <f t="shared" si="3"/>
        <v>1.0013679026458908</v>
      </c>
      <c r="AO11" s="17">
        <f t="shared" si="26"/>
        <v>1.7088558920153041E-2</v>
      </c>
      <c r="AP11" s="16">
        <f t="shared" si="27"/>
        <v>1.0013679026458908</v>
      </c>
      <c r="AQ11" s="17">
        <f t="shared" si="28"/>
        <v>0.13679026458908172</v>
      </c>
      <c r="AR11" s="45">
        <v>3293.164362</v>
      </c>
      <c r="AS11" s="17">
        <f t="shared" si="29"/>
        <v>5.7190844522136963E-2</v>
      </c>
      <c r="AT11" s="17">
        <f t="shared" si="30"/>
        <v>1.0051313803324247</v>
      </c>
      <c r="AU11" s="17">
        <f t="shared" si="31"/>
        <v>0.51313803324246621</v>
      </c>
      <c r="AX11" s="31" t="s">
        <v>10</v>
      </c>
      <c r="AY11" s="11">
        <f>(((1+AY7/100)^(252/NETWORKDAYS(AY4,AY5-1,Feriados!$A$1:$A$936)))-1)*100</f>
        <v>6.8427403832503231</v>
      </c>
      <c r="AZ11" s="11">
        <f>(((1+AZ7/100)^(252/NETWORKDAYS(AY4,AY5-1,Feriados!$A$1:$A$936)))-1)*100</f>
        <v>6.6451987870834728</v>
      </c>
      <c r="BB11" s="34" t="s">
        <v>10</v>
      </c>
      <c r="BC11" s="13">
        <f>(((1+BC7/100)^(252/NETWORKDAYS(BC4,BC5-1,Feriados!$A$1:$A$936)))-1)*100</f>
        <v>-1.1349990796773901</v>
      </c>
      <c r="BD11" s="13">
        <f>(((1+BD7/100)^(252/NETWORKDAYS(BC4,BC5-1,Feriados!$A$1:$A$936)))-1)*100</f>
        <v>-0.83427760212148039</v>
      </c>
      <c r="BF11" s="33" t="s">
        <v>10</v>
      </c>
      <c r="BG11" s="15">
        <f>(((1+BG7/100)^(252/NETWORKDAYS(BG4,BG5-1,Feriados!$A$1:$A$936)))-1)*100</f>
        <v>-10.828783435852362</v>
      </c>
      <c r="BH11" s="15">
        <f>(((1+BH7/100)^(252/NETWORKDAYS(BG4,BG5-1,Feriados!$A$1:$A$936)))-1)*100</f>
        <v>-10.033549135016884</v>
      </c>
    </row>
    <row r="12" spans="1:61" x14ac:dyDescent="0.3">
      <c r="A12">
        <f t="shared" si="4"/>
        <v>10</v>
      </c>
      <c r="B12" s="7">
        <v>43845</v>
      </c>
      <c r="C12" s="70">
        <v>1.6649</v>
      </c>
      <c r="D12" s="45">
        <v>3729.8984970000001</v>
      </c>
      <c r="E12" s="45">
        <v>0</v>
      </c>
      <c r="F12" s="46"/>
      <c r="G12" s="46">
        <f t="shared" si="0"/>
        <v>3729.8984970000001</v>
      </c>
      <c r="H12" s="11">
        <f t="shared" si="5"/>
        <v>0.23996523181357698</v>
      </c>
      <c r="I12" s="10">
        <f t="shared" si="6"/>
        <v>1.0054655096193681</v>
      </c>
      <c r="J12" s="11">
        <f t="shared" si="7"/>
        <v>0.54655096193680919</v>
      </c>
      <c r="K12" s="56">
        <f t="shared" si="8"/>
        <v>3729.8984970000001</v>
      </c>
      <c r="L12" s="58">
        <f t="shared" si="9"/>
        <v>0.23996523181357698</v>
      </c>
      <c r="M12" s="57">
        <f t="shared" si="10"/>
        <v>1.0054655096193681</v>
      </c>
      <c r="N12" s="58">
        <f t="shared" si="11"/>
        <v>0.54655096193680919</v>
      </c>
      <c r="O12" s="70">
        <v>2.9</v>
      </c>
      <c r="P12" s="45">
        <v>4134.0525790000002</v>
      </c>
      <c r="Q12" s="45">
        <v>0</v>
      </c>
      <c r="R12" s="45"/>
      <c r="S12" s="47">
        <f t="shared" si="1"/>
        <v>4134.0525790000002</v>
      </c>
      <c r="T12" s="13">
        <f t="shared" si="12"/>
        <v>0.20270779055007182</v>
      </c>
      <c r="U12" s="12">
        <f t="shared" si="13"/>
        <v>1.0047020229486721</v>
      </c>
      <c r="V12" s="13">
        <f t="shared" si="14"/>
        <v>0.47020229486720577</v>
      </c>
      <c r="W12" s="55">
        <f t="shared" si="15"/>
        <v>4134.0525790000002</v>
      </c>
      <c r="X12" s="55">
        <f t="shared" si="16"/>
        <v>0.20270779055007182</v>
      </c>
      <c r="Y12" s="55">
        <f t="shared" si="17"/>
        <v>1.0047020229486721</v>
      </c>
      <c r="Z12" s="55">
        <f t="shared" si="18"/>
        <v>0.47020229486720577</v>
      </c>
      <c r="AA12" s="70">
        <v>3.55</v>
      </c>
      <c r="AB12" s="45">
        <v>4925.9909459999999</v>
      </c>
      <c r="AC12" s="45">
        <v>0</v>
      </c>
      <c r="AD12" s="45"/>
      <c r="AE12" s="48">
        <f t="shared" si="2"/>
        <v>4925.9909459999999</v>
      </c>
      <c r="AF12" s="15">
        <f t="shared" si="19"/>
        <v>-0.26709809906267923</v>
      </c>
      <c r="AG12" s="14">
        <f t="shared" si="20"/>
        <v>0.99545514680160641</v>
      </c>
      <c r="AH12" s="15">
        <f t="shared" si="21"/>
        <v>-0.45448531983935947</v>
      </c>
      <c r="AI12" s="63">
        <f t="shared" si="22"/>
        <v>4925.9909459999999</v>
      </c>
      <c r="AJ12" s="63">
        <f t="shared" si="23"/>
        <v>-0.26709809906267923</v>
      </c>
      <c r="AK12" s="63">
        <f t="shared" si="24"/>
        <v>0.99545514680160641</v>
      </c>
      <c r="AL12" s="63">
        <f t="shared" si="25"/>
        <v>-0.45448531983935947</v>
      </c>
      <c r="AM12" s="8">
        <v>4.4000000000000004</v>
      </c>
      <c r="AN12" s="16">
        <f t="shared" si="3"/>
        <v>1.001539021989942</v>
      </c>
      <c r="AO12" s="17">
        <f t="shared" si="26"/>
        <v>1.7088558920153041E-2</v>
      </c>
      <c r="AP12" s="16">
        <f t="shared" si="27"/>
        <v>1.001539021989942</v>
      </c>
      <c r="AQ12" s="17">
        <f t="shared" si="28"/>
        <v>0.15390219899420465</v>
      </c>
      <c r="AR12" s="45">
        <v>3295.0477510000001</v>
      </c>
      <c r="AS12" s="17">
        <f t="shared" si="29"/>
        <v>5.7190859397504568E-2</v>
      </c>
      <c r="AT12" s="17">
        <f t="shared" si="30"/>
        <v>1.0057062236069108</v>
      </c>
      <c r="AU12" s="17">
        <f t="shared" si="31"/>
        <v>0.57062236069107541</v>
      </c>
      <c r="AX12" s="31" t="s">
        <v>15</v>
      </c>
      <c r="AY12" s="11">
        <f>(((1+AY9/100)^(252/NETWORKDAYS(AY4,AY5-1,Feriados!$A$1:$A$936)))-1)*100</f>
        <v>4.4271707799566462</v>
      </c>
      <c r="AZ12" s="11">
        <f>+AY12</f>
        <v>4.4271707799566462</v>
      </c>
      <c r="BB12" s="34" t="s">
        <v>15</v>
      </c>
      <c r="BC12" s="13">
        <f>(((1+BC9/100)^(252/NETWORKDAYS(BC4,BC5-1,Feriados!$A$1:$A$936)))-1)*100</f>
        <v>4.4271707799566462</v>
      </c>
      <c r="BD12" s="13">
        <f>+BC12</f>
        <v>4.4271707799566462</v>
      </c>
      <c r="BF12" s="33" t="s">
        <v>15</v>
      </c>
      <c r="BG12" s="15">
        <f>(((1+BG9/100)^(252/NETWORKDAYS(BG4,BG5-1,Feriados!$A$1:$A$936)))-1)*100</f>
        <v>4.4271707799566462</v>
      </c>
      <c r="BH12" s="15">
        <f>(((1+BH9/100)^(252/NETWORKDAYS(BG4,BG5-1,Feriados!$A$1:$A$936)))-1)*100</f>
        <v>4.4271707799566462</v>
      </c>
    </row>
    <row r="13" spans="1:61" x14ac:dyDescent="0.3">
      <c r="A13">
        <f t="shared" si="4"/>
        <v>11</v>
      </c>
      <c r="B13" s="7">
        <v>43846</v>
      </c>
      <c r="C13" s="70">
        <v>1.7053</v>
      </c>
      <c r="D13" s="45">
        <v>3727.173217</v>
      </c>
      <c r="E13" s="45">
        <v>0</v>
      </c>
      <c r="F13" s="46"/>
      <c r="G13" s="46">
        <f t="shared" si="0"/>
        <v>3727.173217</v>
      </c>
      <c r="H13" s="11">
        <f t="shared" si="5"/>
        <v>-7.3065795280813362E-2</v>
      </c>
      <c r="I13" s="10">
        <f t="shared" si="6"/>
        <v>1.0047308582484904</v>
      </c>
      <c r="J13" s="11">
        <f t="shared" si="7"/>
        <v>0.47308582484903994</v>
      </c>
      <c r="K13" s="56">
        <f t="shared" si="8"/>
        <v>3727.173217</v>
      </c>
      <c r="L13" s="58">
        <f t="shared" si="9"/>
        <v>-7.3065795280813362E-2</v>
      </c>
      <c r="M13" s="57">
        <f t="shared" si="10"/>
        <v>1.0047308582484904</v>
      </c>
      <c r="N13" s="58">
        <f t="shared" si="11"/>
        <v>0.47308582484903994</v>
      </c>
      <c r="O13" s="70">
        <v>2.9485999999999999</v>
      </c>
      <c r="P13" s="45">
        <v>4121.7079629999998</v>
      </c>
      <c r="Q13" s="45">
        <v>0</v>
      </c>
      <c r="R13" s="45"/>
      <c r="S13" s="47">
        <f t="shared" si="1"/>
        <v>4121.7079629999998</v>
      </c>
      <c r="T13" s="13">
        <f t="shared" si="12"/>
        <v>-0.29860810340700539</v>
      </c>
      <c r="U13" s="12">
        <f t="shared" si="13"/>
        <v>1.0017019012930533</v>
      </c>
      <c r="V13" s="13">
        <f t="shared" si="14"/>
        <v>0.1701901293053254</v>
      </c>
      <c r="W13" s="55">
        <f t="shared" si="15"/>
        <v>4121.7079629999998</v>
      </c>
      <c r="X13" s="55">
        <f t="shared" si="16"/>
        <v>-0.29860810340700539</v>
      </c>
      <c r="Y13" s="55">
        <f t="shared" si="17"/>
        <v>1.0017019012930533</v>
      </c>
      <c r="Z13" s="55">
        <f t="shared" si="18"/>
        <v>0.1701901293053254</v>
      </c>
      <c r="AA13" s="70">
        <v>3.5731000000000002</v>
      </c>
      <c r="AB13" s="45">
        <v>4907.3138490000001</v>
      </c>
      <c r="AC13" s="45">
        <v>0</v>
      </c>
      <c r="AD13" s="45"/>
      <c r="AE13" s="48">
        <f t="shared" si="2"/>
        <v>4907.3138490000001</v>
      </c>
      <c r="AF13" s="15">
        <f t="shared" si="19"/>
        <v>-0.37915410736120148</v>
      </c>
      <c r="AG13" s="14">
        <f t="shared" si="20"/>
        <v>0.99168083772556959</v>
      </c>
      <c r="AH13" s="15">
        <f t="shared" si="21"/>
        <v>-0.83191622744304139</v>
      </c>
      <c r="AI13" s="63">
        <f t="shared" si="22"/>
        <v>4907.3138490000001</v>
      </c>
      <c r="AJ13" s="63">
        <f t="shared" si="23"/>
        <v>-0.37915410736120148</v>
      </c>
      <c r="AK13" s="63">
        <f t="shared" si="24"/>
        <v>0.99168083772556959</v>
      </c>
      <c r="AL13" s="63">
        <f t="shared" si="25"/>
        <v>-0.83191622744304139</v>
      </c>
      <c r="AM13" s="8">
        <v>4.4000000000000004</v>
      </c>
      <c r="AN13" s="16">
        <f t="shared" si="3"/>
        <v>1.0017101705758231</v>
      </c>
      <c r="AO13" s="17">
        <f t="shared" si="26"/>
        <v>1.7088558920153041E-2</v>
      </c>
      <c r="AP13" s="16">
        <f t="shared" si="27"/>
        <v>1.0017101705758231</v>
      </c>
      <c r="AQ13" s="17">
        <f t="shared" si="28"/>
        <v>0.17101705758231223</v>
      </c>
      <c r="AR13" s="45">
        <v>3295.5340540000002</v>
      </c>
      <c r="AS13" s="17">
        <f t="shared" si="29"/>
        <v>1.4758602507436436E-2</v>
      </c>
      <c r="AT13" s="17">
        <f t="shared" si="30"/>
        <v>1.0058546517908455</v>
      </c>
      <c r="AU13" s="17">
        <f t="shared" si="31"/>
        <v>0.58546517908455442</v>
      </c>
      <c r="AX13" s="31" t="s">
        <v>12</v>
      </c>
      <c r="AY13" s="11">
        <f>MAX(J3:J377)</f>
        <v>11.181261075530191</v>
      </c>
      <c r="AZ13" s="11">
        <f>MAX(N3:N377)</f>
        <v>10.898361607112861</v>
      </c>
      <c r="BB13" s="34" t="s">
        <v>12</v>
      </c>
      <c r="BC13" s="13">
        <f>MAX(V3:V900)</f>
        <v>9.3432385361149386</v>
      </c>
      <c r="BD13" s="13">
        <f>MAX(Z3:Z900)</f>
        <v>9.1201142950116054</v>
      </c>
      <c r="BF13" s="33" t="s">
        <v>12</v>
      </c>
      <c r="BG13" s="15">
        <f>MAX(AH3:AH900)</f>
        <v>3.4772431318826902</v>
      </c>
      <c r="BH13" s="15">
        <f>MAX(AL3:AL900)</f>
        <v>3.4772431318826902</v>
      </c>
    </row>
    <row r="14" spans="1:61" x14ac:dyDescent="0.3">
      <c r="A14">
        <f t="shared" si="4"/>
        <v>12</v>
      </c>
      <c r="B14" s="7">
        <v>43847</v>
      </c>
      <c r="C14" s="70">
        <v>1.6428</v>
      </c>
      <c r="D14" s="45">
        <v>3733.412229</v>
      </c>
      <c r="E14" s="45">
        <v>0</v>
      </c>
      <c r="F14" s="46"/>
      <c r="G14" s="46">
        <f t="shared" si="0"/>
        <v>3733.412229</v>
      </c>
      <c r="H14" s="11">
        <f t="shared" si="5"/>
        <v>0.167392595856386</v>
      </c>
      <c r="I14" s="10">
        <f t="shared" si="6"/>
        <v>1.0064127033134826</v>
      </c>
      <c r="J14" s="11">
        <f t="shared" si="7"/>
        <v>0.64127033134826483</v>
      </c>
      <c r="K14" s="56">
        <f t="shared" si="8"/>
        <v>3733.412229</v>
      </c>
      <c r="L14" s="58">
        <f t="shared" si="9"/>
        <v>0.167392595856386</v>
      </c>
      <c r="M14" s="57">
        <f t="shared" si="10"/>
        <v>1.0064127033134826</v>
      </c>
      <c r="N14" s="58">
        <f t="shared" si="11"/>
        <v>0.64127033134826483</v>
      </c>
      <c r="O14" s="70">
        <v>2.9308000000000001</v>
      </c>
      <c r="P14" s="45">
        <v>4127.7019689999997</v>
      </c>
      <c r="Q14" s="45">
        <v>0</v>
      </c>
      <c r="R14" s="45"/>
      <c r="S14" s="47">
        <f t="shared" si="1"/>
        <v>4127.7019689999997</v>
      </c>
      <c r="T14" s="13">
        <f t="shared" si="12"/>
        <v>0.14542529586780706</v>
      </c>
      <c r="U14" s="12">
        <f t="shared" si="13"/>
        <v>1.0031586292467221</v>
      </c>
      <c r="V14" s="13">
        <f t="shared" si="14"/>
        <v>0.31586292467220556</v>
      </c>
      <c r="W14" s="55">
        <f t="shared" si="15"/>
        <v>4127.7019689999997</v>
      </c>
      <c r="X14" s="55">
        <f t="shared" si="16"/>
        <v>0.14542529586780706</v>
      </c>
      <c r="Y14" s="55">
        <f t="shared" si="17"/>
        <v>1.0031586292467221</v>
      </c>
      <c r="Z14" s="55">
        <f t="shared" si="18"/>
        <v>0.31586292467220556</v>
      </c>
      <c r="AA14" s="70">
        <v>3.5535999999999999</v>
      </c>
      <c r="AB14" s="45">
        <v>4925.6685150000003</v>
      </c>
      <c r="AC14" s="45">
        <v>0</v>
      </c>
      <c r="AD14" s="45"/>
      <c r="AE14" s="48">
        <f t="shared" si="2"/>
        <v>4925.6685150000003</v>
      </c>
      <c r="AF14" s="15">
        <f t="shared" si="19"/>
        <v>0.37402673977620093</v>
      </c>
      <c r="AG14" s="14">
        <f t="shared" si="20"/>
        <v>0.99538998923189981</v>
      </c>
      <c r="AH14" s="15">
        <f t="shared" si="21"/>
        <v>-0.46100107681001923</v>
      </c>
      <c r="AI14" s="63">
        <f t="shared" si="22"/>
        <v>4925.6685150000003</v>
      </c>
      <c r="AJ14" s="63">
        <f t="shared" si="23"/>
        <v>0.37402673977620093</v>
      </c>
      <c r="AK14" s="63">
        <f t="shared" si="24"/>
        <v>0.99538998923189981</v>
      </c>
      <c r="AL14" s="63">
        <f t="shared" si="25"/>
        <v>-0.46100107681001923</v>
      </c>
      <c r="AM14" s="8">
        <v>4.4000000000000004</v>
      </c>
      <c r="AN14" s="16">
        <f t="shared" si="3"/>
        <v>1.0018813484085312</v>
      </c>
      <c r="AO14" s="17">
        <f t="shared" si="26"/>
        <v>1.7088558920153041E-2</v>
      </c>
      <c r="AP14" s="16">
        <f t="shared" si="27"/>
        <v>1.0018813484085312</v>
      </c>
      <c r="AQ14" s="17">
        <f t="shared" si="28"/>
        <v>0.18813484085311583</v>
      </c>
      <c r="AR14" s="45">
        <v>3296.02043</v>
      </c>
      <c r="AS14" s="17">
        <f t="shared" si="29"/>
        <v>1.4758639784329119E-2</v>
      </c>
      <c r="AT14" s="17">
        <f t="shared" si="30"/>
        <v>1.0060031022556573</v>
      </c>
      <c r="AU14" s="17">
        <f t="shared" si="31"/>
        <v>0.60031022556572555</v>
      </c>
      <c r="AX14" s="40" t="s">
        <v>1</v>
      </c>
      <c r="AY14" s="39">
        <f>INDEX($B$2:$AQ$504,MATCH(AY13,J2:J504,0),MATCH("Data",$B$2:$AQ$2,0))</f>
        <v>44378</v>
      </c>
      <c r="AZ14" s="39">
        <f>INDEX($B$2:$AQ$504,MATCH(AZ13,N2:N504,0),MATCH("Data",$B$2:$AQ$2,0))</f>
        <v>44378</v>
      </c>
      <c r="BB14" s="41" t="s">
        <v>1</v>
      </c>
      <c r="BC14" s="42">
        <f>INDEX($B$2:$AQ$504,MATCH(BC13,V2:V504,0),MATCH("Data",$B$2:$AQ$2,0))</f>
        <v>44200</v>
      </c>
      <c r="BD14" s="42">
        <f>INDEX($B$2:$AQ$504,MATCH(BD13,Z2:Z504,0),MATCH("Data",$B$2:$AQ$2,0))</f>
        <v>44200</v>
      </c>
      <c r="BF14" s="44" t="s">
        <v>1</v>
      </c>
      <c r="BG14" s="43">
        <f>INDEX($B$2:$AQ$504,MATCH(BG13,AH2:AH504,0),MATCH("Data",$B$2:$AQ$2,0))</f>
        <v>43875</v>
      </c>
      <c r="BH14" s="43">
        <f>INDEX($B$2:$AQ$504,MATCH(BH13,AL2:AL504,0),MATCH("Data",$B$2:$AQ$2,0))</f>
        <v>43875</v>
      </c>
    </row>
    <row r="15" spans="1:61" x14ac:dyDescent="0.3">
      <c r="A15">
        <f t="shared" si="4"/>
        <v>13</v>
      </c>
      <c r="B15" s="7">
        <v>43850</v>
      </c>
      <c r="C15" s="70">
        <v>1.6773</v>
      </c>
      <c r="D15" s="45">
        <v>3731.2073489999998</v>
      </c>
      <c r="E15" s="45">
        <v>0</v>
      </c>
      <c r="F15" s="46"/>
      <c r="G15" s="46">
        <f t="shared" si="0"/>
        <v>3731.2073489999998</v>
      </c>
      <c r="H15" s="11">
        <f t="shared" si="5"/>
        <v>-5.9058037654491358E-2</v>
      </c>
      <c r="I15" s="10">
        <f t="shared" si="6"/>
        <v>1.0058183357202002</v>
      </c>
      <c r="J15" s="11">
        <f t="shared" si="7"/>
        <v>0.58183357202001851</v>
      </c>
      <c r="K15" s="56">
        <f t="shared" si="8"/>
        <v>3731.2073489999998</v>
      </c>
      <c r="L15" s="58">
        <f t="shared" si="9"/>
        <v>-5.9058037654491358E-2</v>
      </c>
      <c r="M15" s="57">
        <f t="shared" si="10"/>
        <v>1.0058183357202002</v>
      </c>
      <c r="N15" s="58">
        <f t="shared" si="11"/>
        <v>0.58183357202001851</v>
      </c>
      <c r="O15" s="70">
        <v>2.97</v>
      </c>
      <c r="P15" s="45">
        <v>4117.9865010000003</v>
      </c>
      <c r="Q15" s="45">
        <v>0</v>
      </c>
      <c r="R15" s="45"/>
      <c r="S15" s="47">
        <f t="shared" si="1"/>
        <v>4117.9865010000003</v>
      </c>
      <c r="T15" s="13">
        <f t="shared" si="12"/>
        <v>-0.23537232273465047</v>
      </c>
      <c r="U15" s="12">
        <f t="shared" si="13"/>
        <v>1.0007974714803509</v>
      </c>
      <c r="V15" s="13">
        <f t="shared" si="14"/>
        <v>7.9747148035091975E-2</v>
      </c>
      <c r="W15" s="55">
        <f t="shared" si="15"/>
        <v>4117.9865010000003</v>
      </c>
      <c r="X15" s="55">
        <f t="shared" si="16"/>
        <v>-0.23537232273465047</v>
      </c>
      <c r="Y15" s="55">
        <f t="shared" si="17"/>
        <v>1.0007974714803509</v>
      </c>
      <c r="Z15" s="55">
        <f t="shared" si="18"/>
        <v>7.9747148035091975E-2</v>
      </c>
      <c r="AA15" s="70">
        <v>3.57</v>
      </c>
      <c r="AB15" s="45">
        <v>4912.8171629999997</v>
      </c>
      <c r="AC15" s="45">
        <v>0</v>
      </c>
      <c r="AD15" s="45"/>
      <c r="AE15" s="48">
        <f t="shared" si="2"/>
        <v>4912.8171629999997</v>
      </c>
      <c r="AF15" s="15">
        <f t="shared" si="19"/>
        <v>-0.26090574225335894</v>
      </c>
      <c r="AG15" s="14">
        <f t="shared" si="20"/>
        <v>0.99279295959217873</v>
      </c>
      <c r="AH15" s="15">
        <f t="shared" si="21"/>
        <v>-0.72070404078212746</v>
      </c>
      <c r="AI15" s="63">
        <f t="shared" si="22"/>
        <v>4912.8171629999997</v>
      </c>
      <c r="AJ15" s="63">
        <f t="shared" si="23"/>
        <v>-0.26090574225335894</v>
      </c>
      <c r="AK15" s="63">
        <f t="shared" si="24"/>
        <v>0.99279295959217873</v>
      </c>
      <c r="AL15" s="63">
        <f t="shared" si="25"/>
        <v>-0.72070404078212746</v>
      </c>
      <c r="AM15" s="8">
        <v>4.4000000000000004</v>
      </c>
      <c r="AN15" s="16">
        <f t="shared" si="3"/>
        <v>1.0020525554930639</v>
      </c>
      <c r="AO15" s="17">
        <f t="shared" si="26"/>
        <v>1.7088558920153041E-2</v>
      </c>
      <c r="AP15" s="16">
        <f t="shared" si="27"/>
        <v>1.0020525554930639</v>
      </c>
      <c r="AQ15" s="17">
        <f t="shared" si="28"/>
        <v>0.20525554930639345</v>
      </c>
      <c r="AR15" s="45">
        <v>3296.5068769999998</v>
      </c>
      <c r="AS15" s="17">
        <f t="shared" si="29"/>
        <v>1.4758616044119321E-2</v>
      </c>
      <c r="AT15" s="17">
        <f t="shared" si="30"/>
        <v>1.0061515743909111</v>
      </c>
      <c r="AU15" s="17">
        <f t="shared" si="31"/>
        <v>0.61515743909110743</v>
      </c>
      <c r="AX15" s="31" t="s">
        <v>13</v>
      </c>
      <c r="AY15" s="11">
        <f>MIN(J3:J377)</f>
        <v>-3.1017125066416518</v>
      </c>
      <c r="AZ15" s="11">
        <f>MIN(N3:N377)</f>
        <v>-2.9791425908783697</v>
      </c>
      <c r="BB15" s="34" t="s">
        <v>13</v>
      </c>
      <c r="BC15" s="13">
        <f>MIN(V3:V900)</f>
        <v>-9.45542223509851</v>
      </c>
      <c r="BD15" s="13">
        <f>MIN(Z3:Z900)</f>
        <v>-9.1693677709095986</v>
      </c>
      <c r="BF15" s="33" t="s">
        <v>13</v>
      </c>
      <c r="BG15" s="15">
        <f>MIN(AH3:AH900)</f>
        <v>-21.156559458077552</v>
      </c>
      <c r="BH15" s="15">
        <f>MIN(AL3:AL900)</f>
        <v>-21.156559458077552</v>
      </c>
    </row>
    <row r="16" spans="1:61" x14ac:dyDescent="0.3">
      <c r="A16">
        <f t="shared" si="4"/>
        <v>14</v>
      </c>
      <c r="B16" s="7">
        <v>43851</v>
      </c>
      <c r="C16" s="70">
        <v>1.7</v>
      </c>
      <c r="D16" s="45">
        <v>3730.0369930000002</v>
      </c>
      <c r="E16" s="45">
        <v>0</v>
      </c>
      <c r="F16" s="46"/>
      <c r="G16" s="46">
        <f t="shared" si="0"/>
        <v>3730.0369930000002</v>
      </c>
      <c r="H16" s="11">
        <f t="shared" si="5"/>
        <v>-3.1366683502953574E-2</v>
      </c>
      <c r="I16" s="10">
        <f t="shared" si="6"/>
        <v>1.0055028438662201</v>
      </c>
      <c r="J16" s="11">
        <f t="shared" si="7"/>
        <v>0.55028438662201307</v>
      </c>
      <c r="K16" s="56">
        <f t="shared" si="8"/>
        <v>3730.0369930000002</v>
      </c>
      <c r="L16" s="58">
        <f t="shared" si="9"/>
        <v>-3.1366683502953574E-2</v>
      </c>
      <c r="M16" s="57">
        <f t="shared" si="10"/>
        <v>1.0055028438662201</v>
      </c>
      <c r="N16" s="58">
        <f t="shared" si="11"/>
        <v>0.55028438662201307</v>
      </c>
      <c r="O16" s="70">
        <v>2.98</v>
      </c>
      <c r="P16" s="45">
        <v>4116.3259269999999</v>
      </c>
      <c r="Q16" s="45">
        <v>0</v>
      </c>
      <c r="R16" s="45"/>
      <c r="S16" s="47">
        <f t="shared" si="1"/>
        <v>4116.3259269999999</v>
      </c>
      <c r="T16" s="13">
        <f t="shared" si="12"/>
        <v>-4.0324901492450049E-2</v>
      </c>
      <c r="U16" s="12">
        <f t="shared" si="13"/>
        <v>1.0003939008858376</v>
      </c>
      <c r="V16" s="13">
        <f t="shared" si="14"/>
        <v>3.9390088583757255E-2</v>
      </c>
      <c r="W16" s="55">
        <f t="shared" si="15"/>
        <v>4116.3259269999999</v>
      </c>
      <c r="X16" s="55">
        <f t="shared" si="16"/>
        <v>-4.0324901492450049E-2</v>
      </c>
      <c r="Y16" s="55">
        <f t="shared" si="17"/>
        <v>1.0003939008858376</v>
      </c>
      <c r="Z16" s="55">
        <f t="shared" si="18"/>
        <v>3.9390088583757255E-2</v>
      </c>
      <c r="AA16" s="70">
        <v>3.5722999999999998</v>
      </c>
      <c r="AB16" s="45">
        <v>4912.2333209999997</v>
      </c>
      <c r="AC16" s="45">
        <v>0</v>
      </c>
      <c r="AD16" s="45"/>
      <c r="AE16" s="48">
        <f t="shared" si="2"/>
        <v>4912.2333209999997</v>
      </c>
      <c r="AF16" s="15">
        <f t="shared" si="19"/>
        <v>-1.1884057163724648E-2</v>
      </c>
      <c r="AG16" s="14">
        <f t="shared" si="20"/>
        <v>0.99267497550934336</v>
      </c>
      <c r="AH16" s="15">
        <f t="shared" si="21"/>
        <v>-0.73250244906566397</v>
      </c>
      <c r="AI16" s="63">
        <f t="shared" si="22"/>
        <v>4912.2333209999997</v>
      </c>
      <c r="AJ16" s="63">
        <f t="shared" si="23"/>
        <v>-1.1884057163724648E-2</v>
      </c>
      <c r="AK16" s="63">
        <f t="shared" si="24"/>
        <v>0.99267497550934336</v>
      </c>
      <c r="AL16" s="63">
        <f t="shared" si="25"/>
        <v>-0.73250244906566397</v>
      </c>
      <c r="AM16" s="8">
        <v>4.4000000000000004</v>
      </c>
      <c r="AN16" s="16">
        <f t="shared" si="3"/>
        <v>1.0022237918344203</v>
      </c>
      <c r="AO16" s="17">
        <f t="shared" si="26"/>
        <v>1.7088558920153041E-2</v>
      </c>
      <c r="AP16" s="16">
        <f t="shared" si="27"/>
        <v>1.0022237918344203</v>
      </c>
      <c r="AQ16" s="17">
        <f t="shared" si="28"/>
        <v>0.22237918344203411</v>
      </c>
      <c r="AR16" s="45">
        <v>3296.9933959999998</v>
      </c>
      <c r="AS16" s="17">
        <f t="shared" si="29"/>
        <v>1.4758622328203685E-2</v>
      </c>
      <c r="AT16" s="17">
        <f t="shared" si="30"/>
        <v>1.0063000685018246</v>
      </c>
      <c r="AU16" s="17">
        <f t="shared" si="31"/>
        <v>0.63000685018246294</v>
      </c>
      <c r="AX16" s="40" t="s">
        <v>1</v>
      </c>
      <c r="AY16" s="39">
        <f>INDEX($B$2:$AQ$504,MATCH(AY15,J2:J504,0),MATCH("Data",$B$2:$AQ$2,0))</f>
        <v>43913</v>
      </c>
      <c r="AZ16" s="39">
        <f>INDEX($B$2:$AQ$504,MATCH(AZ15,N2:N504,0),MATCH("Data",$B$2:$AQ$2,0))</f>
        <v>43913</v>
      </c>
      <c r="BB16" s="41" t="s">
        <v>1</v>
      </c>
      <c r="BC16" s="42">
        <f>INDEX($B$2:$AQ$504,MATCH(BC15,V2:V504,0),MATCH("Data",$B$2:$AQ$2,0))</f>
        <v>43913</v>
      </c>
      <c r="BD16" s="42">
        <f>INDEX($B$2:$AQ$504,MATCH(BD15,Z2:Z504,0),MATCH("Data",$B$2:$AQ$2,0))</f>
        <v>43913</v>
      </c>
      <c r="BF16" s="44" t="s">
        <v>1</v>
      </c>
      <c r="BG16" s="43">
        <f>INDEX($B$2:$AQ$504,MATCH(BG15,AH2:AH504,0),MATCH("Data",$B$2:$AQ$2,0))</f>
        <v>43902</v>
      </c>
      <c r="BH16" s="43">
        <f>INDEX($B$2:$AQ$504,MATCH(BH15,AL2:AL504,0),MATCH("Data",$B$2:$AQ$2,0))</f>
        <v>43902</v>
      </c>
    </row>
    <row r="17" spans="1:60" x14ac:dyDescent="0.3">
      <c r="A17">
        <f t="shared" si="4"/>
        <v>15</v>
      </c>
      <c r="B17" s="7">
        <v>43852</v>
      </c>
      <c r="C17" s="70">
        <v>1.61</v>
      </c>
      <c r="D17" s="45">
        <v>3738.6366440000002</v>
      </c>
      <c r="E17" s="45">
        <v>0</v>
      </c>
      <c r="F17" s="46"/>
      <c r="G17" s="46">
        <f t="shared" si="0"/>
        <v>3738.6366440000002</v>
      </c>
      <c r="H17" s="11">
        <f t="shared" si="5"/>
        <v>0.2305513595746822</v>
      </c>
      <c r="I17" s="10">
        <f t="shared" si="6"/>
        <v>1.0078210443433158</v>
      </c>
      <c r="J17" s="11">
        <f t="shared" si="7"/>
        <v>0.78210443433157639</v>
      </c>
      <c r="K17" s="56">
        <f t="shared" si="8"/>
        <v>3738.6366440000002</v>
      </c>
      <c r="L17" s="58">
        <f t="shared" si="9"/>
        <v>0.2305513595746822</v>
      </c>
      <c r="M17" s="57">
        <f t="shared" si="10"/>
        <v>1.0078210443433158</v>
      </c>
      <c r="N17" s="58">
        <f t="shared" si="11"/>
        <v>0.78210443433157639</v>
      </c>
      <c r="O17" s="70">
        <v>2.93</v>
      </c>
      <c r="P17" s="45">
        <v>4131.168662</v>
      </c>
      <c r="Q17" s="45">
        <v>0</v>
      </c>
      <c r="R17" s="45"/>
      <c r="S17" s="47">
        <f t="shared" si="1"/>
        <v>4131.168662</v>
      </c>
      <c r="T17" s="13">
        <f t="shared" si="12"/>
        <v>0.36058211286533748</v>
      </c>
      <c r="U17" s="12">
        <f t="shared" si="13"/>
        <v>1.0040011423506277</v>
      </c>
      <c r="V17" s="13">
        <f t="shared" si="14"/>
        <v>0.40011423506276511</v>
      </c>
      <c r="W17" s="55">
        <f t="shared" si="15"/>
        <v>4131.168662</v>
      </c>
      <c r="X17" s="55">
        <f t="shared" si="16"/>
        <v>0.36058211286533748</v>
      </c>
      <c r="Y17" s="55">
        <f t="shared" si="17"/>
        <v>1.0040011423506277</v>
      </c>
      <c r="Z17" s="55">
        <f t="shared" si="18"/>
        <v>0.40011423506276511</v>
      </c>
      <c r="AA17" s="70">
        <v>3.5428999999999999</v>
      </c>
      <c r="AB17" s="45">
        <v>4939.2392149999996</v>
      </c>
      <c r="AC17" s="45">
        <v>0</v>
      </c>
      <c r="AD17" s="45"/>
      <c r="AE17" s="48">
        <f t="shared" si="2"/>
        <v>4939.2392149999996</v>
      </c>
      <c r="AF17" s="15">
        <f t="shared" si="19"/>
        <v>0.54976814485885317</v>
      </c>
      <c r="AG17" s="14">
        <f t="shared" si="20"/>
        <v>0.99813238630667911</v>
      </c>
      <c r="AH17" s="15">
        <f t="shared" si="21"/>
        <v>-0.18676136933208909</v>
      </c>
      <c r="AI17" s="63">
        <f t="shared" si="22"/>
        <v>4939.2392149999996</v>
      </c>
      <c r="AJ17" s="63">
        <f t="shared" si="23"/>
        <v>0.54976814485885317</v>
      </c>
      <c r="AK17" s="63">
        <f t="shared" si="24"/>
        <v>0.99813238630667911</v>
      </c>
      <c r="AL17" s="63">
        <f t="shared" si="25"/>
        <v>-0.18676136933208909</v>
      </c>
      <c r="AM17" s="8">
        <v>4.4000000000000004</v>
      </c>
      <c r="AN17" s="16">
        <f t="shared" si="3"/>
        <v>1.0023950574375997</v>
      </c>
      <c r="AO17" s="17">
        <f t="shared" si="26"/>
        <v>1.7088558920153041E-2</v>
      </c>
      <c r="AP17" s="16">
        <f t="shared" si="27"/>
        <v>1.0023950574375997</v>
      </c>
      <c r="AQ17" s="17">
        <f t="shared" si="28"/>
        <v>0.23950574375997125</v>
      </c>
      <c r="AR17" s="45">
        <v>3297.4799870000002</v>
      </c>
      <c r="AS17" s="17">
        <f t="shared" si="29"/>
        <v>1.4758628288147335E-2</v>
      </c>
      <c r="AT17" s="17">
        <f t="shared" si="30"/>
        <v>1.0064485845883981</v>
      </c>
      <c r="AU17" s="17">
        <f t="shared" si="31"/>
        <v>0.6448584588398143</v>
      </c>
      <c r="AX17" s="31" t="s">
        <v>14</v>
      </c>
      <c r="AY17" s="11">
        <f>_xlfn.STDEV.S(H4:H377)*SQRT(252)</f>
        <v>4.139802031659455</v>
      </c>
      <c r="AZ17" s="11">
        <f>_xlfn.STDEV.S(L4:L377)*SQRT(252)</f>
        <v>4.0165473359176547</v>
      </c>
      <c r="BB17" s="34" t="s">
        <v>14</v>
      </c>
      <c r="BC17" s="13">
        <f>_xlfn.STDEV.S(T4:T900)*SQRT(252)</f>
        <v>10.053780159294192</v>
      </c>
      <c r="BD17" s="13">
        <f>_xlfn.STDEV.S(X4:X900)*SQRT(252)</f>
        <v>9.6934349897613288</v>
      </c>
      <c r="BF17" s="33" t="s">
        <v>14</v>
      </c>
      <c r="BG17" s="15">
        <f>_xlfn.STDEV.S(AF4:AF900)*SQRT(252)</f>
        <v>19.942190126372648</v>
      </c>
      <c r="BH17" s="15">
        <f>_xlfn.STDEV.S(AJ4:AJ900)*SQRT(252)</f>
        <v>19.680536332880042</v>
      </c>
    </row>
    <row r="18" spans="1:60" x14ac:dyDescent="0.3">
      <c r="A18">
        <f t="shared" si="4"/>
        <v>16</v>
      </c>
      <c r="B18" s="7">
        <v>43853</v>
      </c>
      <c r="C18" s="70">
        <v>1.6029</v>
      </c>
      <c r="D18" s="45">
        <v>3740.0425890000001</v>
      </c>
      <c r="E18" s="45">
        <v>0</v>
      </c>
      <c r="F18" s="46"/>
      <c r="G18" s="46">
        <f t="shared" si="0"/>
        <v>3740.0425890000001</v>
      </c>
      <c r="H18" s="11">
        <f t="shared" si="5"/>
        <v>3.7605820888120256E-2</v>
      </c>
      <c r="I18" s="10">
        <f t="shared" si="6"/>
        <v>1.0082000437201244</v>
      </c>
      <c r="J18" s="11">
        <f t="shared" si="7"/>
        <v>0.82000437201243948</v>
      </c>
      <c r="K18" s="56">
        <f t="shared" si="8"/>
        <v>3740.0425890000001</v>
      </c>
      <c r="L18" s="58">
        <f t="shared" si="9"/>
        <v>3.7605820888120256E-2</v>
      </c>
      <c r="M18" s="57">
        <f t="shared" si="10"/>
        <v>1.0082000437201244</v>
      </c>
      <c r="N18" s="58">
        <f t="shared" si="11"/>
        <v>0.82000437201243948</v>
      </c>
      <c r="O18" s="70">
        <v>2.9276</v>
      </c>
      <c r="P18" s="45">
        <v>4132.9128659999997</v>
      </c>
      <c r="Q18" s="45">
        <v>0</v>
      </c>
      <c r="R18" s="45"/>
      <c r="S18" s="47">
        <f t="shared" si="1"/>
        <v>4132.9128659999997</v>
      </c>
      <c r="T18" s="13">
        <f t="shared" si="12"/>
        <v>4.2220595252939752E-2</v>
      </c>
      <c r="U18" s="12">
        <f t="shared" si="13"/>
        <v>1.0044250376092745</v>
      </c>
      <c r="V18" s="13">
        <f t="shared" si="14"/>
        <v>0.44250376092744848</v>
      </c>
      <c r="W18" s="55">
        <f t="shared" si="15"/>
        <v>4132.9128659999997</v>
      </c>
      <c r="X18" s="55">
        <f t="shared" si="16"/>
        <v>4.2220595252939752E-2</v>
      </c>
      <c r="Y18" s="55">
        <f t="shared" si="17"/>
        <v>1.0044250376092745</v>
      </c>
      <c r="Z18" s="55">
        <f t="shared" si="18"/>
        <v>0.44250376092744848</v>
      </c>
      <c r="AA18" s="70">
        <v>3.5508000000000002</v>
      </c>
      <c r="AB18" s="45">
        <v>4933.7515119999998</v>
      </c>
      <c r="AC18" s="45">
        <v>0</v>
      </c>
      <c r="AD18" s="45"/>
      <c r="AE18" s="48">
        <f t="shared" si="2"/>
        <v>4933.7515119999998</v>
      </c>
      <c r="AF18" s="15">
        <f t="shared" si="19"/>
        <v>-0.1111042158746689</v>
      </c>
      <c r="AG18" s="14">
        <f t="shared" si="20"/>
        <v>0.99702341914548198</v>
      </c>
      <c r="AH18" s="15">
        <f t="shared" si="21"/>
        <v>-0.29765808545180183</v>
      </c>
      <c r="AI18" s="63">
        <f t="shared" si="22"/>
        <v>4933.7515119999998</v>
      </c>
      <c r="AJ18" s="63">
        <f t="shared" si="23"/>
        <v>-0.1111042158746689</v>
      </c>
      <c r="AK18" s="63">
        <f t="shared" si="24"/>
        <v>0.99702341914548198</v>
      </c>
      <c r="AL18" s="63">
        <f t="shared" si="25"/>
        <v>-0.29765808545180183</v>
      </c>
      <c r="AM18" s="8">
        <v>4.4000000000000004</v>
      </c>
      <c r="AN18" s="16">
        <f t="shared" si="3"/>
        <v>1.0025663523076027</v>
      </c>
      <c r="AO18" s="17">
        <f t="shared" si="26"/>
        <v>1.7088558920153041E-2</v>
      </c>
      <c r="AP18" s="16">
        <f t="shared" si="27"/>
        <v>1.0025663523076027</v>
      </c>
      <c r="AQ18" s="17">
        <f t="shared" si="28"/>
        <v>0.2566352307602715</v>
      </c>
      <c r="AR18" s="45">
        <v>3297.9666499999998</v>
      </c>
      <c r="AS18" s="17">
        <f t="shared" si="29"/>
        <v>1.4758633924039088E-2</v>
      </c>
      <c r="AT18" s="17">
        <f t="shared" si="30"/>
        <v>1.0065971226506312</v>
      </c>
      <c r="AU18" s="17">
        <f t="shared" si="31"/>
        <v>0.65971226506311709</v>
      </c>
    </row>
    <row r="19" spans="1:60" x14ac:dyDescent="0.3">
      <c r="A19">
        <f t="shared" si="4"/>
        <v>17</v>
      </c>
      <c r="B19" s="7">
        <v>43854</v>
      </c>
      <c r="C19" s="70">
        <v>1.61</v>
      </c>
      <c r="D19" s="45">
        <v>3739.9883359999999</v>
      </c>
      <c r="E19" s="45">
        <v>0</v>
      </c>
      <c r="F19" s="46"/>
      <c r="G19" s="46">
        <f t="shared" si="0"/>
        <v>3739.9883359999999</v>
      </c>
      <c r="H19" s="11">
        <f t="shared" si="5"/>
        <v>-1.450598454677543E-3</v>
      </c>
      <c r="I19" s="10">
        <f t="shared" si="6"/>
        <v>1.0081854187858701</v>
      </c>
      <c r="J19" s="11">
        <f t="shared" si="7"/>
        <v>0.81854187858700911</v>
      </c>
      <c r="K19" s="56">
        <f t="shared" si="8"/>
        <v>3739.9883359999999</v>
      </c>
      <c r="L19" s="58">
        <f t="shared" si="9"/>
        <v>-1.450598454677543E-3</v>
      </c>
      <c r="M19" s="57">
        <f t="shared" si="10"/>
        <v>1.0081854187858701</v>
      </c>
      <c r="N19" s="58">
        <f t="shared" si="11"/>
        <v>0.81854187858700911</v>
      </c>
      <c r="O19" s="70">
        <v>2.8957999999999999</v>
      </c>
      <c r="P19" s="45">
        <v>4142.5236569999997</v>
      </c>
      <c r="Q19" s="45">
        <v>0</v>
      </c>
      <c r="R19" s="45"/>
      <c r="S19" s="47">
        <f t="shared" si="1"/>
        <v>4142.5236569999997</v>
      </c>
      <c r="T19" s="13">
        <f t="shared" si="12"/>
        <v>0.2325427927374113</v>
      </c>
      <c r="U19" s="12">
        <f t="shared" si="13"/>
        <v>1.006760755642685</v>
      </c>
      <c r="V19" s="13">
        <f t="shared" si="14"/>
        <v>0.6760755642684968</v>
      </c>
      <c r="W19" s="55">
        <f t="shared" si="15"/>
        <v>4142.5236569999997</v>
      </c>
      <c r="X19" s="55">
        <f t="shared" si="16"/>
        <v>0.2325427927374113</v>
      </c>
      <c r="Y19" s="55">
        <f t="shared" si="17"/>
        <v>1.006760755642685</v>
      </c>
      <c r="Z19" s="55">
        <f t="shared" si="18"/>
        <v>0.6760755642684968</v>
      </c>
      <c r="AA19" s="70">
        <v>3.5514000000000001</v>
      </c>
      <c r="AB19" s="45">
        <v>4934.3419169999997</v>
      </c>
      <c r="AC19" s="45">
        <v>0</v>
      </c>
      <c r="AD19" s="45"/>
      <c r="AE19" s="48">
        <f t="shared" si="2"/>
        <v>4934.3419169999997</v>
      </c>
      <c r="AF19" s="15">
        <f t="shared" si="19"/>
        <v>1.1966654554118605E-2</v>
      </c>
      <c r="AG19" s="14">
        <f t="shared" si="20"/>
        <v>0.99714272949387484</v>
      </c>
      <c r="AH19" s="15">
        <f t="shared" si="21"/>
        <v>-0.28572705061251646</v>
      </c>
      <c r="AI19" s="63">
        <f t="shared" si="22"/>
        <v>4934.3419169999997</v>
      </c>
      <c r="AJ19" s="63">
        <f t="shared" si="23"/>
        <v>1.1966654554118605E-2</v>
      </c>
      <c r="AK19" s="63">
        <f t="shared" si="24"/>
        <v>0.99714272949387484</v>
      </c>
      <c r="AL19" s="63">
        <f t="shared" si="25"/>
        <v>-0.28572705061251646</v>
      </c>
      <c r="AM19" s="8">
        <v>4.4000000000000004</v>
      </c>
      <c r="AN19" s="16">
        <f t="shared" si="3"/>
        <v>1.0027376764494305</v>
      </c>
      <c r="AO19" s="17">
        <f t="shared" si="26"/>
        <v>1.7088558920153041E-2</v>
      </c>
      <c r="AP19" s="16">
        <f t="shared" si="27"/>
        <v>1.0027376764494305</v>
      </c>
      <c r="AQ19" s="17">
        <f t="shared" si="28"/>
        <v>0.27376764494304595</v>
      </c>
      <c r="AR19" s="45">
        <v>3298.253275</v>
      </c>
      <c r="AS19" s="17">
        <f t="shared" si="29"/>
        <v>8.6909611411778442E-3</v>
      </c>
      <c r="AT19" s="17">
        <f t="shared" si="30"/>
        <v>1.0066846056154088</v>
      </c>
      <c r="AU19" s="17">
        <f t="shared" si="31"/>
        <v>0.66846056154088451</v>
      </c>
      <c r="AX19" s="31" t="s">
        <v>17</v>
      </c>
      <c r="AY19" s="11">
        <f>+VLOOKUP(AY4,B2:AQ504,2,FALSE)</f>
        <v>6.7999999999999996E-3</v>
      </c>
      <c r="BB19" s="34" t="s">
        <v>17</v>
      </c>
      <c r="BC19" s="13">
        <f>+VLOOKUP(BC4,B2:AQ504,14,FALSE)</f>
        <v>2.57</v>
      </c>
      <c r="BF19" s="33" t="s">
        <v>17</v>
      </c>
      <c r="BG19" s="15">
        <f>+VLOOKUP(BG4,B2:AQ504,26,FALSE)</f>
        <v>3.8</v>
      </c>
    </row>
    <row r="20" spans="1:60" x14ac:dyDescent="0.3">
      <c r="A20">
        <f t="shared" si="4"/>
        <v>18</v>
      </c>
      <c r="B20" s="7">
        <v>43857</v>
      </c>
      <c r="C20" s="70">
        <v>1.59</v>
      </c>
      <c r="D20" s="45">
        <v>3742.4739199999999</v>
      </c>
      <c r="E20" s="45">
        <v>0</v>
      </c>
      <c r="F20" s="46"/>
      <c r="G20" s="46">
        <f t="shared" si="0"/>
        <v>3742.4739199999999</v>
      </c>
      <c r="H20" s="11">
        <f t="shared" si="5"/>
        <v>6.6459672509533441E-2</v>
      </c>
      <c r="I20" s="10">
        <f t="shared" si="6"/>
        <v>1.0088554555134841</v>
      </c>
      <c r="J20" s="11">
        <f t="shared" si="7"/>
        <v>0.88554555134841006</v>
      </c>
      <c r="K20" s="56">
        <f t="shared" si="8"/>
        <v>3742.4739199999999</v>
      </c>
      <c r="L20" s="58">
        <f t="shared" si="9"/>
        <v>6.6459672509533441E-2</v>
      </c>
      <c r="M20" s="57">
        <f t="shared" si="10"/>
        <v>1.0088554555134841</v>
      </c>
      <c r="N20" s="58">
        <f t="shared" si="11"/>
        <v>0.88554555134841006</v>
      </c>
      <c r="O20" s="70">
        <v>2.9</v>
      </c>
      <c r="P20" s="45">
        <v>4142.4063990000004</v>
      </c>
      <c r="Q20" s="45">
        <v>0</v>
      </c>
      <c r="R20" s="45"/>
      <c r="S20" s="47">
        <f t="shared" si="1"/>
        <v>4142.4063990000004</v>
      </c>
      <c r="T20" s="13">
        <f t="shared" si="12"/>
        <v>-2.83059337032876E-3</v>
      </c>
      <c r="U20" s="12">
        <f t="shared" si="13"/>
        <v>1.0067322583394807</v>
      </c>
      <c r="V20" s="13">
        <f t="shared" si="14"/>
        <v>0.67322583394806568</v>
      </c>
      <c r="W20" s="55">
        <f t="shared" si="15"/>
        <v>4142.4063990000004</v>
      </c>
      <c r="X20" s="55">
        <f t="shared" si="16"/>
        <v>-2.83059337032876E-3</v>
      </c>
      <c r="Y20" s="55">
        <f t="shared" si="17"/>
        <v>1.0067322583394807</v>
      </c>
      <c r="Z20" s="55">
        <f t="shared" si="18"/>
        <v>0.67322583394806568</v>
      </c>
      <c r="AA20" s="70">
        <v>3.5741000000000001</v>
      </c>
      <c r="AB20" s="45">
        <v>4915.97073</v>
      </c>
      <c r="AC20" s="45">
        <v>0</v>
      </c>
      <c r="AD20" s="45"/>
      <c r="AE20" s="48">
        <f t="shared" si="2"/>
        <v>4915.97073</v>
      </c>
      <c r="AF20" s="15">
        <f t="shared" si="19"/>
        <v>-0.37231280906389053</v>
      </c>
      <c r="AG20" s="14">
        <f t="shared" si="20"/>
        <v>0.99343023938731989</v>
      </c>
      <c r="AH20" s="15">
        <f t="shared" si="21"/>
        <v>-0.65697606126801089</v>
      </c>
      <c r="AI20" s="63">
        <f t="shared" si="22"/>
        <v>4915.97073</v>
      </c>
      <c r="AJ20" s="63">
        <f t="shared" si="23"/>
        <v>-0.37231280906389053</v>
      </c>
      <c r="AK20" s="63">
        <f t="shared" si="24"/>
        <v>0.99343023938731989</v>
      </c>
      <c r="AL20" s="63">
        <f t="shared" si="25"/>
        <v>-0.65697606126801089</v>
      </c>
      <c r="AM20" s="8">
        <v>4.4000000000000004</v>
      </c>
      <c r="AN20" s="16">
        <f t="shared" si="3"/>
        <v>1.0029090298680852</v>
      </c>
      <c r="AO20" s="17">
        <f t="shared" si="26"/>
        <v>1.7088558920153041E-2</v>
      </c>
      <c r="AP20" s="16">
        <f t="shared" si="27"/>
        <v>1.0029090298680852</v>
      </c>
      <c r="AQ20" s="17">
        <f t="shared" si="28"/>
        <v>0.29090298680851667</v>
      </c>
      <c r="AR20" s="45">
        <v>3298.7114620000002</v>
      </c>
      <c r="AS20" s="17">
        <f t="shared" si="29"/>
        <v>1.3891807626564834E-2</v>
      </c>
      <c r="AT20" s="17">
        <f t="shared" si="30"/>
        <v>1.0068244523042271</v>
      </c>
      <c r="AU20" s="17">
        <f t="shared" si="31"/>
        <v>0.68244523042271243</v>
      </c>
      <c r="AX20" s="31" t="s">
        <v>18</v>
      </c>
      <c r="AY20" s="11">
        <f>+VLOOKUP(AY5,B2:AQ504,2,FALSE)</f>
        <v>5.69</v>
      </c>
      <c r="BB20" s="34" t="s">
        <v>18</v>
      </c>
      <c r="BC20" s="13">
        <f>+VLOOKUP(BC5,B3:AQ505,14,FALSE)</f>
        <v>5.1772999999999998</v>
      </c>
      <c r="BF20" s="33" t="s">
        <v>18</v>
      </c>
      <c r="BG20" s="15">
        <f>+VLOOKUP(BG5,B2:AQ504,26,FALSE)</f>
        <v>5.4326999999999996</v>
      </c>
    </row>
    <row r="21" spans="1:60" x14ac:dyDescent="0.3">
      <c r="A21">
        <f t="shared" si="4"/>
        <v>19</v>
      </c>
      <c r="B21" s="7">
        <v>43858</v>
      </c>
      <c r="C21" s="70">
        <v>1.6247</v>
      </c>
      <c r="D21" s="45">
        <v>3740.232411</v>
      </c>
      <c r="E21" s="45">
        <v>0</v>
      </c>
      <c r="F21" s="46"/>
      <c r="G21" s="46">
        <f t="shared" si="0"/>
        <v>3740.232411</v>
      </c>
      <c r="H21" s="11">
        <f t="shared" si="5"/>
        <v>-5.9893777429453898E-2</v>
      </c>
      <c r="I21" s="10">
        <f t="shared" si="6"/>
        <v>1.008251213872374</v>
      </c>
      <c r="J21" s="11">
        <f t="shared" si="7"/>
        <v>0.82512138723740414</v>
      </c>
      <c r="K21" s="56">
        <f t="shared" si="8"/>
        <v>3740.232411</v>
      </c>
      <c r="L21" s="58">
        <f t="shared" si="9"/>
        <v>-5.9893777429453898E-2</v>
      </c>
      <c r="M21" s="57">
        <f t="shared" si="10"/>
        <v>1.008251213872374</v>
      </c>
      <c r="N21" s="58">
        <f t="shared" si="11"/>
        <v>0.82512138723740414</v>
      </c>
      <c r="O21" s="70">
        <v>2.87</v>
      </c>
      <c r="P21" s="45">
        <v>4151.7444480000004</v>
      </c>
      <c r="Q21" s="45">
        <v>0</v>
      </c>
      <c r="R21" s="45"/>
      <c r="S21" s="47">
        <f t="shared" si="1"/>
        <v>4151.7444480000004</v>
      </c>
      <c r="T21" s="13">
        <f t="shared" si="12"/>
        <v>0.22542570913017812</v>
      </c>
      <c r="U21" s="12">
        <f t="shared" si="13"/>
        <v>1.0090016916718847</v>
      </c>
      <c r="V21" s="13">
        <f t="shared" si="14"/>
        <v>0.90016916718846929</v>
      </c>
      <c r="W21" s="55">
        <f t="shared" si="15"/>
        <v>4151.7444480000004</v>
      </c>
      <c r="X21" s="55">
        <f t="shared" si="16"/>
        <v>0.22542570913017812</v>
      </c>
      <c r="Y21" s="55">
        <f t="shared" si="17"/>
        <v>1.0090016916718847</v>
      </c>
      <c r="Z21" s="55">
        <f t="shared" si="18"/>
        <v>0.90016916718846929</v>
      </c>
      <c r="AA21" s="70">
        <v>3.5531999999999999</v>
      </c>
      <c r="AB21" s="45">
        <v>4935.508401</v>
      </c>
      <c r="AC21" s="45">
        <v>0</v>
      </c>
      <c r="AD21" s="45"/>
      <c r="AE21" s="48">
        <f t="shared" si="2"/>
        <v>4935.508401</v>
      </c>
      <c r="AF21" s="15">
        <f t="shared" si="19"/>
        <v>0.397432614494031</v>
      </c>
      <c r="AG21" s="14">
        <f t="shared" si="20"/>
        <v>0.99737845516089119</v>
      </c>
      <c r="AH21" s="15">
        <f t="shared" si="21"/>
        <v>-0.26215448391088136</v>
      </c>
      <c r="AI21" s="63">
        <f t="shared" si="22"/>
        <v>4935.508401</v>
      </c>
      <c r="AJ21" s="63">
        <f t="shared" si="23"/>
        <v>0.397432614494031</v>
      </c>
      <c r="AK21" s="63">
        <f t="shared" si="24"/>
        <v>0.99737845516089119</v>
      </c>
      <c r="AL21" s="63">
        <f t="shared" si="25"/>
        <v>-0.26215448391088136</v>
      </c>
      <c r="AM21" s="8">
        <v>4.4000000000000004</v>
      </c>
      <c r="AN21" s="16">
        <f t="shared" si="3"/>
        <v>1.0030804125685697</v>
      </c>
      <c r="AO21" s="17">
        <f t="shared" si="26"/>
        <v>1.7088558920153041E-2</v>
      </c>
      <c r="AP21" s="16">
        <f t="shared" si="27"/>
        <v>1.0030804125685697</v>
      </c>
      <c r="AQ21" s="17">
        <f t="shared" si="28"/>
        <v>0.30804125685697237</v>
      </c>
      <c r="AR21" s="45">
        <v>3299.1697119999999</v>
      </c>
      <c r="AS21" s="17">
        <f t="shared" si="29"/>
        <v>1.3891787908049125E-2</v>
      </c>
      <c r="AT21" s="17">
        <f t="shared" si="30"/>
        <v>1.0069643182217476</v>
      </c>
      <c r="AU21" s="17">
        <f t="shared" si="31"/>
        <v>0.69643182217475896</v>
      </c>
      <c r="AX21" s="37" t="s">
        <v>21</v>
      </c>
      <c r="AY21" s="11">
        <f>+AY20-AY19</f>
        <v>5.6832000000000003</v>
      </c>
      <c r="BB21" s="36" t="s">
        <v>21</v>
      </c>
      <c r="BC21" s="13">
        <f>+BC20-BC19</f>
        <v>2.6073</v>
      </c>
      <c r="BF21" s="38" t="s">
        <v>21</v>
      </c>
      <c r="BG21" s="15">
        <f>+BG20-BG19</f>
        <v>1.6326999999999998</v>
      </c>
    </row>
    <row r="22" spans="1:60" x14ac:dyDescent="0.3">
      <c r="A22">
        <f t="shared" si="4"/>
        <v>20</v>
      </c>
      <c r="B22" s="7">
        <v>43859</v>
      </c>
      <c r="C22" s="70">
        <v>1.64</v>
      </c>
      <c r="D22" s="45">
        <v>3739.673018</v>
      </c>
      <c r="E22" s="45">
        <v>0</v>
      </c>
      <c r="F22" s="46"/>
      <c r="G22" s="46">
        <f t="shared" si="0"/>
        <v>3739.673018</v>
      </c>
      <c r="H22" s="11">
        <f t="shared" si="5"/>
        <v>-1.4956102683749695E-2</v>
      </c>
      <c r="I22" s="10">
        <f t="shared" si="6"/>
        <v>1.0081004187855171</v>
      </c>
      <c r="J22" s="11">
        <f t="shared" si="7"/>
        <v>0.81004187855171494</v>
      </c>
      <c r="K22" s="56">
        <f t="shared" si="8"/>
        <v>3739.673018</v>
      </c>
      <c r="L22" s="58">
        <f t="shared" si="9"/>
        <v>-1.4956102683749695E-2</v>
      </c>
      <c r="M22" s="57">
        <f t="shared" si="10"/>
        <v>1.0081004187855171</v>
      </c>
      <c r="N22" s="58">
        <f t="shared" si="11"/>
        <v>0.81004187855171494</v>
      </c>
      <c r="O22" s="70">
        <v>2.8210999999999999</v>
      </c>
      <c r="P22" s="45">
        <v>4166.3479180000004</v>
      </c>
      <c r="Q22" s="45">
        <v>0</v>
      </c>
      <c r="R22" s="45"/>
      <c r="S22" s="47">
        <f t="shared" si="1"/>
        <v>4166.3479180000004</v>
      </c>
      <c r="T22" s="13">
        <f t="shared" si="12"/>
        <v>0.35174298858964281</v>
      </c>
      <c r="U22" s="12">
        <f t="shared" si="13"/>
        <v>1.0125507843770913</v>
      </c>
      <c r="V22" s="13">
        <f t="shared" si="14"/>
        <v>1.255078437709134</v>
      </c>
      <c r="W22" s="55">
        <f t="shared" si="15"/>
        <v>4166.3479180000004</v>
      </c>
      <c r="X22" s="55">
        <f t="shared" si="16"/>
        <v>0.35174298858964281</v>
      </c>
      <c r="Y22" s="55">
        <f t="shared" si="17"/>
        <v>1.0125507843770913</v>
      </c>
      <c r="Z22" s="55">
        <f t="shared" si="18"/>
        <v>1.255078437709134</v>
      </c>
      <c r="AA22" s="70">
        <v>3.5331999999999999</v>
      </c>
      <c r="AB22" s="45">
        <v>4954.3617839999997</v>
      </c>
      <c r="AC22" s="45">
        <v>0</v>
      </c>
      <c r="AD22" s="45"/>
      <c r="AE22" s="48">
        <f t="shared" si="2"/>
        <v>4954.3617839999997</v>
      </c>
      <c r="AF22" s="15">
        <f t="shared" si="19"/>
        <v>0.38199475045326281</v>
      </c>
      <c r="AG22" s="14">
        <f t="shared" si="20"/>
        <v>1.0011883885017576</v>
      </c>
      <c r="AH22" s="15">
        <f t="shared" si="21"/>
        <v>0.11883885017576201</v>
      </c>
      <c r="AI22" s="63">
        <f t="shared" si="22"/>
        <v>4954.3617839999997</v>
      </c>
      <c r="AJ22" s="63">
        <f t="shared" si="23"/>
        <v>0.38199475045326281</v>
      </c>
      <c r="AK22" s="63">
        <f t="shared" si="24"/>
        <v>1.0011883885017576</v>
      </c>
      <c r="AL22" s="63">
        <f t="shared" si="25"/>
        <v>0.11883885017576201</v>
      </c>
      <c r="AM22" s="8">
        <v>4.4000000000000004</v>
      </c>
      <c r="AN22" s="16">
        <f t="shared" si="3"/>
        <v>1.0032518245558881</v>
      </c>
      <c r="AO22" s="17">
        <f t="shared" si="26"/>
        <v>1.7088558920153041E-2</v>
      </c>
      <c r="AP22" s="16">
        <f t="shared" si="27"/>
        <v>1.0032518245558881</v>
      </c>
      <c r="AQ22" s="17">
        <f t="shared" si="28"/>
        <v>0.32518245558881276</v>
      </c>
      <c r="AR22" s="45">
        <v>3299.6280259999999</v>
      </c>
      <c r="AS22" s="17">
        <f t="shared" si="29"/>
        <v>1.3891798240406317E-2</v>
      </c>
      <c r="AT22" s="17">
        <f t="shared" si="30"/>
        <v>1.0071042036731879</v>
      </c>
      <c r="AU22" s="17">
        <f t="shared" si="31"/>
        <v>0.71042036731878699</v>
      </c>
      <c r="AX22" s="31" t="s">
        <v>22</v>
      </c>
      <c r="AY22" s="11">
        <f>MAX(C3:C504)</f>
        <v>5.9859999999999998</v>
      </c>
      <c r="BB22" s="34" t="s">
        <v>22</v>
      </c>
      <c r="BC22" s="13">
        <f>MAX(O3:O504)</f>
        <v>5.6760999999999999</v>
      </c>
      <c r="BF22" s="33" t="s">
        <v>22</v>
      </c>
      <c r="BG22" s="15">
        <f>MAX(AA3:AA504)</f>
        <v>5.6784999999999997</v>
      </c>
    </row>
    <row r="23" spans="1:60" x14ac:dyDescent="0.3">
      <c r="A23">
        <f t="shared" si="4"/>
        <v>21</v>
      </c>
      <c r="B23" s="7">
        <v>43860</v>
      </c>
      <c r="C23" s="70">
        <v>1.6753</v>
      </c>
      <c r="D23" s="45">
        <v>3737.4039520000001</v>
      </c>
      <c r="E23" s="45">
        <v>0</v>
      </c>
      <c r="F23" s="46"/>
      <c r="G23" s="46">
        <f t="shared" si="0"/>
        <v>3737.4039520000001</v>
      </c>
      <c r="H23" s="11">
        <f t="shared" si="5"/>
        <v>-6.0675518663755312E-2</v>
      </c>
      <c r="I23" s="10">
        <f t="shared" si="6"/>
        <v>1.0074887486277675</v>
      </c>
      <c r="J23" s="11">
        <f t="shared" si="7"/>
        <v>0.74887486277674942</v>
      </c>
      <c r="K23" s="56">
        <f t="shared" si="8"/>
        <v>3737.4039520000001</v>
      </c>
      <c r="L23" s="58">
        <f t="shared" si="9"/>
        <v>-6.0675518663755312E-2</v>
      </c>
      <c r="M23" s="57">
        <f t="shared" si="10"/>
        <v>1.0074887486277675</v>
      </c>
      <c r="N23" s="58">
        <f t="shared" si="11"/>
        <v>0.74887486277674942</v>
      </c>
      <c r="O23" s="70">
        <v>2.83</v>
      </c>
      <c r="P23" s="45">
        <v>4164.9169460000003</v>
      </c>
      <c r="Q23" s="45">
        <v>0</v>
      </c>
      <c r="R23" s="45"/>
      <c r="S23" s="47">
        <f t="shared" si="1"/>
        <v>4164.9169460000003</v>
      </c>
      <c r="T23" s="13">
        <f t="shared" si="12"/>
        <v>-3.4345955454606614E-2</v>
      </c>
      <c r="U23" s="12">
        <f t="shared" si="13"/>
        <v>1.0122030141357339</v>
      </c>
      <c r="V23" s="13">
        <f t="shared" si="14"/>
        <v>1.2203014135733881</v>
      </c>
      <c r="W23" s="55">
        <f t="shared" si="15"/>
        <v>4164.9169460000003</v>
      </c>
      <c r="X23" s="55">
        <f t="shared" si="16"/>
        <v>-3.4345955454606614E-2</v>
      </c>
      <c r="Y23" s="55">
        <f t="shared" si="17"/>
        <v>1.0122030141357339</v>
      </c>
      <c r="Z23" s="55">
        <f t="shared" si="18"/>
        <v>1.2203014135733881</v>
      </c>
      <c r="AA23" s="70">
        <v>3.55</v>
      </c>
      <c r="AB23" s="45">
        <v>4941.041166</v>
      </c>
      <c r="AC23" s="45">
        <v>0</v>
      </c>
      <c r="AD23" s="45"/>
      <c r="AE23" s="48">
        <f t="shared" si="2"/>
        <v>4941.041166</v>
      </c>
      <c r="AF23" s="15">
        <f t="shared" si="19"/>
        <v>-0.26886647727298874</v>
      </c>
      <c r="AG23" s="14">
        <f t="shared" si="20"/>
        <v>0.99849652855072679</v>
      </c>
      <c r="AH23" s="15">
        <f t="shared" si="21"/>
        <v>-0.15034714492732082</v>
      </c>
      <c r="AI23" s="63">
        <f t="shared" si="22"/>
        <v>4941.041166</v>
      </c>
      <c r="AJ23" s="63">
        <f t="shared" si="23"/>
        <v>-0.26886647727298874</v>
      </c>
      <c r="AK23" s="63">
        <f t="shared" si="24"/>
        <v>0.99849652855072679</v>
      </c>
      <c r="AL23" s="63">
        <f t="shared" si="25"/>
        <v>-0.15034714492732082</v>
      </c>
      <c r="AM23" s="8">
        <v>4.4000000000000004</v>
      </c>
      <c r="AN23" s="16">
        <f t="shared" si="3"/>
        <v>1.0034232658350448</v>
      </c>
      <c r="AO23" s="17">
        <f t="shared" si="26"/>
        <v>1.7088558920153041E-2</v>
      </c>
      <c r="AP23" s="16">
        <f t="shared" si="27"/>
        <v>1.0034232658350448</v>
      </c>
      <c r="AQ23" s="17">
        <f t="shared" si="28"/>
        <v>0.34232658350448197</v>
      </c>
      <c r="AR23" s="45">
        <v>3300.0864029999998</v>
      </c>
      <c r="AS23" s="17">
        <f t="shared" si="29"/>
        <v>1.3891777994001764E-2</v>
      </c>
      <c r="AT23" s="17">
        <f t="shared" si="30"/>
        <v>1.0072441083533303</v>
      </c>
      <c r="AU23" s="17">
        <f t="shared" si="31"/>
        <v>0.72441083533303363</v>
      </c>
      <c r="AX23" s="40" t="s">
        <v>1</v>
      </c>
      <c r="AY23" s="39">
        <f>INDEX($B$2:$AQ$504,MATCH(AY22,C2:C504,0),MATCH("Data",$B$2:$AQ$2,0))</f>
        <v>44552</v>
      </c>
      <c r="BB23" s="41" t="s">
        <v>1</v>
      </c>
      <c r="BC23" s="42">
        <f>INDEX($B$2:$AQ$504,MATCH(BC22,O2:O504,0),MATCH("Data",$B$2:$AQ$2,0))</f>
        <v>44497</v>
      </c>
      <c r="BF23" s="44" t="s">
        <v>1</v>
      </c>
      <c r="BG23" s="43">
        <f>INDEX($B$2:$AQ$504,MATCH(BG22,AA2:AA504,0),MATCH("Data",$B$2:$AQ$2,0))</f>
        <v>44497</v>
      </c>
    </row>
    <row r="24" spans="1:60" x14ac:dyDescent="0.3">
      <c r="A24">
        <f t="shared" si="4"/>
        <v>22</v>
      </c>
      <c r="B24" s="7">
        <v>43861</v>
      </c>
      <c r="C24" s="70">
        <v>1.7</v>
      </c>
      <c r="D24" s="45">
        <v>3736.0517369999998</v>
      </c>
      <c r="E24" s="45">
        <v>0</v>
      </c>
      <c r="F24" s="46"/>
      <c r="G24" s="46">
        <f t="shared" si="0"/>
        <v>3736.0517369999998</v>
      </c>
      <c r="H24" s="11">
        <f t="shared" si="5"/>
        <v>-3.6180595337487187E-2</v>
      </c>
      <c r="I24" s="10">
        <f t="shared" si="6"/>
        <v>1.0071242332005557</v>
      </c>
      <c r="J24" s="11">
        <f t="shared" si="7"/>
        <v>0.7124233200555663</v>
      </c>
      <c r="K24" s="56">
        <f t="shared" si="8"/>
        <v>3736.0517369999998</v>
      </c>
      <c r="L24" s="58">
        <f t="shared" si="9"/>
        <v>-3.6180595337487187E-2</v>
      </c>
      <c r="M24" s="57">
        <f t="shared" si="10"/>
        <v>1.0071242332005557</v>
      </c>
      <c r="N24" s="58">
        <f t="shared" si="11"/>
        <v>0.7124233200555663</v>
      </c>
      <c r="O24" s="70">
        <v>2.84</v>
      </c>
      <c r="P24" s="45">
        <v>4163.1818460000004</v>
      </c>
      <c r="Q24" s="45">
        <v>0</v>
      </c>
      <c r="R24" s="45"/>
      <c r="S24" s="47">
        <f t="shared" si="1"/>
        <v>4163.1818460000004</v>
      </c>
      <c r="T24" s="13">
        <f t="shared" si="12"/>
        <v>-4.1659894362755523E-2</v>
      </c>
      <c r="U24" s="12">
        <f t="shared" si="13"/>
        <v>1.0117813314293083</v>
      </c>
      <c r="V24" s="13">
        <f t="shared" si="14"/>
        <v>1.1781331429308262</v>
      </c>
      <c r="W24" s="55">
        <f t="shared" si="15"/>
        <v>4163.1818460000004</v>
      </c>
      <c r="X24" s="55">
        <f t="shared" si="16"/>
        <v>-4.1659894362755523E-2</v>
      </c>
      <c r="Y24" s="55">
        <f t="shared" si="17"/>
        <v>1.0117813314293083</v>
      </c>
      <c r="Z24" s="55">
        <f t="shared" si="18"/>
        <v>1.1781331429308262</v>
      </c>
      <c r="AA24" s="70">
        <v>3.57</v>
      </c>
      <c r="AB24" s="45">
        <v>4925.0004049999998</v>
      </c>
      <c r="AC24" s="45">
        <v>0</v>
      </c>
      <c r="AD24" s="45"/>
      <c r="AE24" s="48">
        <f t="shared" si="2"/>
        <v>4925.0004049999998</v>
      </c>
      <c r="AF24" s="15">
        <f t="shared" si="19"/>
        <v>-0.32464333854125282</v>
      </c>
      <c r="AG24" s="14">
        <f t="shared" si="20"/>
        <v>0.99525497608522118</v>
      </c>
      <c r="AH24" s="15">
        <f t="shared" si="21"/>
        <v>-0.47450239147788231</v>
      </c>
      <c r="AI24" s="63">
        <f t="shared" si="22"/>
        <v>4925.0004049999998</v>
      </c>
      <c r="AJ24" s="63">
        <f t="shared" si="23"/>
        <v>-0.32464333854125282</v>
      </c>
      <c r="AK24" s="63">
        <f t="shared" si="24"/>
        <v>0.99525497608522118</v>
      </c>
      <c r="AL24" s="63">
        <f t="shared" si="25"/>
        <v>-0.47450239147788231</v>
      </c>
      <c r="AM24" s="8">
        <v>4.4000000000000004</v>
      </c>
      <c r="AN24" s="16">
        <f t="shared" si="3"/>
        <v>1.0035947364110456</v>
      </c>
      <c r="AO24" s="17">
        <f t="shared" si="26"/>
        <v>1.7088558920153041E-2</v>
      </c>
      <c r="AP24" s="16">
        <f t="shared" si="27"/>
        <v>1.0035947364110456</v>
      </c>
      <c r="AQ24" s="17">
        <f t="shared" si="28"/>
        <v>0.35947364110455737</v>
      </c>
      <c r="AR24" s="45">
        <v>3300.5448449999999</v>
      </c>
      <c r="AS24" s="17">
        <f t="shared" si="29"/>
        <v>1.389181809250406E-2</v>
      </c>
      <c r="AT24" s="17">
        <f t="shared" si="30"/>
        <v>1.0073840328726102</v>
      </c>
      <c r="AU24" s="17">
        <f t="shared" si="31"/>
        <v>0.73840328726102467</v>
      </c>
      <c r="AX24" s="31" t="s">
        <v>23</v>
      </c>
      <c r="AY24" s="11">
        <f>MIN(C3:C504)</f>
        <v>-0.28000000000000003</v>
      </c>
      <c r="BB24" s="34" t="s">
        <v>23</v>
      </c>
      <c r="BC24" s="13">
        <f>MIN(O3:O504)</f>
        <v>2.3776000000000002</v>
      </c>
      <c r="BF24" s="33" t="s">
        <v>23</v>
      </c>
      <c r="BG24" s="15">
        <f>MIN(AA3:AA504)</f>
        <v>3.3603999999999998</v>
      </c>
    </row>
    <row r="25" spans="1:60" x14ac:dyDescent="0.3">
      <c r="A25">
        <f t="shared" si="4"/>
        <v>23</v>
      </c>
      <c r="B25" s="7">
        <v>43864</v>
      </c>
      <c r="C25" s="70">
        <v>1.68</v>
      </c>
      <c r="D25" s="45">
        <v>3738.531536</v>
      </c>
      <c r="E25" s="45">
        <v>0</v>
      </c>
      <c r="F25" s="46"/>
      <c r="G25" s="46">
        <f t="shared" si="0"/>
        <v>3738.531536</v>
      </c>
      <c r="H25" s="11">
        <f t="shared" si="5"/>
        <v>6.6374857056761272E-2</v>
      </c>
      <c r="I25" s="10">
        <f t="shared" si="6"/>
        <v>1.0077927104707265</v>
      </c>
      <c r="J25" s="11">
        <f t="shared" si="7"/>
        <v>0.77927104707264938</v>
      </c>
      <c r="K25" s="56">
        <f t="shared" si="8"/>
        <v>3738.531536</v>
      </c>
      <c r="L25" s="58">
        <f t="shared" si="9"/>
        <v>6.6374857056761272E-2</v>
      </c>
      <c r="M25" s="57">
        <f t="shared" si="10"/>
        <v>1.0077927104707265</v>
      </c>
      <c r="N25" s="58">
        <f t="shared" si="11"/>
        <v>0.77927104707264938</v>
      </c>
      <c r="O25" s="70">
        <v>2.8214000000000001</v>
      </c>
      <c r="P25" s="45">
        <v>4169.3817950000002</v>
      </c>
      <c r="Q25" s="45">
        <v>0</v>
      </c>
      <c r="R25" s="45"/>
      <c r="S25" s="47">
        <f t="shared" si="1"/>
        <v>4169.3817950000002</v>
      </c>
      <c r="T25" s="13">
        <f t="shared" si="12"/>
        <v>0.14892332906275563</v>
      </c>
      <c r="U25" s="12">
        <f t="shared" si="13"/>
        <v>1.0132881098709083</v>
      </c>
      <c r="V25" s="13">
        <f t="shared" si="14"/>
        <v>1.3288109870908338</v>
      </c>
      <c r="W25" s="55">
        <f t="shared" si="15"/>
        <v>4169.3817950000002</v>
      </c>
      <c r="X25" s="55">
        <f t="shared" si="16"/>
        <v>0.14892332906275563</v>
      </c>
      <c r="Y25" s="55">
        <f t="shared" si="17"/>
        <v>1.0132881098709083</v>
      </c>
      <c r="Z25" s="55">
        <f t="shared" si="18"/>
        <v>1.3288109870908338</v>
      </c>
      <c r="AA25" s="70">
        <v>3.54</v>
      </c>
      <c r="AB25" s="45">
        <v>4952.5217320000002</v>
      </c>
      <c r="AC25" s="45">
        <v>0</v>
      </c>
      <c r="AD25" s="45"/>
      <c r="AE25" s="48">
        <f t="shared" si="2"/>
        <v>4952.5217320000002</v>
      </c>
      <c r="AF25" s="15">
        <f t="shared" si="19"/>
        <v>0.55880862409798393</v>
      </c>
      <c r="AG25" s="14">
        <f t="shared" si="20"/>
        <v>1.0008165467233496</v>
      </c>
      <c r="AH25" s="15">
        <f t="shared" si="21"/>
        <v>8.1654672334963152E-2</v>
      </c>
      <c r="AI25" s="63">
        <f t="shared" si="22"/>
        <v>4952.5217320000002</v>
      </c>
      <c r="AJ25" s="63">
        <f t="shared" si="23"/>
        <v>0.55880862409798393</v>
      </c>
      <c r="AK25" s="63">
        <f t="shared" si="24"/>
        <v>1.0008165467233496</v>
      </c>
      <c r="AL25" s="63">
        <f t="shared" si="25"/>
        <v>8.1654672334963152E-2</v>
      </c>
      <c r="AM25" s="8">
        <v>4.4000000000000004</v>
      </c>
      <c r="AN25" s="16">
        <f t="shared" si="3"/>
        <v>1.0037662362888968</v>
      </c>
      <c r="AO25" s="17">
        <f t="shared" si="26"/>
        <v>1.7088558920153041E-2</v>
      </c>
      <c r="AP25" s="16">
        <f t="shared" si="27"/>
        <v>1.0037662362888968</v>
      </c>
      <c r="AQ25" s="17">
        <f t="shared" si="28"/>
        <v>0.37662362888968293</v>
      </c>
      <c r="AR25" s="45">
        <v>3301.0033490000001</v>
      </c>
      <c r="AS25" s="17">
        <f t="shared" si="29"/>
        <v>1.3891767012186307E-2</v>
      </c>
      <c r="AT25" s="17">
        <f t="shared" si="30"/>
        <v>1.0075239763153749</v>
      </c>
      <c r="AU25" s="17">
        <f t="shared" si="31"/>
        <v>0.75239763153749362</v>
      </c>
      <c r="AX25" s="40" t="s">
        <v>1</v>
      </c>
      <c r="AY25" s="39">
        <f>INDEX(B2:AQ504,MATCH(AY24,C2:C504,0),MATCH("Data",B2:AQ2,0))</f>
        <v>44089</v>
      </c>
      <c r="BB25" s="41" t="s">
        <v>1</v>
      </c>
      <c r="BC25" s="42">
        <f>INDEX($B$2:$AQ$504,MATCH(BC24,O4:O506,0),MATCH("Data",$B$2:$AQ$2,0))</f>
        <v>44042</v>
      </c>
      <c r="BF25" s="44" t="s">
        <v>1</v>
      </c>
      <c r="BG25" s="43">
        <f>INDEX($B$2:$AQ$504,MATCH(BG24,AA4:AA506,0),MATCH("Data",$B$2:$AQ$2,0))</f>
        <v>43873</v>
      </c>
    </row>
    <row r="26" spans="1:60" x14ac:dyDescent="0.3">
      <c r="A26">
        <f t="shared" si="4"/>
        <v>24</v>
      </c>
      <c r="B26" s="7">
        <v>43865</v>
      </c>
      <c r="C26" s="70">
        <v>1.6874</v>
      </c>
      <c r="D26" s="45">
        <v>3738.6679159999999</v>
      </c>
      <c r="E26" s="45">
        <v>0</v>
      </c>
      <c r="F26" s="46"/>
      <c r="G26" s="46">
        <f t="shared" si="0"/>
        <v>3738.6679159999999</v>
      </c>
      <c r="H26" s="11">
        <f t="shared" si="5"/>
        <v>3.6479563884084243E-3</v>
      </c>
      <c r="I26" s="10">
        <f t="shared" si="6"/>
        <v>1.0078294743092899</v>
      </c>
      <c r="J26" s="11">
        <f t="shared" si="7"/>
        <v>0.78294743092899299</v>
      </c>
      <c r="K26" s="56">
        <f t="shared" si="8"/>
        <v>3738.6679159999999</v>
      </c>
      <c r="L26" s="58">
        <f t="shared" si="9"/>
        <v>3.6479563884084243E-3</v>
      </c>
      <c r="M26" s="57">
        <f t="shared" si="10"/>
        <v>1.0078294743092899</v>
      </c>
      <c r="N26" s="58">
        <f t="shared" si="11"/>
        <v>0.78294743092899299</v>
      </c>
      <c r="O26" s="70">
        <v>2.8028</v>
      </c>
      <c r="P26" s="45">
        <v>4175.5866880000003</v>
      </c>
      <c r="Q26" s="45">
        <v>0</v>
      </c>
      <c r="R26" s="45"/>
      <c r="S26" s="47">
        <f t="shared" si="1"/>
        <v>4175.5866880000003</v>
      </c>
      <c r="T26" s="13">
        <f t="shared" si="12"/>
        <v>0.14882045600719263</v>
      </c>
      <c r="U26" s="12">
        <f t="shared" si="13"/>
        <v>1.0147960898566848</v>
      </c>
      <c r="V26" s="13">
        <f t="shared" si="14"/>
        <v>1.4796089856684791</v>
      </c>
      <c r="W26" s="55">
        <f t="shared" si="15"/>
        <v>4175.5866880000003</v>
      </c>
      <c r="X26" s="55">
        <f t="shared" si="16"/>
        <v>0.14882045600719263</v>
      </c>
      <c r="Y26" s="55">
        <f t="shared" si="17"/>
        <v>1.0147960898566848</v>
      </c>
      <c r="Z26" s="55">
        <f t="shared" si="18"/>
        <v>1.4796089856684791</v>
      </c>
      <c r="AA26" s="70">
        <v>3.5308999999999999</v>
      </c>
      <c r="AB26" s="45">
        <v>4961.8661599999996</v>
      </c>
      <c r="AC26" s="45">
        <v>0</v>
      </c>
      <c r="AD26" s="45"/>
      <c r="AE26" s="48">
        <f t="shared" si="2"/>
        <v>4961.8661599999996</v>
      </c>
      <c r="AF26" s="15">
        <f t="shared" si="19"/>
        <v>0.18868020183782086</v>
      </c>
      <c r="AG26" s="14">
        <f t="shared" si="20"/>
        <v>1.0027048894037336</v>
      </c>
      <c r="AH26" s="15">
        <f t="shared" si="21"/>
        <v>0.27048894037335902</v>
      </c>
      <c r="AI26" s="63">
        <f t="shared" si="22"/>
        <v>4961.8661599999996</v>
      </c>
      <c r="AJ26" s="63">
        <f t="shared" si="23"/>
        <v>0.18868020183782086</v>
      </c>
      <c r="AK26" s="63">
        <f t="shared" si="24"/>
        <v>1.0027048894037336</v>
      </c>
      <c r="AL26" s="63">
        <f t="shared" si="25"/>
        <v>0.27048894037335902</v>
      </c>
      <c r="AM26" s="8">
        <v>4.4000000000000004</v>
      </c>
      <c r="AN26" s="16">
        <f t="shared" si="3"/>
        <v>1.0039377654736057</v>
      </c>
      <c r="AO26" s="17">
        <f t="shared" si="26"/>
        <v>1.7088558920153041E-2</v>
      </c>
      <c r="AP26" s="16">
        <f t="shared" si="27"/>
        <v>1.0039377654736057</v>
      </c>
      <c r="AQ26" s="17">
        <f t="shared" si="28"/>
        <v>0.39377654736056922</v>
      </c>
      <c r="AR26" s="45">
        <v>3301.461918</v>
      </c>
      <c r="AS26" s="17">
        <f t="shared" si="29"/>
        <v>1.3891806566590503E-2</v>
      </c>
      <c r="AT26" s="17">
        <f t="shared" si="30"/>
        <v>1.0076639395972766</v>
      </c>
      <c r="AU26" s="17">
        <f t="shared" si="31"/>
        <v>0.76639395972766255</v>
      </c>
      <c r="AX26" s="37" t="s">
        <v>20</v>
      </c>
      <c r="AY26" s="11">
        <f>+AY22-AY24</f>
        <v>6.266</v>
      </c>
      <c r="BB26" s="36" t="s">
        <v>20</v>
      </c>
      <c r="BC26" s="13">
        <f>+BC22-BC24</f>
        <v>3.2984999999999998</v>
      </c>
      <c r="BF26" s="38" t="s">
        <v>20</v>
      </c>
      <c r="BG26" s="15">
        <f>+BG22-BG24</f>
        <v>2.3180999999999998</v>
      </c>
    </row>
    <row r="27" spans="1:60" x14ac:dyDescent="0.3">
      <c r="A27">
        <f t="shared" si="4"/>
        <v>25</v>
      </c>
      <c r="B27" s="7">
        <v>43866</v>
      </c>
      <c r="C27" s="70">
        <v>1.6845000000000001</v>
      </c>
      <c r="D27" s="45">
        <v>3739.6825720000002</v>
      </c>
      <c r="E27" s="45">
        <v>0</v>
      </c>
      <c r="F27" s="46"/>
      <c r="G27" s="46">
        <f t="shared" si="0"/>
        <v>3739.6825720000002</v>
      </c>
      <c r="H27" s="11">
        <f t="shared" si="5"/>
        <v>2.7139505909534734E-2</v>
      </c>
      <c r="I27" s="10">
        <f t="shared" si="6"/>
        <v>1.0081029942490281</v>
      </c>
      <c r="J27" s="11">
        <f t="shared" si="7"/>
        <v>0.81029942490280504</v>
      </c>
      <c r="K27" s="56">
        <f t="shared" si="8"/>
        <v>3739.6825720000002</v>
      </c>
      <c r="L27" s="58">
        <f t="shared" si="9"/>
        <v>2.7139505909534734E-2</v>
      </c>
      <c r="M27" s="57">
        <f t="shared" si="10"/>
        <v>1.0081029942490281</v>
      </c>
      <c r="N27" s="58">
        <f t="shared" si="11"/>
        <v>0.81029942490280504</v>
      </c>
      <c r="O27" s="70">
        <v>2.76</v>
      </c>
      <c r="P27" s="45">
        <v>4188.5390479999996</v>
      </c>
      <c r="Q27" s="45">
        <v>0</v>
      </c>
      <c r="R27" s="45"/>
      <c r="S27" s="47">
        <f t="shared" si="1"/>
        <v>4188.5390479999996</v>
      </c>
      <c r="T27" s="13">
        <f t="shared" si="12"/>
        <v>0.31019257814051127</v>
      </c>
      <c r="U27" s="12">
        <f t="shared" si="13"/>
        <v>1.0179439120106804</v>
      </c>
      <c r="V27" s="13">
        <f t="shared" si="14"/>
        <v>1.7943912010680352</v>
      </c>
      <c r="W27" s="55">
        <f t="shared" si="15"/>
        <v>4188.5390479999996</v>
      </c>
      <c r="X27" s="55">
        <f t="shared" si="16"/>
        <v>0.31019257814051127</v>
      </c>
      <c r="Y27" s="55">
        <f t="shared" si="17"/>
        <v>1.0179439120106804</v>
      </c>
      <c r="Z27" s="55">
        <f t="shared" si="18"/>
        <v>1.7943912010680352</v>
      </c>
      <c r="AA27" s="70">
        <v>3.49</v>
      </c>
      <c r="AB27" s="45">
        <v>4999.3157330000004</v>
      </c>
      <c r="AC27" s="45">
        <v>0</v>
      </c>
      <c r="AD27" s="45"/>
      <c r="AE27" s="48">
        <f t="shared" si="2"/>
        <v>4999.3157330000004</v>
      </c>
      <c r="AF27" s="15">
        <f t="shared" si="19"/>
        <v>0.75474774595696292</v>
      </c>
      <c r="AG27" s="14">
        <f t="shared" si="20"/>
        <v>1.0102727819551085</v>
      </c>
      <c r="AH27" s="15">
        <f t="shared" si="21"/>
        <v>1.0272781955108501</v>
      </c>
      <c r="AI27" s="63">
        <f t="shared" si="22"/>
        <v>4999.3157330000004</v>
      </c>
      <c r="AJ27" s="63">
        <f t="shared" si="23"/>
        <v>0.75474774595696292</v>
      </c>
      <c r="AK27" s="63">
        <f t="shared" si="24"/>
        <v>1.0102727819551085</v>
      </c>
      <c r="AL27" s="63">
        <f t="shared" si="25"/>
        <v>1.0272781955108501</v>
      </c>
      <c r="AM27" s="8">
        <v>4.4000000000000004</v>
      </c>
      <c r="AN27" s="16">
        <f t="shared" si="3"/>
        <v>1.0041093239701804</v>
      </c>
      <c r="AO27" s="17">
        <f t="shared" si="26"/>
        <v>1.7088558920153041E-2</v>
      </c>
      <c r="AP27" s="16">
        <f t="shared" si="27"/>
        <v>1.0041093239701804</v>
      </c>
      <c r="AQ27" s="17">
        <f t="shared" si="28"/>
        <v>0.41093239701803785</v>
      </c>
      <c r="AR27" s="45">
        <v>3301.9205499999998</v>
      </c>
      <c r="AS27" s="17">
        <f t="shared" si="29"/>
        <v>1.3891785257302836E-2</v>
      </c>
      <c r="AT27" s="17">
        <f t="shared" si="30"/>
        <v>1.0078039221078807</v>
      </c>
      <c r="AU27" s="17">
        <f t="shared" si="31"/>
        <v>0.7803922107880723</v>
      </c>
      <c r="AX27" s="31" t="s">
        <v>19</v>
      </c>
      <c r="AY27" s="11">
        <f>AVERAGE(C3:C504)</f>
        <v>1.5296420318725092</v>
      </c>
      <c r="BB27" s="34" t="s">
        <v>19</v>
      </c>
      <c r="BC27" s="13">
        <f>AVERAGE(O3:O504)</f>
        <v>3.5976950199203181</v>
      </c>
      <c r="BF27" s="33" t="s">
        <v>19</v>
      </c>
      <c r="BG27" s="15">
        <f>AVERAGE(AA3:AA504)</f>
        <v>4.3776382470119524</v>
      </c>
    </row>
    <row r="28" spans="1:60" x14ac:dyDescent="0.3">
      <c r="A28">
        <f t="shared" si="4"/>
        <v>26</v>
      </c>
      <c r="B28" s="7">
        <v>43867</v>
      </c>
      <c r="C28" s="70">
        <v>1.7850999999999999</v>
      </c>
      <c r="D28" s="45">
        <v>3731.8932949999999</v>
      </c>
      <c r="E28" s="45">
        <v>0</v>
      </c>
      <c r="F28" s="46"/>
      <c r="G28" s="46">
        <f t="shared" si="0"/>
        <v>3731.8932949999999</v>
      </c>
      <c r="H28" s="11">
        <f t="shared" si="5"/>
        <v>-0.20828711662109756</v>
      </c>
      <c r="I28" s="10">
        <f t="shared" si="6"/>
        <v>1.0060032455897359</v>
      </c>
      <c r="J28" s="11">
        <f t="shared" si="7"/>
        <v>0.60032455897358616</v>
      </c>
      <c r="K28" s="56">
        <f t="shared" si="8"/>
        <v>3731.8932949999999</v>
      </c>
      <c r="L28" s="58">
        <f t="shared" si="9"/>
        <v>-0.20828711662109756</v>
      </c>
      <c r="M28" s="57">
        <f t="shared" si="10"/>
        <v>1.0060032455897359</v>
      </c>
      <c r="N28" s="58">
        <f t="shared" si="11"/>
        <v>0.60032455897358616</v>
      </c>
      <c r="O28" s="70">
        <v>2.81</v>
      </c>
      <c r="P28" s="45">
        <v>4175.663716</v>
      </c>
      <c r="Q28" s="45">
        <v>0</v>
      </c>
      <c r="R28" s="45"/>
      <c r="S28" s="47">
        <f t="shared" si="1"/>
        <v>4175.663716</v>
      </c>
      <c r="T28" s="13">
        <f t="shared" si="12"/>
        <v>-0.30739434090145679</v>
      </c>
      <c r="U28" s="12">
        <f t="shared" si="13"/>
        <v>1.0148148100316086</v>
      </c>
      <c r="V28" s="13">
        <f t="shared" si="14"/>
        <v>1.4814810031608561</v>
      </c>
      <c r="W28" s="55">
        <f t="shared" si="15"/>
        <v>4175.663716</v>
      </c>
      <c r="X28" s="55">
        <f t="shared" si="16"/>
        <v>-0.30739434090145679</v>
      </c>
      <c r="Y28" s="55">
        <f t="shared" si="17"/>
        <v>1.0148148100316086</v>
      </c>
      <c r="Z28" s="55">
        <f t="shared" si="18"/>
        <v>1.4814810031608561</v>
      </c>
      <c r="AA28" s="70">
        <v>3.4927000000000001</v>
      </c>
      <c r="AB28" s="45">
        <v>4998.2962930000003</v>
      </c>
      <c r="AC28" s="45">
        <v>0</v>
      </c>
      <c r="AD28" s="45"/>
      <c r="AE28" s="48">
        <f t="shared" si="2"/>
        <v>4998.2962930000003</v>
      </c>
      <c r="AF28" s="15">
        <f t="shared" si="19"/>
        <v>-2.0391590658508374E-2</v>
      </c>
      <c r="AG28" s="14">
        <f t="shared" si="20"/>
        <v>1.0100667712648779</v>
      </c>
      <c r="AH28" s="15">
        <f t="shared" si="21"/>
        <v>1.0066771264877872</v>
      </c>
      <c r="AI28" s="63">
        <f t="shared" si="22"/>
        <v>4998.2962930000003</v>
      </c>
      <c r="AJ28" s="63">
        <f t="shared" si="23"/>
        <v>-2.0391590658508374E-2</v>
      </c>
      <c r="AK28" s="63">
        <f t="shared" si="24"/>
        <v>1.0100667712648779</v>
      </c>
      <c r="AL28" s="63">
        <f t="shared" si="25"/>
        <v>1.0066771264877872</v>
      </c>
      <c r="AM28" s="8">
        <v>4.1500000000000004</v>
      </c>
      <c r="AN28" s="16">
        <f t="shared" si="3"/>
        <v>1.0042809117836298</v>
      </c>
      <c r="AO28" s="17">
        <f t="shared" si="26"/>
        <v>1.7088558920153041E-2</v>
      </c>
      <c r="AP28" s="16">
        <f t="shared" si="27"/>
        <v>1.0042809117836298</v>
      </c>
      <c r="AQ28" s="17">
        <f t="shared" si="28"/>
        <v>0.42809117836297705</v>
      </c>
      <c r="AR28" s="45">
        <v>3302.379246</v>
      </c>
      <c r="AS28" s="17">
        <f t="shared" si="29"/>
        <v>1.3891793974263322E-2</v>
      </c>
      <c r="AT28" s="17">
        <f t="shared" si="30"/>
        <v>1.0079439241524044</v>
      </c>
      <c r="AU28" s="17">
        <f t="shared" si="31"/>
        <v>0.79439241524044135</v>
      </c>
    </row>
    <row r="29" spans="1:60" x14ac:dyDescent="0.3">
      <c r="A29">
        <f t="shared" si="4"/>
        <v>27</v>
      </c>
      <c r="B29" s="7">
        <v>43868</v>
      </c>
      <c r="C29" s="70">
        <v>1.78</v>
      </c>
      <c r="D29" s="45">
        <v>3730.0780850000001</v>
      </c>
      <c r="E29" s="45">
        <v>0</v>
      </c>
      <c r="F29" s="46"/>
      <c r="G29" s="46">
        <f t="shared" si="0"/>
        <v>3730.0780850000001</v>
      </c>
      <c r="H29" s="11">
        <f t="shared" si="5"/>
        <v>-4.8640458247606322E-2</v>
      </c>
      <c r="I29" s="10">
        <f t="shared" si="6"/>
        <v>1.0055139210010953</v>
      </c>
      <c r="J29" s="11">
        <f t="shared" si="7"/>
        <v>0.55139210010952677</v>
      </c>
      <c r="K29" s="56">
        <f t="shared" si="8"/>
        <v>3730.0780850000001</v>
      </c>
      <c r="L29" s="58">
        <f t="shared" si="9"/>
        <v>-4.8640458247606322E-2</v>
      </c>
      <c r="M29" s="57">
        <f t="shared" si="10"/>
        <v>1.0055139210010953</v>
      </c>
      <c r="N29" s="58">
        <f t="shared" si="11"/>
        <v>0.55139210010952677</v>
      </c>
      <c r="O29" s="70">
        <v>2.8372999999999999</v>
      </c>
      <c r="P29" s="45">
        <v>4165.7552660000001</v>
      </c>
      <c r="Q29" s="45">
        <v>0</v>
      </c>
      <c r="R29" s="45"/>
      <c r="S29" s="47">
        <f t="shared" si="1"/>
        <v>4165.7552660000001</v>
      </c>
      <c r="T29" s="13">
        <f t="shared" si="12"/>
        <v>-0.23729042073080686</v>
      </c>
      <c r="U29" s="12">
        <f t="shared" si="13"/>
        <v>1.0124067516992461</v>
      </c>
      <c r="V29" s="13">
        <f t="shared" si="14"/>
        <v>1.2406751699246099</v>
      </c>
      <c r="W29" s="55">
        <f t="shared" si="15"/>
        <v>4165.7552660000001</v>
      </c>
      <c r="X29" s="55">
        <f t="shared" si="16"/>
        <v>-0.23729042073080686</v>
      </c>
      <c r="Y29" s="55">
        <f t="shared" si="17"/>
        <v>1.0124067516992461</v>
      </c>
      <c r="Z29" s="55">
        <f t="shared" si="18"/>
        <v>1.2406751699246099</v>
      </c>
      <c r="AA29" s="70">
        <v>3.4929000000000001</v>
      </c>
      <c r="AB29" s="45">
        <v>4995.4418109999997</v>
      </c>
      <c r="AC29" s="45">
        <v>0</v>
      </c>
      <c r="AD29" s="45"/>
      <c r="AE29" s="48">
        <f t="shared" si="2"/>
        <v>4995.4418109999997</v>
      </c>
      <c r="AF29" s="15">
        <f t="shared" si="19"/>
        <v>-5.7109099434504706E-2</v>
      </c>
      <c r="AG29" s="14">
        <f t="shared" si="20"/>
        <v>1.0094899312281214</v>
      </c>
      <c r="AH29" s="15">
        <f t="shared" si="21"/>
        <v>0.94899312281213621</v>
      </c>
      <c r="AI29" s="63">
        <f t="shared" si="22"/>
        <v>4995.4418109999997</v>
      </c>
      <c r="AJ29" s="63">
        <f t="shared" si="23"/>
        <v>-5.7109099434504706E-2</v>
      </c>
      <c r="AK29" s="63">
        <f t="shared" si="24"/>
        <v>1.0094899312281214</v>
      </c>
      <c r="AL29" s="63">
        <f t="shared" si="25"/>
        <v>0.94899312281213621</v>
      </c>
      <c r="AM29" s="8">
        <v>4.1500000000000004</v>
      </c>
      <c r="AN29" s="16">
        <f t="shared" si="3"/>
        <v>1.0044429726838109</v>
      </c>
      <c r="AO29" s="17">
        <f t="shared" si="26"/>
        <v>1.6137008906524919E-2</v>
      </c>
      <c r="AP29" s="16">
        <f t="shared" si="27"/>
        <v>1.0044429726838109</v>
      </c>
      <c r="AQ29" s="17">
        <f t="shared" si="28"/>
        <v>0.44429726838108863</v>
      </c>
      <c r="AR29" s="45">
        <v>3300.1596829999999</v>
      </c>
      <c r="AS29" s="17">
        <f t="shared" si="29"/>
        <v>-6.7211026797986406E-2</v>
      </c>
      <c r="AT29" s="17">
        <f t="shared" si="30"/>
        <v>1.0072664746914337</v>
      </c>
      <c r="AU29" s="17">
        <f t="shared" si="31"/>
        <v>0.72664746914337108</v>
      </c>
    </row>
    <row r="30" spans="1:60" x14ac:dyDescent="0.3">
      <c r="A30">
        <f t="shared" si="4"/>
        <v>28</v>
      </c>
      <c r="B30" s="7">
        <v>43871</v>
      </c>
      <c r="C30" s="70">
        <v>1.76</v>
      </c>
      <c r="D30" s="45">
        <v>3732.3721110000001</v>
      </c>
      <c r="E30" s="45">
        <v>0</v>
      </c>
      <c r="F30" s="46"/>
      <c r="G30" s="46">
        <f t="shared" si="0"/>
        <v>3732.3721110000001</v>
      </c>
      <c r="H30" s="11">
        <f t="shared" si="5"/>
        <v>6.1500750057352782E-2</v>
      </c>
      <c r="I30" s="10">
        <f t="shared" si="6"/>
        <v>1.006132319604442</v>
      </c>
      <c r="J30" s="11">
        <f t="shared" si="7"/>
        <v>0.61323196044420492</v>
      </c>
      <c r="K30" s="56">
        <f t="shared" si="8"/>
        <v>3732.3721110000001</v>
      </c>
      <c r="L30" s="58">
        <f t="shared" si="9"/>
        <v>6.1500750057352782E-2</v>
      </c>
      <c r="M30" s="57">
        <f t="shared" si="10"/>
        <v>1.006132319604442</v>
      </c>
      <c r="N30" s="58">
        <f t="shared" si="11"/>
        <v>0.61323196044420492</v>
      </c>
      <c r="O30" s="70">
        <v>2.8</v>
      </c>
      <c r="P30" s="45">
        <v>4176.9309560000002</v>
      </c>
      <c r="Q30" s="45">
        <v>0</v>
      </c>
      <c r="R30" s="45"/>
      <c r="S30" s="47">
        <f t="shared" si="1"/>
        <v>4176.9309560000002</v>
      </c>
      <c r="T30" s="13">
        <f t="shared" si="12"/>
        <v>0.26827524149615201</v>
      </c>
      <c r="U30" s="12">
        <f t="shared" si="13"/>
        <v>1.0151227883572906</v>
      </c>
      <c r="V30" s="13">
        <f t="shared" si="14"/>
        <v>1.512278835729064</v>
      </c>
      <c r="W30" s="55">
        <f t="shared" si="15"/>
        <v>4176.9309560000002</v>
      </c>
      <c r="X30" s="55">
        <f t="shared" si="16"/>
        <v>0.26827524149615201</v>
      </c>
      <c r="Y30" s="55">
        <f t="shared" si="17"/>
        <v>1.0151227883572906</v>
      </c>
      <c r="Z30" s="55">
        <f t="shared" si="18"/>
        <v>1.512278835729064</v>
      </c>
      <c r="AA30" s="70">
        <v>3.4567999999999999</v>
      </c>
      <c r="AB30" s="45">
        <v>5028.7006330000004</v>
      </c>
      <c r="AC30" s="45">
        <v>0</v>
      </c>
      <c r="AD30" s="45"/>
      <c r="AE30" s="48">
        <f t="shared" si="2"/>
        <v>5028.7006330000004</v>
      </c>
      <c r="AF30" s="15">
        <f t="shared" si="19"/>
        <v>0.66578339330796155</v>
      </c>
      <c r="AG30" s="14">
        <f t="shared" si="20"/>
        <v>1.0162109475473542</v>
      </c>
      <c r="AH30" s="15">
        <f t="shared" si="21"/>
        <v>1.6210947547354193</v>
      </c>
      <c r="AI30" s="63">
        <f t="shared" si="22"/>
        <v>5028.7006330000004</v>
      </c>
      <c r="AJ30" s="63">
        <f t="shared" si="23"/>
        <v>0.66578339330796155</v>
      </c>
      <c r="AK30" s="63">
        <f t="shared" si="24"/>
        <v>1.0162109475473542</v>
      </c>
      <c r="AL30" s="63">
        <f t="shared" si="25"/>
        <v>1.6210947547354193</v>
      </c>
      <c r="AM30" s="8">
        <v>4.1500000000000004</v>
      </c>
      <c r="AN30" s="16">
        <f t="shared" si="3"/>
        <v>1.0046050597357739</v>
      </c>
      <c r="AO30" s="17">
        <f t="shared" si="26"/>
        <v>1.6137008906524919E-2</v>
      </c>
      <c r="AP30" s="16">
        <f t="shared" si="27"/>
        <v>1.0046050597357739</v>
      </c>
      <c r="AQ30" s="17">
        <f t="shared" si="28"/>
        <v>0.46050597357738532</v>
      </c>
      <c r="AR30" s="45">
        <v>3300.4606309999999</v>
      </c>
      <c r="AS30" s="17">
        <f t="shared" si="29"/>
        <v>9.1191950968516622E-3</v>
      </c>
      <c r="AT30" s="17">
        <f t="shared" si="30"/>
        <v>1.0073583292864059</v>
      </c>
      <c r="AU30" s="17">
        <f t="shared" si="31"/>
        <v>0.73583292864058958</v>
      </c>
    </row>
    <row r="31" spans="1:60" x14ac:dyDescent="0.3">
      <c r="A31">
        <f t="shared" si="4"/>
        <v>29</v>
      </c>
      <c r="B31" s="7">
        <v>43872</v>
      </c>
      <c r="C31" s="70">
        <v>1.72</v>
      </c>
      <c r="D31" s="45">
        <v>3736.3532150000001</v>
      </c>
      <c r="E31" s="45">
        <v>0</v>
      </c>
      <c r="F31" s="46"/>
      <c r="G31" s="46">
        <f t="shared" si="0"/>
        <v>3736.3532150000001</v>
      </c>
      <c r="H31" s="11">
        <f t="shared" si="5"/>
        <v>0.10666417713998122</v>
      </c>
      <c r="I31" s="10">
        <f t="shared" si="6"/>
        <v>1.0072055023640876</v>
      </c>
      <c r="J31" s="11">
        <f t="shared" si="7"/>
        <v>0.72055023640875682</v>
      </c>
      <c r="K31" s="56">
        <f t="shared" si="8"/>
        <v>3736.3532150000001</v>
      </c>
      <c r="L31" s="58">
        <f t="shared" si="9"/>
        <v>0.10666417713998122</v>
      </c>
      <c r="M31" s="57">
        <f t="shared" si="10"/>
        <v>1.0072055023640876</v>
      </c>
      <c r="N31" s="58">
        <f t="shared" si="11"/>
        <v>0.72055023640875682</v>
      </c>
      <c r="O31" s="70">
        <v>2.7538</v>
      </c>
      <c r="P31" s="45">
        <v>4190.6040270000003</v>
      </c>
      <c r="Q31" s="45">
        <v>0</v>
      </c>
      <c r="R31" s="45"/>
      <c r="S31" s="47">
        <f t="shared" si="1"/>
        <v>4190.6040270000003</v>
      </c>
      <c r="T31" s="13">
        <f t="shared" si="12"/>
        <v>0.32734730700680892</v>
      </c>
      <c r="U31" s="12">
        <f t="shared" si="13"/>
        <v>1.0184457654677908</v>
      </c>
      <c r="V31" s="13">
        <f t="shared" si="14"/>
        <v>1.8445765467790753</v>
      </c>
      <c r="W31" s="55">
        <f t="shared" si="15"/>
        <v>4190.6040270000003</v>
      </c>
      <c r="X31" s="55">
        <f t="shared" si="16"/>
        <v>0.32734730700680892</v>
      </c>
      <c r="Y31" s="55">
        <f t="shared" si="17"/>
        <v>1.0184457654677908</v>
      </c>
      <c r="Z31" s="55">
        <f t="shared" si="18"/>
        <v>1.8445765467790753</v>
      </c>
      <c r="AA31" s="70">
        <v>3.4228000000000001</v>
      </c>
      <c r="AB31" s="45">
        <v>5060.3712150000001</v>
      </c>
      <c r="AC31" s="45">
        <v>0</v>
      </c>
      <c r="AD31" s="45"/>
      <c r="AE31" s="48">
        <f t="shared" si="2"/>
        <v>5060.3712150000001</v>
      </c>
      <c r="AF31" s="15">
        <f t="shared" si="19"/>
        <v>0.62979652819590282</v>
      </c>
      <c r="AG31" s="14">
        <f t="shared" si="20"/>
        <v>1.022611008814154</v>
      </c>
      <c r="AH31" s="15">
        <f t="shared" si="21"/>
        <v>2.261100881415401</v>
      </c>
      <c r="AI31" s="63">
        <f t="shared" si="22"/>
        <v>5060.3712150000001</v>
      </c>
      <c r="AJ31" s="63">
        <f t="shared" si="23"/>
        <v>0.62979652819590282</v>
      </c>
      <c r="AK31" s="63">
        <f t="shared" si="24"/>
        <v>1.022611008814154</v>
      </c>
      <c r="AL31" s="63">
        <f t="shared" si="25"/>
        <v>2.261100881415401</v>
      </c>
      <c r="AM31" s="8">
        <v>4.1500000000000004</v>
      </c>
      <c r="AN31" s="16">
        <f t="shared" si="3"/>
        <v>1.0047671729437389</v>
      </c>
      <c r="AO31" s="17">
        <f t="shared" si="26"/>
        <v>1.6137008906524919E-2</v>
      </c>
      <c r="AP31" s="16">
        <f t="shared" si="27"/>
        <v>1.0047671729437389</v>
      </c>
      <c r="AQ31" s="17">
        <f t="shared" si="28"/>
        <v>0.4767172943738851</v>
      </c>
      <c r="AR31" s="45">
        <v>3300.7616079999998</v>
      </c>
      <c r="AS31" s="17">
        <f t="shared" si="29"/>
        <v>9.1192422406960461E-3</v>
      </c>
      <c r="AT31" s="17">
        <f t="shared" si="30"/>
        <v>1.0074501927326853</v>
      </c>
      <c r="AU31" s="17">
        <f t="shared" si="31"/>
        <v>0.74501927326853234</v>
      </c>
    </row>
    <row r="32" spans="1:60" x14ac:dyDescent="0.3">
      <c r="A32">
        <f t="shared" si="4"/>
        <v>30</v>
      </c>
      <c r="B32" s="7">
        <v>43873</v>
      </c>
      <c r="C32" s="70">
        <v>1.65</v>
      </c>
      <c r="D32" s="45">
        <v>3742.8702280000002</v>
      </c>
      <c r="E32" s="45">
        <v>0</v>
      </c>
      <c r="F32" s="46"/>
      <c r="G32" s="46">
        <f t="shared" si="0"/>
        <v>3742.8702280000002</v>
      </c>
      <c r="H32" s="11">
        <f t="shared" si="5"/>
        <v>0.17442175899851087</v>
      </c>
      <c r="I32" s="10">
        <f t="shared" si="6"/>
        <v>1.0089622879180409</v>
      </c>
      <c r="J32" s="11">
        <f t="shared" si="7"/>
        <v>0.89622879180408788</v>
      </c>
      <c r="K32" s="56">
        <f t="shared" si="8"/>
        <v>3742.8702280000002</v>
      </c>
      <c r="L32" s="58">
        <f t="shared" si="9"/>
        <v>0.17442175899851087</v>
      </c>
      <c r="M32" s="57">
        <f t="shared" si="10"/>
        <v>1.0089622879180409</v>
      </c>
      <c r="N32" s="58">
        <f t="shared" si="11"/>
        <v>0.89622879180408788</v>
      </c>
      <c r="O32" s="70">
        <v>2.7</v>
      </c>
      <c r="P32" s="45">
        <v>4206.4450530000004</v>
      </c>
      <c r="Q32" s="45">
        <v>0</v>
      </c>
      <c r="R32" s="45"/>
      <c r="S32" s="47">
        <f t="shared" si="1"/>
        <v>4206.4450530000004</v>
      </c>
      <c r="T32" s="13">
        <f t="shared" si="12"/>
        <v>0.37801295226025378</v>
      </c>
      <c r="U32" s="12">
        <f t="shared" si="13"/>
        <v>1.0222956223730051</v>
      </c>
      <c r="V32" s="13">
        <f t="shared" si="14"/>
        <v>2.2295622373005086</v>
      </c>
      <c r="W32" s="55">
        <f t="shared" si="15"/>
        <v>4206.4450530000004</v>
      </c>
      <c r="X32" s="55">
        <f t="shared" si="16"/>
        <v>0.37801295226025378</v>
      </c>
      <c r="Y32" s="55">
        <f t="shared" si="17"/>
        <v>1.0222956223730051</v>
      </c>
      <c r="Z32" s="55">
        <f t="shared" si="18"/>
        <v>2.2295622373005086</v>
      </c>
      <c r="AA32" s="70">
        <v>3.3971</v>
      </c>
      <c r="AB32" s="45">
        <v>5084.7752870000004</v>
      </c>
      <c r="AC32" s="45">
        <v>0</v>
      </c>
      <c r="AD32" s="45"/>
      <c r="AE32" s="48">
        <f t="shared" si="2"/>
        <v>5084.7752870000004</v>
      </c>
      <c r="AF32" s="15">
        <f t="shared" si="19"/>
        <v>0.48225853328034418</v>
      </c>
      <c r="AG32" s="14">
        <f t="shared" si="20"/>
        <v>1.0275426376664245</v>
      </c>
      <c r="AH32" s="15">
        <f t="shared" si="21"/>
        <v>2.7542637666424508</v>
      </c>
      <c r="AI32" s="63">
        <f t="shared" si="22"/>
        <v>5084.7752870000004</v>
      </c>
      <c r="AJ32" s="63">
        <f t="shared" si="23"/>
        <v>0.48225853328034418</v>
      </c>
      <c r="AK32" s="63">
        <f t="shared" si="24"/>
        <v>1.0275426376664245</v>
      </c>
      <c r="AL32" s="63">
        <f t="shared" si="25"/>
        <v>2.7542637666424508</v>
      </c>
      <c r="AM32" s="8">
        <v>4.1500000000000004</v>
      </c>
      <c r="AN32" s="16">
        <f t="shared" si="3"/>
        <v>1.0049293123119267</v>
      </c>
      <c r="AO32" s="17">
        <f t="shared" si="26"/>
        <v>1.6137008906524919E-2</v>
      </c>
      <c r="AP32" s="16">
        <f t="shared" si="27"/>
        <v>1.0049293123119267</v>
      </c>
      <c r="AQ32" s="17">
        <f t="shared" si="28"/>
        <v>0.49293123119267257</v>
      </c>
      <c r="AR32" s="45">
        <v>3301.0626109999998</v>
      </c>
      <c r="AS32" s="17">
        <f t="shared" si="29"/>
        <v>9.1191984077365618E-3</v>
      </c>
      <c r="AT32" s="17">
        <f t="shared" si="30"/>
        <v>1.0075420641146198</v>
      </c>
      <c r="AU32" s="17">
        <f t="shared" si="31"/>
        <v>0.75420641146197731</v>
      </c>
    </row>
    <row r="33" spans="1:47" x14ac:dyDescent="0.3">
      <c r="A33">
        <f t="shared" si="4"/>
        <v>31</v>
      </c>
      <c r="B33" s="7">
        <v>43874</v>
      </c>
      <c r="C33" s="70">
        <v>1.62</v>
      </c>
      <c r="D33" s="45">
        <v>3745.991297</v>
      </c>
      <c r="E33" s="45">
        <v>0</v>
      </c>
      <c r="F33" s="46"/>
      <c r="G33" s="46">
        <f t="shared" si="0"/>
        <v>3745.991297</v>
      </c>
      <c r="H33" s="11">
        <f t="shared" si="5"/>
        <v>8.3387048170990852E-2</v>
      </c>
      <c r="I33" s="10">
        <f t="shared" si="6"/>
        <v>1.0098036317870942</v>
      </c>
      <c r="J33" s="11">
        <f t="shared" si="7"/>
        <v>0.98036317870942025</v>
      </c>
      <c r="K33" s="56">
        <f t="shared" si="8"/>
        <v>3745.991297</v>
      </c>
      <c r="L33" s="58">
        <f t="shared" si="9"/>
        <v>8.3387048170990852E-2</v>
      </c>
      <c r="M33" s="57">
        <f t="shared" si="10"/>
        <v>1.0098036317870942</v>
      </c>
      <c r="N33" s="58">
        <f t="shared" si="11"/>
        <v>0.98036317870942025</v>
      </c>
      <c r="O33" s="70">
        <v>2.71</v>
      </c>
      <c r="P33" s="45">
        <v>4204.4813780000004</v>
      </c>
      <c r="Q33" s="45">
        <v>0</v>
      </c>
      <c r="R33" s="45"/>
      <c r="S33" s="47">
        <f t="shared" si="1"/>
        <v>4204.4813780000004</v>
      </c>
      <c r="T33" s="13">
        <f t="shared" si="12"/>
        <v>-4.6682530622843554E-2</v>
      </c>
      <c r="U33" s="12">
        <f t="shared" si="13"/>
        <v>1.0218183889060348</v>
      </c>
      <c r="V33" s="13">
        <f t="shared" si="14"/>
        <v>2.1818388906034825</v>
      </c>
      <c r="W33" s="55">
        <f t="shared" si="15"/>
        <v>4204.4813780000004</v>
      </c>
      <c r="X33" s="55">
        <f t="shared" si="16"/>
        <v>-4.6682530622843554E-2</v>
      </c>
      <c r="Y33" s="55">
        <f t="shared" si="17"/>
        <v>1.0218183889060348</v>
      </c>
      <c r="Z33" s="55">
        <f t="shared" si="18"/>
        <v>2.1818388906034825</v>
      </c>
      <c r="AA33" s="70">
        <v>3.4188999999999998</v>
      </c>
      <c r="AB33" s="45">
        <v>5066.1670009999998</v>
      </c>
      <c r="AC33" s="45">
        <v>0</v>
      </c>
      <c r="AD33" s="45"/>
      <c r="AE33" s="48">
        <f t="shared" si="2"/>
        <v>5066.1670009999998</v>
      </c>
      <c r="AF33" s="15">
        <f t="shared" si="19"/>
        <v>-0.36596083306916771</v>
      </c>
      <c r="AG33" s="14">
        <f t="shared" si="20"/>
        <v>1.0237822340694795</v>
      </c>
      <c r="AH33" s="15">
        <f t="shared" si="21"/>
        <v>2.3782234069479546</v>
      </c>
      <c r="AI33" s="63">
        <f t="shared" si="22"/>
        <v>5066.1670009999998</v>
      </c>
      <c r="AJ33" s="63">
        <f t="shared" si="23"/>
        <v>-0.36596083306916771</v>
      </c>
      <c r="AK33" s="63">
        <f t="shared" si="24"/>
        <v>1.0237822340694795</v>
      </c>
      <c r="AL33" s="63">
        <f t="shared" si="25"/>
        <v>2.3782234069479546</v>
      </c>
      <c r="AM33" s="8">
        <v>4.1500000000000004</v>
      </c>
      <c r="AN33" s="16">
        <f t="shared" si="3"/>
        <v>1.0050914778445588</v>
      </c>
      <c r="AO33" s="17">
        <f t="shared" si="26"/>
        <v>1.6137008906524919E-2</v>
      </c>
      <c r="AP33" s="16">
        <f t="shared" si="27"/>
        <v>1.0050914778445588</v>
      </c>
      <c r="AQ33" s="17">
        <f t="shared" si="28"/>
        <v>0.50914778445587672</v>
      </c>
      <c r="AR33" s="45">
        <v>3301.3636419999998</v>
      </c>
      <c r="AS33" s="17">
        <f t="shared" si="29"/>
        <v>9.1192150974972463E-3</v>
      </c>
      <c r="AT33" s="17">
        <f t="shared" si="30"/>
        <v>1.0076339440426441</v>
      </c>
      <c r="AU33" s="17">
        <f t="shared" si="31"/>
        <v>0.76339440426440586</v>
      </c>
    </row>
    <row r="34" spans="1:47" x14ac:dyDescent="0.3">
      <c r="A34">
        <f t="shared" si="4"/>
        <v>32</v>
      </c>
      <c r="B34" s="7">
        <v>43875</v>
      </c>
      <c r="C34" s="70">
        <v>1.52</v>
      </c>
      <c r="D34" s="45">
        <v>3755.0360909999999</v>
      </c>
      <c r="E34" s="45">
        <v>0</v>
      </c>
      <c r="F34" s="79"/>
      <c r="G34" s="46">
        <f t="shared" si="0"/>
        <v>3755.0360909999999</v>
      </c>
      <c r="H34" s="11">
        <f t="shared" si="5"/>
        <v>0.24145261648749194</v>
      </c>
      <c r="I34" s="10">
        <f t="shared" si="6"/>
        <v>1.0122418290774298</v>
      </c>
      <c r="J34" s="11">
        <f t="shared" si="7"/>
        <v>1.2241829077429767</v>
      </c>
      <c r="K34" s="56">
        <f t="shared" si="8"/>
        <v>3755.0360909999999</v>
      </c>
      <c r="L34" s="58">
        <f t="shared" si="9"/>
        <v>0.24145261648749194</v>
      </c>
      <c r="M34" s="57">
        <f t="shared" si="10"/>
        <v>1.0122418290774298</v>
      </c>
      <c r="N34" s="58">
        <f t="shared" si="11"/>
        <v>1.2241829077429767</v>
      </c>
      <c r="O34" s="70">
        <v>2.63</v>
      </c>
      <c r="P34" s="45">
        <v>4227.7189179999996</v>
      </c>
      <c r="Q34" s="45">
        <v>0</v>
      </c>
      <c r="R34" s="45"/>
      <c r="S34" s="47">
        <f t="shared" si="1"/>
        <v>4227.7189179999996</v>
      </c>
      <c r="T34" s="13">
        <f t="shared" si="12"/>
        <v>0.55268504985157563</v>
      </c>
      <c r="U34" s="12">
        <f t="shared" si="13"/>
        <v>1.0274658263781526</v>
      </c>
      <c r="V34" s="13">
        <f t="shared" si="14"/>
        <v>2.7465826378152647</v>
      </c>
      <c r="W34" s="55">
        <f t="shared" si="15"/>
        <v>4227.7189179999996</v>
      </c>
      <c r="X34" s="55">
        <f t="shared" si="16"/>
        <v>0.55268504985157563</v>
      </c>
      <c r="Y34" s="55">
        <f t="shared" si="17"/>
        <v>1.0274658263781526</v>
      </c>
      <c r="Z34" s="55">
        <f t="shared" si="18"/>
        <v>2.7465826378152647</v>
      </c>
      <c r="AA34" s="70">
        <v>3.3603999999999998</v>
      </c>
      <c r="AB34" s="45">
        <v>5120.5517840000002</v>
      </c>
      <c r="AC34" s="45">
        <v>0</v>
      </c>
      <c r="AD34" s="45"/>
      <c r="AE34" s="48">
        <f t="shared" si="2"/>
        <v>5120.5517840000002</v>
      </c>
      <c r="AF34" s="15">
        <f t="shared" si="19"/>
        <v>1.0734897406513788</v>
      </c>
      <c r="AG34" s="14">
        <f t="shared" si="20"/>
        <v>1.0347724313188269</v>
      </c>
      <c r="AH34" s="15">
        <f t="shared" si="21"/>
        <v>3.4772431318826902</v>
      </c>
      <c r="AI34" s="63">
        <f t="shared" si="22"/>
        <v>5120.5517840000002</v>
      </c>
      <c r="AJ34" s="63">
        <f t="shared" si="23"/>
        <v>1.0734897406513788</v>
      </c>
      <c r="AK34" s="63">
        <f t="shared" si="24"/>
        <v>1.0347724313188269</v>
      </c>
      <c r="AL34" s="63">
        <f t="shared" si="25"/>
        <v>3.4772431318826902</v>
      </c>
      <c r="AM34" s="8">
        <v>4.1500000000000004</v>
      </c>
      <c r="AN34" s="16">
        <f t="shared" si="3"/>
        <v>1.0052536695458574</v>
      </c>
      <c r="AO34" s="17">
        <f t="shared" si="26"/>
        <v>1.6137008906524919E-2</v>
      </c>
      <c r="AP34" s="16">
        <f t="shared" si="27"/>
        <v>1.0052536695458574</v>
      </c>
      <c r="AQ34" s="17">
        <f t="shared" si="28"/>
        <v>0.52536695458573757</v>
      </c>
      <c r="AR34" s="45">
        <v>3301.6647010000002</v>
      </c>
      <c r="AS34" s="17">
        <f t="shared" si="29"/>
        <v>9.1192317068777839E-3</v>
      </c>
      <c r="AT34" s="17">
        <f t="shared" si="30"/>
        <v>1.0077258325167584</v>
      </c>
      <c r="AU34" s="17">
        <f t="shared" si="31"/>
        <v>0.77258325167584019</v>
      </c>
    </row>
    <row r="35" spans="1:47" x14ac:dyDescent="0.3">
      <c r="A35">
        <f t="shared" si="4"/>
        <v>33</v>
      </c>
      <c r="B35" s="7">
        <v>43878</v>
      </c>
      <c r="C35" s="70">
        <v>1.52</v>
      </c>
      <c r="D35" s="45">
        <v>3657.98704</v>
      </c>
      <c r="E35" s="78">
        <v>97.616046999999995</v>
      </c>
      <c r="F35" s="46">
        <f t="shared" ref="F35:F98" si="32">+(F34*(1+AO34/100))+E35</f>
        <v>97.616046999999995</v>
      </c>
      <c r="G35" s="46">
        <f t="shared" si="0"/>
        <v>3755.603087</v>
      </c>
      <c r="H35" s="11">
        <f t="shared" si="5"/>
        <v>1.5099615190350413E-2</v>
      </c>
      <c r="I35" s="10">
        <f t="shared" si="6"/>
        <v>1.0123946736984162</v>
      </c>
      <c r="J35" s="11">
        <f t="shared" si="7"/>
        <v>1.2394673698416181</v>
      </c>
      <c r="K35" s="56">
        <f t="shared" si="8"/>
        <v>3755.603087</v>
      </c>
      <c r="L35" s="58">
        <f t="shared" si="9"/>
        <v>1.5099615190350413E-2</v>
      </c>
      <c r="M35" s="57">
        <f t="shared" si="10"/>
        <v>1.0123946736984162</v>
      </c>
      <c r="N35" s="58">
        <f t="shared" si="11"/>
        <v>1.2394673698416181</v>
      </c>
      <c r="O35" s="70">
        <v>2.665</v>
      </c>
      <c r="P35" s="45">
        <v>4121.1042509999997</v>
      </c>
      <c r="Q35" s="45">
        <v>97.616046999999995</v>
      </c>
      <c r="R35" s="45">
        <f t="shared" ref="R35:R66" si="33">+(R34*(1+AO34/100))+Q35</f>
        <v>97.616046999999995</v>
      </c>
      <c r="S35" s="47">
        <f t="shared" si="1"/>
        <v>4218.7202980000002</v>
      </c>
      <c r="T35" s="13">
        <f t="shared" si="12"/>
        <v>-0.2128481144213934</v>
      </c>
      <c r="U35" s="12">
        <f t="shared" si="13"/>
        <v>1.0252788847403826</v>
      </c>
      <c r="V35" s="13">
        <f t="shared" si="14"/>
        <v>2.5278884740382646</v>
      </c>
      <c r="W35" s="55">
        <f t="shared" si="15"/>
        <v>4218.7202980000002</v>
      </c>
      <c r="X35" s="55">
        <f t="shared" si="16"/>
        <v>-0.2128481144213934</v>
      </c>
      <c r="Y35" s="55">
        <f t="shared" si="17"/>
        <v>1.0252788847403826</v>
      </c>
      <c r="Z35" s="55">
        <f t="shared" si="18"/>
        <v>2.5278884740382646</v>
      </c>
      <c r="AA35" s="70">
        <v>3.3923000000000001</v>
      </c>
      <c r="AB35" s="45">
        <v>5092.5524919999998</v>
      </c>
      <c r="AC35" s="45">
        <v>0</v>
      </c>
      <c r="AD35" s="45"/>
      <c r="AE35" s="48">
        <f t="shared" si="2"/>
        <v>5092.5524919999998</v>
      </c>
      <c r="AF35" s="15">
        <f t="shared" si="19"/>
        <v>-0.54680224282642742</v>
      </c>
      <c r="AG35" s="14">
        <f t="shared" si="20"/>
        <v>1.0291142724562261</v>
      </c>
      <c r="AH35" s="15">
        <f t="shared" si="21"/>
        <v>2.9114272456226109</v>
      </c>
      <c r="AI35" s="63">
        <f t="shared" si="22"/>
        <v>5092.5524919999998</v>
      </c>
      <c r="AJ35" s="63">
        <f t="shared" si="23"/>
        <v>-0.54680224282642742</v>
      </c>
      <c r="AK35" s="63">
        <f t="shared" si="24"/>
        <v>1.0291142724562261</v>
      </c>
      <c r="AL35" s="63">
        <f t="shared" si="25"/>
        <v>2.9114272456226109</v>
      </c>
      <c r="AM35" s="8">
        <v>4.1500000000000004</v>
      </c>
      <c r="AN35" s="16">
        <f t="shared" si="3"/>
        <v>1.0054158874200452</v>
      </c>
      <c r="AO35" s="17">
        <f t="shared" si="26"/>
        <v>1.6137008906524919E-2</v>
      </c>
      <c r="AP35" s="16">
        <f t="shared" si="27"/>
        <v>1.0054158874200452</v>
      </c>
      <c r="AQ35" s="17">
        <f t="shared" si="28"/>
        <v>0.54158874200451734</v>
      </c>
      <c r="AR35" s="45">
        <v>3301.9657870000001</v>
      </c>
      <c r="AS35" s="17">
        <f t="shared" si="29"/>
        <v>9.1192179481058844E-3</v>
      </c>
      <c r="AT35" s="17">
        <f t="shared" si="30"/>
        <v>1.007817729231745</v>
      </c>
      <c r="AU35" s="17">
        <f t="shared" si="31"/>
        <v>0.7817729231744952</v>
      </c>
    </row>
    <row r="36" spans="1:47" x14ac:dyDescent="0.3">
      <c r="A36">
        <f t="shared" si="4"/>
        <v>34</v>
      </c>
      <c r="B36" s="7">
        <v>43879</v>
      </c>
      <c r="C36" s="70">
        <v>1.52</v>
      </c>
      <c r="D36" s="45">
        <v>3658.4926099999998</v>
      </c>
      <c r="E36" s="45">
        <v>0</v>
      </c>
      <c r="F36" s="46">
        <f t="shared" si="32"/>
        <v>97.631799310198588</v>
      </c>
      <c r="G36" s="46">
        <f t="shared" si="0"/>
        <v>3658.4926099999998</v>
      </c>
      <c r="H36" s="11">
        <f t="shared" si="5"/>
        <v>1.3820989371238213E-2</v>
      </c>
      <c r="I36" s="10">
        <f t="shared" si="6"/>
        <v>1.012534596658663</v>
      </c>
      <c r="J36" s="11">
        <f t="shared" si="7"/>
        <v>1.2534596658662966</v>
      </c>
      <c r="K36" s="56">
        <f t="shared" si="8"/>
        <v>3756.1244093101982</v>
      </c>
      <c r="L36" s="58">
        <f t="shared" si="9"/>
        <v>1.3881187604791734E-2</v>
      </c>
      <c r="M36" s="57">
        <f t="shared" si="10"/>
        <v>1.0125352061023731</v>
      </c>
      <c r="N36" s="58">
        <f t="shared" si="11"/>
        <v>1.2535206102373131</v>
      </c>
      <c r="O36" s="70">
        <v>2.7</v>
      </c>
      <c r="P36" s="45">
        <v>4112.0693719999999</v>
      </c>
      <c r="Q36" s="45">
        <v>0</v>
      </c>
      <c r="R36" s="45">
        <f t="shared" si="33"/>
        <v>97.631799310198588</v>
      </c>
      <c r="S36" s="47">
        <f t="shared" si="1"/>
        <v>4112.0693719999999</v>
      </c>
      <c r="T36" s="13">
        <f t="shared" si="12"/>
        <v>-0.21923441994479154</v>
      </c>
      <c r="U36" s="12">
        <f t="shared" si="13"/>
        <v>1.0230311205246057</v>
      </c>
      <c r="V36" s="13">
        <f t="shared" si="14"/>
        <v>2.3031120524605653</v>
      </c>
      <c r="W36" s="55">
        <f t="shared" si="15"/>
        <v>4209.7011713101983</v>
      </c>
      <c r="X36" s="55">
        <f t="shared" si="16"/>
        <v>-0.2137882118915968</v>
      </c>
      <c r="Y36" s="55">
        <f t="shared" si="17"/>
        <v>1.0230869593457941</v>
      </c>
      <c r="Z36" s="55">
        <f t="shared" si="18"/>
        <v>2.3086959345794078</v>
      </c>
      <c r="AA36" s="70">
        <v>3.3917000000000002</v>
      </c>
      <c r="AB36" s="45">
        <v>5094.1701380000004</v>
      </c>
      <c r="AC36" s="45">
        <v>0</v>
      </c>
      <c r="AD36" s="45"/>
      <c r="AE36" s="48">
        <f t="shared" si="2"/>
        <v>5094.1701380000004</v>
      </c>
      <c r="AF36" s="15">
        <f t="shared" si="19"/>
        <v>3.1764935217482027E-2</v>
      </c>
      <c r="AG36" s="14">
        <f t="shared" si="20"/>
        <v>1.0294411699381858</v>
      </c>
      <c r="AH36" s="15">
        <f t="shared" si="21"/>
        <v>2.9441169938185796</v>
      </c>
      <c r="AI36" s="63">
        <f t="shared" si="22"/>
        <v>5094.1701380000004</v>
      </c>
      <c r="AJ36" s="63">
        <f t="shared" si="23"/>
        <v>3.1764935217482027E-2</v>
      </c>
      <c r="AK36" s="63">
        <f t="shared" si="24"/>
        <v>1.0294411699381858</v>
      </c>
      <c r="AL36" s="63">
        <f t="shared" si="25"/>
        <v>2.9441169938185796</v>
      </c>
      <c r="AM36" s="8">
        <v>4.1500000000000004</v>
      </c>
      <c r="AN36" s="16">
        <f t="shared" si="3"/>
        <v>1.0055781314713457</v>
      </c>
      <c r="AO36" s="17">
        <f t="shared" si="26"/>
        <v>1.6137008906524919E-2</v>
      </c>
      <c r="AP36" s="16">
        <f t="shared" si="27"/>
        <v>1.0055781314713457</v>
      </c>
      <c r="AQ36" s="17">
        <f t="shared" si="28"/>
        <v>0.55781314713456709</v>
      </c>
      <c r="AR36" s="45">
        <v>3302.222436</v>
      </c>
      <c r="AS36" s="17">
        <f t="shared" si="29"/>
        <v>7.7726123332455543E-3</v>
      </c>
      <c r="AT36" s="17">
        <f t="shared" si="30"/>
        <v>1.0078960629968639</v>
      </c>
      <c r="AU36" s="17">
        <f t="shared" si="31"/>
        <v>0.78960629968638507</v>
      </c>
    </row>
    <row r="37" spans="1:47" x14ac:dyDescent="0.3">
      <c r="A37">
        <f t="shared" si="4"/>
        <v>35</v>
      </c>
      <c r="B37" s="7">
        <v>43880</v>
      </c>
      <c r="C37" s="70">
        <v>1.4455</v>
      </c>
      <c r="D37" s="45">
        <v>3665.28946</v>
      </c>
      <c r="E37" s="45">
        <v>0</v>
      </c>
      <c r="F37" s="46">
        <f t="shared" si="32"/>
        <v>97.647554162348868</v>
      </c>
      <c r="G37" s="46">
        <f t="shared" si="0"/>
        <v>3665.28946</v>
      </c>
      <c r="H37" s="11">
        <f t="shared" si="5"/>
        <v>0.18578279976353418</v>
      </c>
      <c r="I37" s="10">
        <f t="shared" si="6"/>
        <v>1.0144157117809098</v>
      </c>
      <c r="J37" s="11">
        <f t="shared" si="7"/>
        <v>1.4415711780909835</v>
      </c>
      <c r="K37" s="56">
        <f t="shared" si="8"/>
        <v>3762.937014162349</v>
      </c>
      <c r="L37" s="58">
        <f t="shared" si="9"/>
        <v>0.18137324832119273</v>
      </c>
      <c r="M37" s="57">
        <f t="shared" si="10"/>
        <v>1.0143716740960766</v>
      </c>
      <c r="N37" s="58">
        <f t="shared" si="11"/>
        <v>1.4371674096076648</v>
      </c>
      <c r="O37" s="70">
        <v>2.6575000000000002</v>
      </c>
      <c r="P37" s="45">
        <v>4124.7072360000002</v>
      </c>
      <c r="Q37" s="45">
        <v>0</v>
      </c>
      <c r="R37" s="45">
        <f t="shared" si="33"/>
        <v>97.647554162348868</v>
      </c>
      <c r="S37" s="47">
        <f t="shared" si="1"/>
        <v>4124.7072360000002</v>
      </c>
      <c r="T37" s="13">
        <f t="shared" si="12"/>
        <v>0.30733586563627124</v>
      </c>
      <c r="U37" s="12">
        <f t="shared" si="13"/>
        <v>1.0261752620745983</v>
      </c>
      <c r="V37" s="13">
        <f t="shared" si="14"/>
        <v>2.6175262074598304</v>
      </c>
      <c r="W37" s="55">
        <f t="shared" si="15"/>
        <v>4222.3547901623488</v>
      </c>
      <c r="X37" s="55">
        <f t="shared" si="16"/>
        <v>0.30058235340757467</v>
      </c>
      <c r="Y37" s="55">
        <f t="shared" si="17"/>
        <v>1.0261621782056016</v>
      </c>
      <c r="Z37" s="55">
        <f t="shared" si="18"/>
        <v>2.6162178205601627</v>
      </c>
      <c r="AA37" s="70">
        <v>3.3803000000000001</v>
      </c>
      <c r="AB37" s="45">
        <v>5105.6260920000004</v>
      </c>
      <c r="AC37" s="45">
        <v>0</v>
      </c>
      <c r="AD37" s="45"/>
      <c r="AE37" s="48">
        <f t="shared" si="2"/>
        <v>5105.6260920000004</v>
      </c>
      <c r="AF37" s="15">
        <f t="shared" si="19"/>
        <v>0.22488361577372995</v>
      </c>
      <c r="AG37" s="14">
        <f t="shared" si="20"/>
        <v>1.0317562144634063</v>
      </c>
      <c r="AH37" s="15">
        <f t="shared" si="21"/>
        <v>3.1756214463406263</v>
      </c>
      <c r="AI37" s="63">
        <f t="shared" si="22"/>
        <v>5105.6260920000004</v>
      </c>
      <c r="AJ37" s="63">
        <f t="shared" si="23"/>
        <v>0.22488361577372995</v>
      </c>
      <c r="AK37" s="63">
        <f t="shared" si="24"/>
        <v>1.0317562144634063</v>
      </c>
      <c r="AL37" s="63">
        <f t="shared" si="25"/>
        <v>3.1756214463406263</v>
      </c>
      <c r="AM37" s="8">
        <v>4.1500000000000004</v>
      </c>
      <c r="AN37" s="16">
        <f t="shared" si="3"/>
        <v>1.0057404017039833</v>
      </c>
      <c r="AO37" s="17">
        <f t="shared" si="26"/>
        <v>1.6137008906524919E-2</v>
      </c>
      <c r="AP37" s="16">
        <f t="shared" si="27"/>
        <v>1.0057404017039833</v>
      </c>
      <c r="AQ37" s="17">
        <f t="shared" si="28"/>
        <v>0.57404017039832667</v>
      </c>
      <c r="AR37" s="45">
        <v>3302.4791059999998</v>
      </c>
      <c r="AS37" s="17">
        <f t="shared" si="29"/>
        <v>7.7726441805259228E-3</v>
      </c>
      <c r="AT37" s="17">
        <f t="shared" si="30"/>
        <v>1.0079744031715501</v>
      </c>
      <c r="AU37" s="17">
        <f t="shared" si="31"/>
        <v>0.79744031715500707</v>
      </c>
    </row>
    <row r="38" spans="1:47" x14ac:dyDescent="0.3">
      <c r="A38">
        <f t="shared" si="4"/>
        <v>36</v>
      </c>
      <c r="B38" s="7">
        <v>43881</v>
      </c>
      <c r="C38" s="70">
        <v>1.45</v>
      </c>
      <c r="D38" s="45">
        <v>3665.4026079999999</v>
      </c>
      <c r="E38" s="45">
        <v>0</v>
      </c>
      <c r="F38" s="46">
        <f t="shared" si="32"/>
        <v>97.663311556861046</v>
      </c>
      <c r="G38" s="46">
        <f t="shared" si="0"/>
        <v>3665.4026079999999</v>
      </c>
      <c r="H38" s="11">
        <f t="shared" si="5"/>
        <v>3.0870140335315099E-3</v>
      </c>
      <c r="I38" s="10">
        <f t="shared" si="6"/>
        <v>1.0144470269362909</v>
      </c>
      <c r="J38" s="11">
        <f t="shared" si="7"/>
        <v>1.4447026936290852</v>
      </c>
      <c r="K38" s="56">
        <f t="shared" si="8"/>
        <v>3763.065919556861</v>
      </c>
      <c r="L38" s="58">
        <f t="shared" si="9"/>
        <v>3.4256591068926312E-3</v>
      </c>
      <c r="M38" s="57">
        <f t="shared" si="10"/>
        <v>1.014406423011708</v>
      </c>
      <c r="N38" s="58">
        <f t="shared" si="11"/>
        <v>1.4406423011708025</v>
      </c>
      <c r="O38" s="70">
        <v>2.68</v>
      </c>
      <c r="P38" s="45">
        <v>4119.1621759999998</v>
      </c>
      <c r="Q38" s="45">
        <v>0</v>
      </c>
      <c r="R38" s="45">
        <f t="shared" si="33"/>
        <v>97.663311556861046</v>
      </c>
      <c r="S38" s="47">
        <f t="shared" si="1"/>
        <v>4119.1621759999998</v>
      </c>
      <c r="T38" s="13">
        <f t="shared" si="12"/>
        <v>-0.13443523825409365</v>
      </c>
      <c r="U38" s="12">
        <f t="shared" si="13"/>
        <v>1.0247957209161238</v>
      </c>
      <c r="V38" s="13">
        <f t="shared" si="14"/>
        <v>2.4795720916123809</v>
      </c>
      <c r="W38" s="55">
        <f t="shared" si="15"/>
        <v>4216.8254875568609</v>
      </c>
      <c r="X38" s="55">
        <f t="shared" si="16"/>
        <v>-0.13095305535125723</v>
      </c>
      <c r="Y38" s="55">
        <f t="shared" si="17"/>
        <v>1.0248183874803825</v>
      </c>
      <c r="Z38" s="55">
        <f t="shared" si="18"/>
        <v>2.4818387480382453</v>
      </c>
      <c r="AA38" s="70">
        <v>3.4243999999999999</v>
      </c>
      <c r="AB38" s="45">
        <v>5066.690654</v>
      </c>
      <c r="AC38" s="45">
        <v>0</v>
      </c>
      <c r="AD38" s="45"/>
      <c r="AE38" s="48">
        <f t="shared" si="2"/>
        <v>5066.690654</v>
      </c>
      <c r="AF38" s="15">
        <f t="shared" si="19"/>
        <v>-0.7625986959955422</v>
      </c>
      <c r="AG38" s="14">
        <f t="shared" si="20"/>
        <v>1.0238880550260554</v>
      </c>
      <c r="AH38" s="15">
        <f t="shared" si="21"/>
        <v>2.3888055026055399</v>
      </c>
      <c r="AI38" s="63">
        <f t="shared" si="22"/>
        <v>5066.690654</v>
      </c>
      <c r="AJ38" s="63">
        <f t="shared" si="23"/>
        <v>-0.7625986959955422</v>
      </c>
      <c r="AK38" s="63">
        <f t="shared" si="24"/>
        <v>1.0238880550260554</v>
      </c>
      <c r="AL38" s="63">
        <f t="shared" si="25"/>
        <v>2.3888055026055399</v>
      </c>
      <c r="AM38" s="8">
        <v>4.1500000000000004</v>
      </c>
      <c r="AN38" s="16">
        <f t="shared" si="3"/>
        <v>1.0059026981221828</v>
      </c>
      <c r="AO38" s="17">
        <f t="shared" si="26"/>
        <v>1.6137008906524919E-2</v>
      </c>
      <c r="AP38" s="16">
        <f t="shared" si="27"/>
        <v>1.0059026981221828</v>
      </c>
      <c r="AQ38" s="17">
        <f t="shared" si="28"/>
        <v>0.59026981221828034</v>
      </c>
      <c r="AR38" s="45">
        <v>3302.7357959999999</v>
      </c>
      <c r="AS38" s="17">
        <f t="shared" si="29"/>
        <v>7.7726456931603849E-3</v>
      </c>
      <c r="AT38" s="17">
        <f t="shared" si="30"/>
        <v>1.0080527494505864</v>
      </c>
      <c r="AU38" s="17">
        <f t="shared" si="31"/>
        <v>0.80527494505864272</v>
      </c>
    </row>
    <row r="39" spans="1:47" x14ac:dyDescent="0.3">
      <c r="A39">
        <f t="shared" si="4"/>
        <v>37</v>
      </c>
      <c r="B39" s="7">
        <v>43882</v>
      </c>
      <c r="C39" s="70">
        <v>1.46</v>
      </c>
      <c r="D39" s="45">
        <v>3665.1379630000001</v>
      </c>
      <c r="E39" s="45">
        <v>0</v>
      </c>
      <c r="F39" s="46">
        <f t="shared" si="32"/>
        <v>97.67907149414539</v>
      </c>
      <c r="G39" s="46">
        <f t="shared" si="0"/>
        <v>3665.1379630000001</v>
      </c>
      <c r="H39" s="11">
        <f t="shared" si="5"/>
        <v>-7.2200799830834939E-3</v>
      </c>
      <c r="I39" s="10">
        <f t="shared" si="6"/>
        <v>1.0143737830495601</v>
      </c>
      <c r="J39" s="11">
        <f t="shared" si="7"/>
        <v>1.4373783049560052</v>
      </c>
      <c r="K39" s="56">
        <f t="shared" si="8"/>
        <v>3762.8170344941454</v>
      </c>
      <c r="L39" s="58">
        <f t="shared" si="9"/>
        <v>-6.6138905891133248E-3</v>
      </c>
      <c r="M39" s="57">
        <f t="shared" si="10"/>
        <v>1.0143393312807611</v>
      </c>
      <c r="N39" s="58">
        <f t="shared" si="11"/>
        <v>1.4339331280761147</v>
      </c>
      <c r="O39" s="70">
        <v>2.7279</v>
      </c>
      <c r="P39" s="45">
        <v>4106.6554660000002</v>
      </c>
      <c r="Q39" s="45">
        <v>0</v>
      </c>
      <c r="R39" s="45">
        <f t="shared" si="33"/>
        <v>97.67907149414539</v>
      </c>
      <c r="S39" s="47">
        <f t="shared" si="1"/>
        <v>4106.6554660000002</v>
      </c>
      <c r="T39" s="13">
        <f t="shared" si="12"/>
        <v>-0.30362266562042883</v>
      </c>
      <c r="U39" s="12">
        <f t="shared" si="13"/>
        <v>1.0216842088311142</v>
      </c>
      <c r="V39" s="13">
        <f t="shared" si="14"/>
        <v>2.1684208831114216</v>
      </c>
      <c r="W39" s="55">
        <f t="shared" si="15"/>
        <v>4204.3345374941455</v>
      </c>
      <c r="X39" s="55">
        <f t="shared" si="16"/>
        <v>-0.2962169077087573</v>
      </c>
      <c r="Y39" s="55">
        <f t="shared" si="17"/>
        <v>1.0217827021433574</v>
      </c>
      <c r="Z39" s="55">
        <f t="shared" si="18"/>
        <v>2.1782702143357424</v>
      </c>
      <c r="AA39" s="70">
        <v>3.4731000000000001</v>
      </c>
      <c r="AB39" s="45">
        <v>5024.2372359999999</v>
      </c>
      <c r="AC39" s="45">
        <v>0</v>
      </c>
      <c r="AD39" s="45"/>
      <c r="AE39" s="48">
        <f t="shared" si="2"/>
        <v>5024.2372359999999</v>
      </c>
      <c r="AF39" s="15">
        <f t="shared" si="19"/>
        <v>-0.8378924410252786</v>
      </c>
      <c r="AG39" s="14">
        <f t="shared" si="20"/>
        <v>1.0153089744084314</v>
      </c>
      <c r="AH39" s="15">
        <f t="shared" si="21"/>
        <v>1.5308974408431375</v>
      </c>
      <c r="AI39" s="63">
        <f t="shared" si="22"/>
        <v>5024.2372359999999</v>
      </c>
      <c r="AJ39" s="63">
        <f t="shared" si="23"/>
        <v>-0.8378924410252786</v>
      </c>
      <c r="AK39" s="63">
        <f t="shared" si="24"/>
        <v>1.0153089744084314</v>
      </c>
      <c r="AL39" s="63">
        <f t="shared" si="25"/>
        <v>1.5308974408431375</v>
      </c>
      <c r="AM39" s="8">
        <v>4.1500000000000004</v>
      </c>
      <c r="AN39" s="16">
        <f t="shared" si="3"/>
        <v>1.0060650207301698</v>
      </c>
      <c r="AO39" s="17">
        <f t="shared" si="26"/>
        <v>1.6137008906524919E-2</v>
      </c>
      <c r="AP39" s="16">
        <f t="shared" si="27"/>
        <v>1.0060650207301698</v>
      </c>
      <c r="AQ39" s="17">
        <f t="shared" si="28"/>
        <v>0.606502073016979</v>
      </c>
      <c r="AR39" s="45">
        <v>3303.0657999999999</v>
      </c>
      <c r="AS39" s="17">
        <f t="shared" si="29"/>
        <v>9.9918376879948312E-3</v>
      </c>
      <c r="AT39" s="17">
        <f t="shared" si="30"/>
        <v>1.0081534724451209</v>
      </c>
      <c r="AU39" s="17">
        <f t="shared" si="31"/>
        <v>0.81534724451208795</v>
      </c>
    </row>
    <row r="40" spans="1:47" x14ac:dyDescent="0.3">
      <c r="A40">
        <f t="shared" si="4"/>
        <v>38</v>
      </c>
      <c r="B40" s="7">
        <v>43887</v>
      </c>
      <c r="C40" s="70">
        <v>1.53</v>
      </c>
      <c r="D40" s="45">
        <v>3659.7680359999999</v>
      </c>
      <c r="E40" s="45">
        <v>0</v>
      </c>
      <c r="F40" s="46">
        <f t="shared" si="32"/>
        <v>97.694833974612209</v>
      </c>
      <c r="G40" s="46">
        <f t="shared" si="0"/>
        <v>3659.7680359999999</v>
      </c>
      <c r="H40" s="11">
        <f t="shared" si="5"/>
        <v>-0.14651363889190971</v>
      </c>
      <c r="I40" s="10">
        <f t="shared" si="6"/>
        <v>1.0128875871080487</v>
      </c>
      <c r="J40" s="11">
        <f t="shared" si="7"/>
        <v>1.2887587108048715</v>
      </c>
      <c r="K40" s="56">
        <f t="shared" si="8"/>
        <v>3757.4628699746122</v>
      </c>
      <c r="L40" s="58">
        <f t="shared" si="9"/>
        <v>-0.14229138622608994</v>
      </c>
      <c r="M40" s="57">
        <f t="shared" si="10"/>
        <v>1.0128960137852454</v>
      </c>
      <c r="N40" s="58">
        <f t="shared" si="11"/>
        <v>1.2896013785245408</v>
      </c>
      <c r="O40" s="70">
        <v>2.8155999999999999</v>
      </c>
      <c r="P40" s="45">
        <v>4083.1407180000001</v>
      </c>
      <c r="Q40" s="45">
        <v>0</v>
      </c>
      <c r="R40" s="45">
        <f t="shared" si="33"/>
        <v>97.694833974612209</v>
      </c>
      <c r="S40" s="47">
        <f t="shared" si="1"/>
        <v>4083.1407180000001</v>
      </c>
      <c r="T40" s="13">
        <f t="shared" si="12"/>
        <v>-0.57260094484877788</v>
      </c>
      <c r="U40" s="12">
        <f t="shared" si="13"/>
        <v>1.0158340353979765</v>
      </c>
      <c r="V40" s="13">
        <f t="shared" si="14"/>
        <v>1.5834035397976454</v>
      </c>
      <c r="W40" s="55">
        <f t="shared" si="15"/>
        <v>4180.8355519746119</v>
      </c>
      <c r="X40" s="55">
        <f t="shared" si="16"/>
        <v>-0.55892282857061826</v>
      </c>
      <c r="Y40" s="55">
        <f t="shared" si="17"/>
        <v>1.0160717253626925</v>
      </c>
      <c r="Z40" s="55">
        <f t="shared" si="18"/>
        <v>1.6071725362692524</v>
      </c>
      <c r="AA40" s="70">
        <v>3.5655000000000001</v>
      </c>
      <c r="AB40" s="45">
        <v>4944.0706259999997</v>
      </c>
      <c r="AC40" s="45">
        <v>0</v>
      </c>
      <c r="AD40" s="45"/>
      <c r="AE40" s="48">
        <f t="shared" si="2"/>
        <v>4944.0706259999997</v>
      </c>
      <c r="AF40" s="15">
        <f t="shared" si="19"/>
        <v>-1.5955976247615244</v>
      </c>
      <c r="AG40" s="14">
        <f t="shared" si="20"/>
        <v>0.99910872852877985</v>
      </c>
      <c r="AH40" s="15">
        <f t="shared" si="21"/>
        <v>-8.9127147122014527E-2</v>
      </c>
      <c r="AI40" s="63">
        <f t="shared" si="22"/>
        <v>4944.0706259999997</v>
      </c>
      <c r="AJ40" s="63">
        <f t="shared" si="23"/>
        <v>-1.5955976247615244</v>
      </c>
      <c r="AK40" s="63">
        <f t="shared" si="24"/>
        <v>0.99910872852877985</v>
      </c>
      <c r="AL40" s="63">
        <f t="shared" si="25"/>
        <v>-8.9127147122014527E-2</v>
      </c>
      <c r="AM40" s="8">
        <v>4.1500000000000004</v>
      </c>
      <c r="AN40" s="16">
        <f t="shared" si="3"/>
        <v>1.0062273695321704</v>
      </c>
      <c r="AO40" s="17">
        <f t="shared" si="26"/>
        <v>1.6137008906524919E-2</v>
      </c>
      <c r="AP40" s="16">
        <f t="shared" si="27"/>
        <v>1.0062273695321704</v>
      </c>
      <c r="AQ40" s="17">
        <f t="shared" si="28"/>
        <v>0.62273695321704015</v>
      </c>
      <c r="AR40" s="45">
        <v>3303.3408610000001</v>
      </c>
      <c r="AS40" s="17">
        <f t="shared" si="29"/>
        <v>8.327445369094022E-3</v>
      </c>
      <c r="AT40" s="17">
        <f t="shared" si="30"/>
        <v>1.0082374258747753</v>
      </c>
      <c r="AU40" s="17">
        <f t="shared" si="31"/>
        <v>0.82374258747752727</v>
      </c>
    </row>
    <row r="41" spans="1:47" x14ac:dyDescent="0.3">
      <c r="A41">
        <f t="shared" si="4"/>
        <v>39</v>
      </c>
      <c r="B41" s="7">
        <v>43888</v>
      </c>
      <c r="C41" s="70">
        <v>1.48</v>
      </c>
      <c r="D41" s="45">
        <v>3664.489736</v>
      </c>
      <c r="E41" s="45">
        <v>0</v>
      </c>
      <c r="F41" s="46">
        <f t="shared" si="32"/>
        <v>97.710598998671912</v>
      </c>
      <c r="G41" s="46">
        <f t="shared" si="0"/>
        <v>3664.489736</v>
      </c>
      <c r="H41" s="11">
        <f t="shared" si="5"/>
        <v>0.12901637353937012</v>
      </c>
      <c r="I41" s="10">
        <f t="shared" si="6"/>
        <v>1.0141943779409659</v>
      </c>
      <c r="J41" s="11">
        <f t="shared" si="7"/>
        <v>1.4194377940965897</v>
      </c>
      <c r="K41" s="56">
        <f t="shared" si="8"/>
        <v>3762.2003349986717</v>
      </c>
      <c r="L41" s="58">
        <f t="shared" si="9"/>
        <v>0.12608148604515979</v>
      </c>
      <c r="M41" s="57">
        <f t="shared" si="10"/>
        <v>1.0141730881315181</v>
      </c>
      <c r="N41" s="58">
        <f t="shared" si="11"/>
        <v>1.4173088131518075</v>
      </c>
      <c r="O41" s="70">
        <v>2.8115999999999999</v>
      </c>
      <c r="P41" s="45">
        <v>4085.0334379999999</v>
      </c>
      <c r="Q41" s="45">
        <v>0</v>
      </c>
      <c r="R41" s="45">
        <f t="shared" si="33"/>
        <v>97.710598998671912</v>
      </c>
      <c r="S41" s="47">
        <f t="shared" si="1"/>
        <v>4085.0334379999999</v>
      </c>
      <c r="T41" s="13">
        <f t="shared" si="12"/>
        <v>4.6354513124069463E-2</v>
      </c>
      <c r="U41" s="12">
        <f t="shared" si="13"/>
        <v>1.0163049203192338</v>
      </c>
      <c r="V41" s="13">
        <f t="shared" si="14"/>
        <v>1.6304920319233807</v>
      </c>
      <c r="W41" s="55">
        <f t="shared" si="15"/>
        <v>4182.7440369986716</v>
      </c>
      <c r="X41" s="55">
        <f t="shared" si="16"/>
        <v>4.5648411671161959E-2</v>
      </c>
      <c r="Y41" s="55">
        <f t="shared" si="17"/>
        <v>1.0165355459667604</v>
      </c>
      <c r="Z41" s="55">
        <f t="shared" si="18"/>
        <v>1.6535545966760434</v>
      </c>
      <c r="AA41" s="70">
        <v>3.5926</v>
      </c>
      <c r="AB41" s="45">
        <v>4921.7105160000001</v>
      </c>
      <c r="AC41" s="45">
        <v>0</v>
      </c>
      <c r="AD41" s="45"/>
      <c r="AE41" s="48">
        <f t="shared" si="2"/>
        <v>4921.7105160000001</v>
      </c>
      <c r="AF41" s="15">
        <f t="shared" si="19"/>
        <v>-0.45226113644921684</v>
      </c>
      <c r="AG41" s="14">
        <f t="shared" si="20"/>
        <v>0.99459014803877233</v>
      </c>
      <c r="AH41" s="15">
        <f t="shared" si="21"/>
        <v>-0.54098519612276741</v>
      </c>
      <c r="AI41" s="63">
        <f t="shared" si="22"/>
        <v>4921.7105160000001</v>
      </c>
      <c r="AJ41" s="63">
        <f t="shared" si="23"/>
        <v>-0.45226113644921684</v>
      </c>
      <c r="AK41" s="63">
        <f t="shared" si="24"/>
        <v>0.99459014803877233</v>
      </c>
      <c r="AL41" s="63">
        <f t="shared" si="25"/>
        <v>-0.54098519612276741</v>
      </c>
      <c r="AM41" s="8">
        <v>4.1500000000000004</v>
      </c>
      <c r="AN41" s="16">
        <f t="shared" si="3"/>
        <v>1.0063897445324117</v>
      </c>
      <c r="AO41" s="17">
        <f t="shared" si="26"/>
        <v>1.6137008906524919E-2</v>
      </c>
      <c r="AP41" s="16">
        <f t="shared" si="27"/>
        <v>1.0063897445324117</v>
      </c>
      <c r="AQ41" s="17">
        <f t="shared" si="28"/>
        <v>0.63897445324117008</v>
      </c>
      <c r="AR41" s="45">
        <v>3303.615945</v>
      </c>
      <c r="AS41" s="17">
        <f t="shared" si="29"/>
        <v>8.3274482281625595E-3</v>
      </c>
      <c r="AT41" s="17">
        <f t="shared" si="30"/>
        <v>1.008321386324432</v>
      </c>
      <c r="AU41" s="17">
        <f t="shared" si="31"/>
        <v>0.8321386324432023</v>
      </c>
    </row>
    <row r="42" spans="1:47" x14ac:dyDescent="0.3">
      <c r="A42">
        <f t="shared" si="4"/>
        <v>40</v>
      </c>
      <c r="B42" s="7">
        <v>43889</v>
      </c>
      <c r="C42" s="70">
        <v>1.4681</v>
      </c>
      <c r="D42" s="45">
        <v>3666.004117</v>
      </c>
      <c r="E42" s="45">
        <v>0</v>
      </c>
      <c r="F42" s="46">
        <f t="shared" si="32"/>
        <v>97.726366566734953</v>
      </c>
      <c r="G42" s="46">
        <f t="shared" si="0"/>
        <v>3666.004117</v>
      </c>
      <c r="H42" s="11">
        <f t="shared" si="5"/>
        <v>4.1325835494165908E-2</v>
      </c>
      <c r="I42" s="10">
        <f t="shared" si="6"/>
        <v>1.0146135022411849</v>
      </c>
      <c r="J42" s="11">
        <f t="shared" si="7"/>
        <v>1.461350224118485</v>
      </c>
      <c r="K42" s="56">
        <f t="shared" si="8"/>
        <v>3763.7304835667351</v>
      </c>
      <c r="L42" s="58">
        <f t="shared" si="9"/>
        <v>4.0671639780276436E-2</v>
      </c>
      <c r="M42" s="57">
        <f t="shared" si="10"/>
        <v>1.0145855689566714</v>
      </c>
      <c r="N42" s="58">
        <f t="shared" si="11"/>
        <v>1.4585568956671402</v>
      </c>
      <c r="O42" s="70">
        <v>2.7951000000000001</v>
      </c>
      <c r="P42" s="45">
        <v>4090.379011</v>
      </c>
      <c r="Q42" s="45">
        <v>0</v>
      </c>
      <c r="R42" s="45">
        <f t="shared" si="33"/>
        <v>97.726366566734953</v>
      </c>
      <c r="S42" s="47">
        <f t="shared" si="1"/>
        <v>4090.379011</v>
      </c>
      <c r="T42" s="13">
        <f t="shared" si="12"/>
        <v>0.13085750902976923</v>
      </c>
      <c r="U42" s="12">
        <f t="shared" si="13"/>
        <v>1.0176348316221104</v>
      </c>
      <c r="V42" s="13">
        <f t="shared" si="14"/>
        <v>1.7634831622110436</v>
      </c>
      <c r="W42" s="55">
        <f t="shared" si="15"/>
        <v>4188.1053775667351</v>
      </c>
      <c r="X42" s="55">
        <f t="shared" si="16"/>
        <v>0.12817759156762421</v>
      </c>
      <c r="Y42" s="55">
        <f t="shared" si="17"/>
        <v>1.0178385167470094</v>
      </c>
      <c r="Z42" s="55">
        <f t="shared" si="18"/>
        <v>1.7838516747009425</v>
      </c>
      <c r="AA42" s="70">
        <v>3.5920000000000001</v>
      </c>
      <c r="AB42" s="45">
        <v>4923.3262880000002</v>
      </c>
      <c r="AC42" s="45">
        <v>0</v>
      </c>
      <c r="AD42" s="45"/>
      <c r="AE42" s="48">
        <f t="shared" si="2"/>
        <v>4923.3262880000002</v>
      </c>
      <c r="AF42" s="15">
        <f t="shared" si="19"/>
        <v>3.2829480619533946E-2</v>
      </c>
      <c r="AG42" s="14">
        <f t="shared" si="20"/>
        <v>0.99491666681866653</v>
      </c>
      <c r="AH42" s="15">
        <f t="shared" si="21"/>
        <v>-0.50833331813334715</v>
      </c>
      <c r="AI42" s="63">
        <f t="shared" si="22"/>
        <v>4923.3262880000002</v>
      </c>
      <c r="AJ42" s="63">
        <f t="shared" si="23"/>
        <v>3.2829480619533946E-2</v>
      </c>
      <c r="AK42" s="63">
        <f t="shared" si="24"/>
        <v>0.99491666681866653</v>
      </c>
      <c r="AL42" s="63">
        <f t="shared" si="25"/>
        <v>-0.50833331813334715</v>
      </c>
      <c r="AM42" s="8">
        <v>4.1500000000000004</v>
      </c>
      <c r="AN42" s="16">
        <f t="shared" si="3"/>
        <v>1.0065521457351212</v>
      </c>
      <c r="AO42" s="17">
        <f t="shared" si="26"/>
        <v>1.6137008906524919E-2</v>
      </c>
      <c r="AP42" s="16">
        <f t="shared" si="27"/>
        <v>1.0065521457351212</v>
      </c>
      <c r="AQ42" s="17">
        <f t="shared" si="28"/>
        <v>0.65521457351211954</v>
      </c>
      <c r="AR42" s="45">
        <v>3303.8910510000001</v>
      </c>
      <c r="AS42" s="17">
        <f t="shared" si="29"/>
        <v>8.3274207589578708E-3</v>
      </c>
      <c r="AT42" s="17">
        <f t="shared" si="30"/>
        <v>1.0084053534888737</v>
      </c>
      <c r="AU42" s="17">
        <f t="shared" si="31"/>
        <v>0.84053534888737236</v>
      </c>
    </row>
    <row r="43" spans="1:47" x14ac:dyDescent="0.3">
      <c r="A43">
        <f t="shared" si="4"/>
        <v>41</v>
      </c>
      <c r="B43" s="7">
        <v>43892</v>
      </c>
      <c r="C43" s="70">
        <v>1.2721</v>
      </c>
      <c r="D43" s="45">
        <v>3682.9921370000002</v>
      </c>
      <c r="E43" s="45">
        <v>0</v>
      </c>
      <c r="F43" s="46">
        <f t="shared" si="32"/>
        <v>97.742136679211853</v>
      </c>
      <c r="G43" s="46">
        <f t="shared" si="0"/>
        <v>3682.9921370000002</v>
      </c>
      <c r="H43" s="11">
        <f t="shared" si="5"/>
        <v>0.46339336939702491</v>
      </c>
      <c r="I43" s="10">
        <f t="shared" si="6"/>
        <v>1.0193151539355774</v>
      </c>
      <c r="J43" s="11">
        <f t="shared" si="7"/>
        <v>1.9315153935577367</v>
      </c>
      <c r="K43" s="56">
        <f t="shared" si="8"/>
        <v>3780.734273679212</v>
      </c>
      <c r="L43" s="58">
        <f t="shared" si="9"/>
        <v>0.45178022673830753</v>
      </c>
      <c r="M43" s="57">
        <f t="shared" si="10"/>
        <v>1.019169265940558</v>
      </c>
      <c r="N43" s="58">
        <f t="shared" si="11"/>
        <v>1.9169265940558011</v>
      </c>
      <c r="O43" s="70">
        <v>2.69</v>
      </c>
      <c r="P43" s="45">
        <v>4120.3216609999999</v>
      </c>
      <c r="Q43" s="45">
        <v>0</v>
      </c>
      <c r="R43" s="45">
        <f t="shared" si="33"/>
        <v>97.742136679211853</v>
      </c>
      <c r="S43" s="47">
        <f t="shared" si="1"/>
        <v>4120.3216609999999</v>
      </c>
      <c r="T43" s="13">
        <f t="shared" si="12"/>
        <v>0.73202629681692333</v>
      </c>
      <c r="U43" s="12">
        <f t="shared" si="13"/>
        <v>1.025084186195153</v>
      </c>
      <c r="V43" s="13">
        <f t="shared" si="14"/>
        <v>2.5084186195152958</v>
      </c>
      <c r="W43" s="55">
        <f t="shared" si="15"/>
        <v>4218.0637976792113</v>
      </c>
      <c r="X43" s="55">
        <f t="shared" si="16"/>
        <v>0.71532154546412041</v>
      </c>
      <c r="Y43" s="55">
        <f t="shared" si="17"/>
        <v>1.0251193349553331</v>
      </c>
      <c r="Z43" s="55">
        <f t="shared" si="18"/>
        <v>2.5119334955333139</v>
      </c>
      <c r="AA43" s="70">
        <v>3.5192000000000001</v>
      </c>
      <c r="AB43" s="45">
        <v>4987.8437080000003</v>
      </c>
      <c r="AC43" s="45">
        <v>0</v>
      </c>
      <c r="AD43" s="45"/>
      <c r="AE43" s="48">
        <f t="shared" si="2"/>
        <v>4987.8437080000003</v>
      </c>
      <c r="AF43" s="15">
        <f t="shared" si="19"/>
        <v>1.3104437168272476</v>
      </c>
      <c r="AG43" s="14">
        <f t="shared" si="20"/>
        <v>1.0079544897666588</v>
      </c>
      <c r="AH43" s="15">
        <f t="shared" si="21"/>
        <v>0.7954489766658801</v>
      </c>
      <c r="AI43" s="63">
        <f t="shared" si="22"/>
        <v>4987.8437080000003</v>
      </c>
      <c r="AJ43" s="63">
        <f t="shared" si="23"/>
        <v>1.3104437168272476</v>
      </c>
      <c r="AK43" s="63">
        <f t="shared" si="24"/>
        <v>1.0079544897666588</v>
      </c>
      <c r="AL43" s="63">
        <f t="shared" si="25"/>
        <v>0.7954489766658801</v>
      </c>
      <c r="AM43" s="8">
        <v>4.1500000000000004</v>
      </c>
      <c r="AN43" s="16">
        <f t="shared" si="3"/>
        <v>1.0067145731445273</v>
      </c>
      <c r="AO43" s="17">
        <f t="shared" si="26"/>
        <v>1.6137008906524919E-2</v>
      </c>
      <c r="AP43" s="16">
        <f t="shared" si="27"/>
        <v>1.0067145731445273</v>
      </c>
      <c r="AQ43" s="17">
        <f t="shared" si="28"/>
        <v>0.67145731445272805</v>
      </c>
      <c r="AR43" s="45">
        <v>3304.1661810000001</v>
      </c>
      <c r="AS43" s="17">
        <f t="shared" si="29"/>
        <v>8.3274537735267273E-3</v>
      </c>
      <c r="AT43" s="17">
        <f t="shared" si="30"/>
        <v>1.0084893279785352</v>
      </c>
      <c r="AU43" s="17">
        <f t="shared" si="31"/>
        <v>0.84893279785351883</v>
      </c>
    </row>
    <row r="44" spans="1:47" x14ac:dyDescent="0.3">
      <c r="A44">
        <f t="shared" si="4"/>
        <v>42</v>
      </c>
      <c r="B44" s="7">
        <v>43893</v>
      </c>
      <c r="C44" s="70">
        <v>1.18</v>
      </c>
      <c r="D44" s="45">
        <v>3691.2493220000001</v>
      </c>
      <c r="E44" s="45">
        <v>0</v>
      </c>
      <c r="F44" s="46">
        <f t="shared" si="32"/>
        <v>97.757909336513208</v>
      </c>
      <c r="G44" s="46">
        <f t="shared" si="0"/>
        <v>3691.2493220000001</v>
      </c>
      <c r="H44" s="11">
        <f t="shared" si="5"/>
        <v>0.22419773632005313</v>
      </c>
      <c r="I44" s="10">
        <f t="shared" si="6"/>
        <v>1.0216004354366681</v>
      </c>
      <c r="J44" s="11">
        <f t="shared" si="7"/>
        <v>2.1600435436668119</v>
      </c>
      <c r="K44" s="56">
        <f t="shared" si="8"/>
        <v>3789.0072313365135</v>
      </c>
      <c r="L44" s="58">
        <f t="shared" si="9"/>
        <v>0.2188188076294173</v>
      </c>
      <c r="M44" s="57">
        <f t="shared" si="10"/>
        <v>1.0213993999760147</v>
      </c>
      <c r="N44" s="58">
        <f t="shared" si="11"/>
        <v>2.1399399976014699</v>
      </c>
      <c r="O44" s="70">
        <v>2.6709000000000001</v>
      </c>
      <c r="P44" s="45">
        <v>4126.4244189999999</v>
      </c>
      <c r="Q44" s="45">
        <v>0</v>
      </c>
      <c r="R44" s="45">
        <f t="shared" si="33"/>
        <v>97.757909336513208</v>
      </c>
      <c r="S44" s="47">
        <f t="shared" si="1"/>
        <v>4126.4244189999999</v>
      </c>
      <c r="T44" s="13">
        <f t="shared" si="12"/>
        <v>0.14811363049065385</v>
      </c>
      <c r="U44" s="12">
        <f t="shared" si="13"/>
        <v>1.0266024755989123</v>
      </c>
      <c r="V44" s="13">
        <f t="shared" si="14"/>
        <v>2.6602475598912267</v>
      </c>
      <c r="W44" s="55">
        <f t="shared" si="15"/>
        <v>4224.1823283365129</v>
      </c>
      <c r="X44" s="55">
        <f t="shared" si="16"/>
        <v>0.14505543184690772</v>
      </c>
      <c r="Y44" s="55">
        <f t="shared" si="17"/>
        <v>1.0266063262335987</v>
      </c>
      <c r="Z44" s="55">
        <f t="shared" si="18"/>
        <v>2.6606326233598709</v>
      </c>
      <c r="AA44" s="70">
        <v>3.5184000000000002</v>
      </c>
      <c r="AB44" s="45">
        <v>4989.6469319999997</v>
      </c>
      <c r="AC44" s="45">
        <v>0</v>
      </c>
      <c r="AD44" s="45"/>
      <c r="AE44" s="48">
        <f t="shared" si="2"/>
        <v>4989.6469319999997</v>
      </c>
      <c r="AF44" s="15">
        <f t="shared" si="19"/>
        <v>3.6152375767239953E-2</v>
      </c>
      <c r="AG44" s="14">
        <f t="shared" si="20"/>
        <v>1.0083188892613619</v>
      </c>
      <c r="AH44" s="15">
        <f t="shared" si="21"/>
        <v>0.83188892613619281</v>
      </c>
      <c r="AI44" s="63">
        <f t="shared" si="22"/>
        <v>4989.6469319999997</v>
      </c>
      <c r="AJ44" s="63">
        <f t="shared" si="23"/>
        <v>3.6152375767239953E-2</v>
      </c>
      <c r="AK44" s="63">
        <f t="shared" si="24"/>
        <v>1.0083188892613619</v>
      </c>
      <c r="AL44" s="63">
        <f t="shared" si="25"/>
        <v>0.83188892613619281</v>
      </c>
      <c r="AM44" s="8">
        <v>4.1500000000000004</v>
      </c>
      <c r="AN44" s="16">
        <f t="shared" si="3"/>
        <v>1.0068770267648588</v>
      </c>
      <c r="AO44" s="17">
        <f t="shared" si="26"/>
        <v>1.6137008906524919E-2</v>
      </c>
      <c r="AP44" s="16">
        <f t="shared" si="27"/>
        <v>1.0068770267648588</v>
      </c>
      <c r="AQ44" s="17">
        <f t="shared" si="28"/>
        <v>0.68770267648587957</v>
      </c>
      <c r="AR44" s="45">
        <v>3304.4413330000002</v>
      </c>
      <c r="AS44" s="17">
        <f t="shared" si="29"/>
        <v>8.3274261925003756E-3</v>
      </c>
      <c r="AT44" s="17">
        <f t="shared" si="30"/>
        <v>1.0085733091829818</v>
      </c>
      <c r="AU44" s="17">
        <f t="shared" si="31"/>
        <v>0.85733091829818253</v>
      </c>
    </row>
    <row r="45" spans="1:47" x14ac:dyDescent="0.3">
      <c r="A45">
        <f t="shared" si="4"/>
        <v>43</v>
      </c>
      <c r="B45" s="7">
        <v>43894</v>
      </c>
      <c r="C45" s="70">
        <v>1.1469</v>
      </c>
      <c r="D45" s="45">
        <v>3694.5210379999999</v>
      </c>
      <c r="E45" s="45">
        <v>0</v>
      </c>
      <c r="F45" s="46">
        <f t="shared" si="32"/>
        <v>97.773684539049668</v>
      </c>
      <c r="G45" s="46">
        <f t="shared" si="0"/>
        <v>3694.5210379999999</v>
      </c>
      <c r="H45" s="11">
        <f t="shared" si="5"/>
        <v>8.8634381332641787E-2</v>
      </c>
      <c r="I45" s="10">
        <f t="shared" si="6"/>
        <v>1.0225059246623089</v>
      </c>
      <c r="J45" s="11">
        <f t="shared" si="7"/>
        <v>2.250592466230894</v>
      </c>
      <c r="K45" s="56">
        <f t="shared" si="8"/>
        <v>3792.2947225390494</v>
      </c>
      <c r="L45" s="58">
        <f t="shared" si="9"/>
        <v>8.6763919987986604E-2</v>
      </c>
      <c r="M45" s="57">
        <f t="shared" si="10"/>
        <v>1.0222856061341676</v>
      </c>
      <c r="N45" s="58">
        <f t="shared" si="11"/>
        <v>2.2285606134167635</v>
      </c>
      <c r="O45" s="70">
        <v>2.6339000000000001</v>
      </c>
      <c r="P45" s="45">
        <v>4137.5348100000001</v>
      </c>
      <c r="Q45" s="45">
        <v>0</v>
      </c>
      <c r="R45" s="45">
        <f t="shared" si="33"/>
        <v>97.773684539049668</v>
      </c>
      <c r="S45" s="47">
        <f t="shared" si="1"/>
        <v>4137.5348100000001</v>
      </c>
      <c r="T45" s="13">
        <f t="shared" si="12"/>
        <v>0.26924983646476885</v>
      </c>
      <c r="U45" s="12">
        <f t="shared" si="13"/>
        <v>1.0293666010856055</v>
      </c>
      <c r="V45" s="13">
        <f t="shared" si="14"/>
        <v>2.9366601085605515</v>
      </c>
      <c r="W45" s="55">
        <f t="shared" si="15"/>
        <v>4235.3084945390501</v>
      </c>
      <c r="X45" s="55">
        <f t="shared" si="16"/>
        <v>0.26339218664641617</v>
      </c>
      <c r="Y45" s="55">
        <f t="shared" si="17"/>
        <v>1.0293103270845159</v>
      </c>
      <c r="Z45" s="55">
        <f t="shared" si="18"/>
        <v>2.9310327084515864</v>
      </c>
      <c r="AA45" s="70">
        <v>3.5105</v>
      </c>
      <c r="AB45" s="45">
        <v>4997.7029460000003</v>
      </c>
      <c r="AC45" s="45">
        <v>0</v>
      </c>
      <c r="AD45" s="45"/>
      <c r="AE45" s="48">
        <f t="shared" si="2"/>
        <v>4997.7029460000003</v>
      </c>
      <c r="AF45" s="15">
        <f t="shared" si="19"/>
        <v>0.16145459006999818</v>
      </c>
      <c r="AG45" s="14">
        <f t="shared" si="20"/>
        <v>1.0099468663906173</v>
      </c>
      <c r="AH45" s="15">
        <f t="shared" si="21"/>
        <v>0.99468663906172594</v>
      </c>
      <c r="AI45" s="63">
        <f t="shared" si="22"/>
        <v>4997.7029460000003</v>
      </c>
      <c r="AJ45" s="63">
        <f t="shared" si="23"/>
        <v>0.16145459006999818</v>
      </c>
      <c r="AK45" s="63">
        <f t="shared" si="24"/>
        <v>1.0099468663906173</v>
      </c>
      <c r="AL45" s="63">
        <f t="shared" si="25"/>
        <v>0.99468663906172594</v>
      </c>
      <c r="AM45" s="8">
        <v>4.1500000000000004</v>
      </c>
      <c r="AN45" s="16">
        <f t="shared" si="3"/>
        <v>1.0070395066003457</v>
      </c>
      <c r="AO45" s="17">
        <f t="shared" si="26"/>
        <v>1.6137008906524919E-2</v>
      </c>
      <c r="AP45" s="16">
        <f t="shared" si="27"/>
        <v>1.0070395066003457</v>
      </c>
      <c r="AQ45" s="17">
        <f t="shared" si="28"/>
        <v>0.70395066003456908</v>
      </c>
      <c r="AR45" s="45">
        <v>3304.716508</v>
      </c>
      <c r="AS45" s="17">
        <f t="shared" si="29"/>
        <v>8.3274288228851745E-3</v>
      </c>
      <c r="AT45" s="17">
        <f t="shared" si="30"/>
        <v>1.0086572974074306</v>
      </c>
      <c r="AU45" s="17">
        <f t="shared" si="31"/>
        <v>0.86572974074305975</v>
      </c>
    </row>
    <row r="46" spans="1:47" x14ac:dyDescent="0.3">
      <c r="A46">
        <f t="shared" si="4"/>
        <v>44</v>
      </c>
      <c r="B46" s="7">
        <v>43895</v>
      </c>
      <c r="C46" s="70">
        <v>1.23</v>
      </c>
      <c r="D46" s="45">
        <v>3688.0005839999999</v>
      </c>
      <c r="E46" s="45">
        <v>0</v>
      </c>
      <c r="F46" s="46">
        <f t="shared" si="32"/>
        <v>97.78946228723197</v>
      </c>
      <c r="G46" s="46">
        <f t="shared" si="0"/>
        <v>3688.0005839999999</v>
      </c>
      <c r="H46" s="11">
        <f t="shared" si="5"/>
        <v>-0.1764898327261899</v>
      </c>
      <c r="I46" s="10">
        <f t="shared" si="6"/>
        <v>1.0207013056662571</v>
      </c>
      <c r="J46" s="11">
        <f t="shared" si="7"/>
        <v>2.0701305666257053</v>
      </c>
      <c r="K46" s="56">
        <f t="shared" si="8"/>
        <v>3785.7900462872317</v>
      </c>
      <c r="L46" s="58">
        <f t="shared" si="9"/>
        <v>-0.17152348980573606</v>
      </c>
      <c r="M46" s="57">
        <f t="shared" si="10"/>
        <v>1.0205321461867445</v>
      </c>
      <c r="N46" s="58">
        <f t="shared" si="11"/>
        <v>2.0532146186744482</v>
      </c>
      <c r="O46" s="70">
        <v>2.76</v>
      </c>
      <c r="P46" s="45">
        <v>4103.2298270000001</v>
      </c>
      <c r="Q46" s="45">
        <v>0</v>
      </c>
      <c r="R46" s="45">
        <f t="shared" si="33"/>
        <v>97.78946228723197</v>
      </c>
      <c r="S46" s="47">
        <f t="shared" si="1"/>
        <v>4103.2298270000001</v>
      </c>
      <c r="T46" s="13">
        <f t="shared" si="12"/>
        <v>-0.82911648059342813</v>
      </c>
      <c r="U46" s="12">
        <f t="shared" si="13"/>
        <v>1.0208319529502803</v>
      </c>
      <c r="V46" s="13">
        <f t="shared" si="14"/>
        <v>2.0831952950280286</v>
      </c>
      <c r="W46" s="55">
        <f t="shared" si="15"/>
        <v>4201.0192892872319</v>
      </c>
      <c r="X46" s="55">
        <f t="shared" si="16"/>
        <v>-0.80960348687776351</v>
      </c>
      <c r="Y46" s="55">
        <f t="shared" si="17"/>
        <v>1.0209769947856466</v>
      </c>
      <c r="Z46" s="55">
        <f t="shared" si="18"/>
        <v>2.097699478564663</v>
      </c>
      <c r="AA46" s="70">
        <v>3.5922999999999998</v>
      </c>
      <c r="AB46" s="45">
        <v>4927.4683189999996</v>
      </c>
      <c r="AC46" s="45">
        <v>0</v>
      </c>
      <c r="AD46" s="45"/>
      <c r="AE46" s="48">
        <f t="shared" si="2"/>
        <v>4927.4683189999996</v>
      </c>
      <c r="AF46" s="15">
        <f t="shared" si="19"/>
        <v>-1.4053381675318333</v>
      </c>
      <c r="AG46" s="14">
        <f t="shared" si="20"/>
        <v>0.99575369760543819</v>
      </c>
      <c r="AH46" s="15">
        <f t="shared" si="21"/>
        <v>-0.42463023945618072</v>
      </c>
      <c r="AI46" s="63">
        <f t="shared" si="22"/>
        <v>4927.4683189999996</v>
      </c>
      <c r="AJ46" s="63">
        <f t="shared" si="23"/>
        <v>-1.4053381675318333</v>
      </c>
      <c r="AK46" s="63">
        <f t="shared" si="24"/>
        <v>0.99575369760543819</v>
      </c>
      <c r="AL46" s="63">
        <f t="shared" si="25"/>
        <v>-0.42463023945618072</v>
      </c>
      <c r="AM46" s="8">
        <v>4.1500000000000004</v>
      </c>
      <c r="AN46" s="16">
        <f t="shared" si="3"/>
        <v>1.0072020126552179</v>
      </c>
      <c r="AO46" s="17">
        <f t="shared" si="26"/>
        <v>1.6137008906524919E-2</v>
      </c>
      <c r="AP46" s="16">
        <f t="shared" si="27"/>
        <v>1.0072020126552179</v>
      </c>
      <c r="AQ46" s="17">
        <f t="shared" si="28"/>
        <v>0.72020126552179153</v>
      </c>
      <c r="AR46" s="45">
        <v>3304.9917059999998</v>
      </c>
      <c r="AS46" s="17">
        <f t="shared" si="29"/>
        <v>8.3274313949166512E-3</v>
      </c>
      <c r="AT46" s="17">
        <f t="shared" si="30"/>
        <v>1.0087412926518819</v>
      </c>
      <c r="AU46" s="17">
        <f t="shared" si="31"/>
        <v>0.87412926518819489</v>
      </c>
    </row>
    <row r="47" spans="1:47" x14ac:dyDescent="0.3">
      <c r="A47">
        <f t="shared" si="4"/>
        <v>45</v>
      </c>
      <c r="B47" s="7">
        <v>43896</v>
      </c>
      <c r="C47" s="70">
        <v>1.23</v>
      </c>
      <c r="D47" s="45">
        <v>3688.4894899999999</v>
      </c>
      <c r="E47" s="45">
        <v>0</v>
      </c>
      <c r="F47" s="46">
        <f t="shared" si="32"/>
        <v>97.805242581470907</v>
      </c>
      <c r="G47" s="46">
        <f t="shared" si="0"/>
        <v>3688.4894899999999</v>
      </c>
      <c r="H47" s="11">
        <f t="shared" si="5"/>
        <v>1.3256668182792808E-2</v>
      </c>
      <c r="I47" s="10">
        <f t="shared" si="6"/>
        <v>1.0208366166514866</v>
      </c>
      <c r="J47" s="11">
        <f t="shared" si="7"/>
        <v>2.0836616651486617</v>
      </c>
      <c r="K47" s="56">
        <f t="shared" si="8"/>
        <v>3786.2947325814707</v>
      </c>
      <c r="L47" s="58">
        <f t="shared" si="9"/>
        <v>1.3331069289845843E-2</v>
      </c>
      <c r="M47" s="57">
        <f t="shared" si="10"/>
        <v>1.0206681940342779</v>
      </c>
      <c r="N47" s="58">
        <f t="shared" si="11"/>
        <v>2.0668194034277887</v>
      </c>
      <c r="O47" s="70">
        <v>2.8</v>
      </c>
      <c r="P47" s="45">
        <v>4092.9682250000001</v>
      </c>
      <c r="Q47" s="45">
        <v>0</v>
      </c>
      <c r="R47" s="45">
        <f t="shared" si="33"/>
        <v>97.805242581470907</v>
      </c>
      <c r="S47" s="47">
        <f t="shared" si="1"/>
        <v>4092.9682250000001</v>
      </c>
      <c r="T47" s="13">
        <f t="shared" si="12"/>
        <v>-0.25008596721726173</v>
      </c>
      <c r="U47" s="12">
        <f t="shared" si="13"/>
        <v>1.0182789954870817</v>
      </c>
      <c r="V47" s="13">
        <f t="shared" si="14"/>
        <v>1.8278995487081673</v>
      </c>
      <c r="W47" s="55">
        <f t="shared" si="15"/>
        <v>4190.7734675814709</v>
      </c>
      <c r="X47" s="55">
        <f t="shared" si="16"/>
        <v>-0.24388894694885588</v>
      </c>
      <c r="Y47" s="55">
        <f t="shared" si="17"/>
        <v>1.0184869447444738</v>
      </c>
      <c r="Z47" s="55">
        <f t="shared" si="18"/>
        <v>1.8486944744473766</v>
      </c>
      <c r="AA47" s="70">
        <v>3.6027</v>
      </c>
      <c r="AB47" s="45">
        <v>4919.6088730000001</v>
      </c>
      <c r="AC47" s="45">
        <v>0</v>
      </c>
      <c r="AD47" s="45"/>
      <c r="AE47" s="48">
        <f t="shared" si="2"/>
        <v>4919.6088730000001</v>
      </c>
      <c r="AF47" s="15">
        <f t="shared" si="19"/>
        <v>-0.15950272008231625</v>
      </c>
      <c r="AG47" s="14">
        <f t="shared" si="20"/>
        <v>0.99416544337243729</v>
      </c>
      <c r="AH47" s="15">
        <f t="shared" si="21"/>
        <v>-0.58345566275627148</v>
      </c>
      <c r="AI47" s="63">
        <f t="shared" si="22"/>
        <v>4919.6088730000001</v>
      </c>
      <c r="AJ47" s="63">
        <f t="shared" si="23"/>
        <v>-0.15950272008231625</v>
      </c>
      <c r="AK47" s="63">
        <f t="shared" si="24"/>
        <v>0.99416544337243729</v>
      </c>
      <c r="AL47" s="63">
        <f t="shared" si="25"/>
        <v>-0.58345566275627148</v>
      </c>
      <c r="AM47" s="8">
        <v>4.1500000000000004</v>
      </c>
      <c r="AN47" s="16">
        <f t="shared" si="3"/>
        <v>1.0073645449337068</v>
      </c>
      <c r="AO47" s="17">
        <f t="shared" si="26"/>
        <v>1.6137008906524919E-2</v>
      </c>
      <c r="AP47" s="16">
        <f t="shared" si="27"/>
        <v>1.0073645449337068</v>
      </c>
      <c r="AQ47" s="17">
        <f t="shared" si="28"/>
        <v>0.73645449337067515</v>
      </c>
      <c r="AR47" s="45">
        <v>3305.2669270000001</v>
      </c>
      <c r="AS47" s="17">
        <f t="shared" si="29"/>
        <v>8.3274339085503968E-3</v>
      </c>
      <c r="AT47" s="17">
        <f t="shared" si="30"/>
        <v>1.0088252949163359</v>
      </c>
      <c r="AU47" s="17">
        <f t="shared" si="31"/>
        <v>0.88252949163358796</v>
      </c>
    </row>
    <row r="48" spans="1:47" x14ac:dyDescent="0.3">
      <c r="A48">
        <f t="shared" si="4"/>
        <v>46</v>
      </c>
      <c r="B48" s="7">
        <v>43899</v>
      </c>
      <c r="C48" s="70">
        <v>1.45</v>
      </c>
      <c r="D48" s="45">
        <v>3670.616164</v>
      </c>
      <c r="E48" s="45">
        <v>0</v>
      </c>
      <c r="F48" s="46">
        <f t="shared" si="32"/>
        <v>97.821025422177328</v>
      </c>
      <c r="G48" s="46">
        <f t="shared" si="0"/>
        <v>3670.616164</v>
      </c>
      <c r="H48" s="11">
        <f t="shared" si="5"/>
        <v>-0.48457033830398011</v>
      </c>
      <c r="I48" s="10">
        <f t="shared" si="6"/>
        <v>1.0158899452046477</v>
      </c>
      <c r="J48" s="11">
        <f t="shared" si="7"/>
        <v>1.5889945204647704</v>
      </c>
      <c r="K48" s="56">
        <f t="shared" si="8"/>
        <v>3768.4371894221772</v>
      </c>
      <c r="L48" s="58">
        <f t="shared" si="9"/>
        <v>-0.47163637330257524</v>
      </c>
      <c r="M48" s="57">
        <f t="shared" si="10"/>
        <v>1.0158543515804817</v>
      </c>
      <c r="N48" s="58">
        <f t="shared" si="11"/>
        <v>1.5854351580481651</v>
      </c>
      <c r="O48" s="70">
        <v>3.0914999999999999</v>
      </c>
      <c r="P48" s="45">
        <v>4014.4388279999998</v>
      </c>
      <c r="Q48" s="45">
        <v>0</v>
      </c>
      <c r="R48" s="45">
        <f t="shared" si="33"/>
        <v>97.821025422177328</v>
      </c>
      <c r="S48" s="47">
        <f t="shared" si="1"/>
        <v>4014.4388279999998</v>
      </c>
      <c r="T48" s="13">
        <f t="shared" si="12"/>
        <v>-1.9186417456246052</v>
      </c>
      <c r="U48" s="12">
        <f t="shared" si="13"/>
        <v>0.99874186959273958</v>
      </c>
      <c r="V48" s="13">
        <f t="shared" si="14"/>
        <v>-0.1258130407260416</v>
      </c>
      <c r="W48" s="55">
        <f t="shared" si="15"/>
        <v>4112.259853422177</v>
      </c>
      <c r="X48" s="55">
        <f t="shared" si="16"/>
        <v>-1.873487430581755</v>
      </c>
      <c r="Y48" s="55">
        <f t="shared" si="17"/>
        <v>0.99940571985256987</v>
      </c>
      <c r="Z48" s="55">
        <f t="shared" si="18"/>
        <v>-5.9428014743012625E-2</v>
      </c>
      <c r="AA48" s="70">
        <v>3.8774999999999999</v>
      </c>
      <c r="AB48" s="45">
        <v>4692.5807210000003</v>
      </c>
      <c r="AC48" s="45">
        <v>0</v>
      </c>
      <c r="AD48" s="45"/>
      <c r="AE48" s="48">
        <f t="shared" si="2"/>
        <v>4692.5807210000003</v>
      </c>
      <c r="AF48" s="15">
        <f t="shared" si="19"/>
        <v>-4.6147601945753287</v>
      </c>
      <c r="AG48" s="14">
        <f t="shared" si="20"/>
        <v>0.94828709222346275</v>
      </c>
      <c r="AH48" s="15">
        <f t="shared" si="21"/>
        <v>-5.1712907776537254</v>
      </c>
      <c r="AI48" s="63">
        <f t="shared" si="22"/>
        <v>4692.5807210000003</v>
      </c>
      <c r="AJ48" s="63">
        <f t="shared" si="23"/>
        <v>-4.6147601945753287</v>
      </c>
      <c r="AK48" s="63">
        <f t="shared" si="24"/>
        <v>0.94828709222346275</v>
      </c>
      <c r="AL48" s="63">
        <f t="shared" si="25"/>
        <v>-5.1712907776537254</v>
      </c>
      <c r="AM48" s="8">
        <v>4.1500000000000004</v>
      </c>
      <c r="AN48" s="16">
        <f t="shared" si="3"/>
        <v>1.0075271034400439</v>
      </c>
      <c r="AO48" s="17">
        <f t="shared" si="26"/>
        <v>1.6137008906524919E-2</v>
      </c>
      <c r="AP48" s="16">
        <f t="shared" si="27"/>
        <v>1.0075271034400439</v>
      </c>
      <c r="AQ48" s="17">
        <f t="shared" si="28"/>
        <v>0.75271034400439252</v>
      </c>
      <c r="AR48" s="45">
        <v>3305.5421710000001</v>
      </c>
      <c r="AS48" s="17">
        <f t="shared" si="29"/>
        <v>8.3274363638086157E-3</v>
      </c>
      <c r="AT48" s="17">
        <f t="shared" si="30"/>
        <v>1.0089093042007919</v>
      </c>
      <c r="AU48" s="17">
        <f t="shared" si="31"/>
        <v>0.89093042007919454</v>
      </c>
    </row>
    <row r="49" spans="1:47" x14ac:dyDescent="0.3">
      <c r="A49">
        <f t="shared" si="4"/>
        <v>47</v>
      </c>
      <c r="B49" s="7">
        <v>43900</v>
      </c>
      <c r="C49" s="70">
        <v>1.4060999999999999</v>
      </c>
      <c r="D49" s="45">
        <v>3674.7764160000002</v>
      </c>
      <c r="E49" s="45">
        <v>0</v>
      </c>
      <c r="F49" s="46">
        <f t="shared" si="32"/>
        <v>97.836810809762156</v>
      </c>
      <c r="G49" s="46">
        <f t="shared" si="0"/>
        <v>3674.7764160000002</v>
      </c>
      <c r="H49" s="11">
        <f t="shared" si="5"/>
        <v>0.11333933634365412</v>
      </c>
      <c r="I49" s="10">
        <f t="shared" si="6"/>
        <v>1.0170413481265246</v>
      </c>
      <c r="J49" s="11">
        <f t="shared" si="7"/>
        <v>1.704134812652458</v>
      </c>
      <c r="K49" s="56">
        <f t="shared" si="8"/>
        <v>3772.6132268097622</v>
      </c>
      <c r="L49" s="58">
        <f t="shared" si="9"/>
        <v>0.11081616005985673</v>
      </c>
      <c r="M49" s="57">
        <f t="shared" si="10"/>
        <v>1.0169800823647042</v>
      </c>
      <c r="N49" s="58">
        <f t="shared" si="11"/>
        <v>1.6980082364704163</v>
      </c>
      <c r="O49" s="70">
        <v>3.08</v>
      </c>
      <c r="P49" s="45">
        <v>4018.3500220000001</v>
      </c>
      <c r="Q49" s="45">
        <v>0</v>
      </c>
      <c r="R49" s="45">
        <f t="shared" si="33"/>
        <v>97.836810809762156</v>
      </c>
      <c r="S49" s="47">
        <f t="shared" si="1"/>
        <v>4018.3500220000001</v>
      </c>
      <c r="T49" s="13">
        <f t="shared" si="12"/>
        <v>9.7428162878476776E-2</v>
      </c>
      <c r="U49" s="12">
        <f t="shared" si="13"/>
        <v>0.99971492544818197</v>
      </c>
      <c r="V49" s="13">
        <f t="shared" si="14"/>
        <v>-2.8507455181803198E-2</v>
      </c>
      <c r="W49" s="55">
        <f t="shared" si="15"/>
        <v>4116.1868328097626</v>
      </c>
      <c r="X49" s="55">
        <f t="shared" si="16"/>
        <v>9.5494436819643091E-2</v>
      </c>
      <c r="Y49" s="55">
        <f t="shared" si="17"/>
        <v>1.0003600967162865</v>
      </c>
      <c r="Z49" s="55">
        <f t="shared" si="18"/>
        <v>3.6009671628645101E-2</v>
      </c>
      <c r="AA49" s="70">
        <v>3.86</v>
      </c>
      <c r="AB49" s="45">
        <v>4707.7253559999999</v>
      </c>
      <c r="AC49" s="45">
        <v>0</v>
      </c>
      <c r="AD49" s="45"/>
      <c r="AE49" s="48">
        <f t="shared" si="2"/>
        <v>4707.7253559999999</v>
      </c>
      <c r="AF49" s="15">
        <f t="shared" si="19"/>
        <v>0.32273573754895146</v>
      </c>
      <c r="AG49" s="14">
        <f t="shared" si="20"/>
        <v>0.95134755356463163</v>
      </c>
      <c r="AH49" s="15">
        <f t="shared" si="21"/>
        <v>-4.8652446435368368</v>
      </c>
      <c r="AI49" s="63">
        <f t="shared" si="22"/>
        <v>4707.7253559999999</v>
      </c>
      <c r="AJ49" s="63">
        <f t="shared" si="23"/>
        <v>0.32273573754895146</v>
      </c>
      <c r="AK49" s="63">
        <f t="shared" si="24"/>
        <v>0.95134755356463163</v>
      </c>
      <c r="AL49" s="63">
        <f t="shared" si="25"/>
        <v>-4.8652446435368368</v>
      </c>
      <c r="AM49" s="8">
        <v>4.1500000000000004</v>
      </c>
      <c r="AN49" s="16">
        <f t="shared" si="3"/>
        <v>1.0076896881784616</v>
      </c>
      <c r="AO49" s="17">
        <f t="shared" si="26"/>
        <v>1.6137008906524919E-2</v>
      </c>
      <c r="AP49" s="16">
        <f t="shared" si="27"/>
        <v>1.0076896881784616</v>
      </c>
      <c r="AQ49" s="17">
        <f t="shared" si="28"/>
        <v>0.76896881784616067</v>
      </c>
      <c r="AR49" s="45">
        <v>3305.817438</v>
      </c>
      <c r="AS49" s="17">
        <f t="shared" si="29"/>
        <v>8.327438760735717E-3</v>
      </c>
      <c r="AT49" s="17">
        <f t="shared" si="30"/>
        <v>1.0089933205052506</v>
      </c>
      <c r="AU49" s="17">
        <f t="shared" si="31"/>
        <v>0.89933205052505905</v>
      </c>
    </row>
    <row r="50" spans="1:47" x14ac:dyDescent="0.3">
      <c r="A50">
        <f t="shared" si="4"/>
        <v>48</v>
      </c>
      <c r="B50" s="7">
        <v>43901</v>
      </c>
      <c r="C50" s="70">
        <v>1.7040999999999999</v>
      </c>
      <c r="D50" s="45">
        <v>3653.7117929999999</v>
      </c>
      <c r="E50" s="45">
        <v>0</v>
      </c>
      <c r="F50" s="46">
        <f t="shared" si="32"/>
        <v>97.852598744636381</v>
      </c>
      <c r="G50" s="46">
        <f t="shared" si="0"/>
        <v>3653.7117929999999</v>
      </c>
      <c r="H50" s="11">
        <f t="shared" si="5"/>
        <v>-0.57322189476031182</v>
      </c>
      <c r="I50" s="10">
        <f t="shared" si="6"/>
        <v>1.011211444440298</v>
      </c>
      <c r="J50" s="11">
        <f t="shared" si="7"/>
        <v>1.121144444029798</v>
      </c>
      <c r="K50" s="56">
        <f t="shared" si="8"/>
        <v>3751.5643917446364</v>
      </c>
      <c r="L50" s="58">
        <f t="shared" si="9"/>
        <v>-0.55793779536009724</v>
      </c>
      <c r="M50" s="57">
        <f t="shared" si="10"/>
        <v>1.0113059661139072</v>
      </c>
      <c r="N50" s="58">
        <f t="shared" si="11"/>
        <v>1.1305966113907218</v>
      </c>
      <c r="O50" s="70">
        <v>3.53</v>
      </c>
      <c r="P50" s="45">
        <v>3903.7412960000001</v>
      </c>
      <c r="Q50" s="45">
        <v>0</v>
      </c>
      <c r="R50" s="45">
        <f t="shared" si="33"/>
        <v>97.852598744636381</v>
      </c>
      <c r="S50" s="47">
        <f t="shared" si="1"/>
        <v>3903.7412960000001</v>
      </c>
      <c r="T50" s="13">
        <f t="shared" si="12"/>
        <v>-2.8521339697271331</v>
      </c>
      <c r="U50" s="12">
        <f t="shared" si="13"/>
        <v>0.97120171645904207</v>
      </c>
      <c r="V50" s="13">
        <f t="shared" si="14"/>
        <v>-2.8798283540957925</v>
      </c>
      <c r="W50" s="55">
        <f t="shared" si="15"/>
        <v>4001.5938947446366</v>
      </c>
      <c r="X50" s="55">
        <f t="shared" si="16"/>
        <v>-2.7839586180033349</v>
      </c>
      <c r="Y50" s="55">
        <f t="shared" si="17"/>
        <v>0.97251048559268694</v>
      </c>
      <c r="Z50" s="55">
        <f t="shared" si="18"/>
        <v>-2.7489514407313065</v>
      </c>
      <c r="AA50" s="70">
        <v>4.5343</v>
      </c>
      <c r="AB50" s="45">
        <v>4214.3524269999998</v>
      </c>
      <c r="AC50" s="45">
        <v>0</v>
      </c>
      <c r="AD50" s="45"/>
      <c r="AE50" s="48">
        <f t="shared" si="2"/>
        <v>4214.3524269999998</v>
      </c>
      <c r="AF50" s="15">
        <f t="shared" si="19"/>
        <v>-10.480070345887871</v>
      </c>
      <c r="AG50" s="14">
        <f t="shared" si="20"/>
        <v>0.85164566071717496</v>
      </c>
      <c r="AH50" s="15">
        <f t="shared" si="21"/>
        <v>-14.835433928282505</v>
      </c>
      <c r="AI50" s="63">
        <f t="shared" si="22"/>
        <v>4214.3524269999998</v>
      </c>
      <c r="AJ50" s="63">
        <f t="shared" si="23"/>
        <v>-10.480070345887871</v>
      </c>
      <c r="AK50" s="63">
        <f t="shared" si="24"/>
        <v>0.85164566071717496</v>
      </c>
      <c r="AL50" s="63">
        <f t="shared" si="25"/>
        <v>-14.835433928282505</v>
      </c>
      <c r="AM50" s="8">
        <v>4.1500000000000004</v>
      </c>
      <c r="AN50" s="16">
        <f t="shared" si="3"/>
        <v>1.0078522991531931</v>
      </c>
      <c r="AO50" s="17">
        <f t="shared" si="26"/>
        <v>1.6137008906524919E-2</v>
      </c>
      <c r="AP50" s="16">
        <f t="shared" si="27"/>
        <v>1.0078522991531931</v>
      </c>
      <c r="AQ50" s="17">
        <f t="shared" si="28"/>
        <v>0.78522991531930764</v>
      </c>
      <c r="AR50" s="45">
        <v>3308.8441979999998</v>
      </c>
      <c r="AS50" s="17">
        <f t="shared" si="29"/>
        <v>9.1558595015173161E-2</v>
      </c>
      <c r="AT50" s="17">
        <f t="shared" si="30"/>
        <v>1.0099171406133021</v>
      </c>
      <c r="AU50" s="17">
        <f t="shared" si="31"/>
        <v>0.99171406133020668</v>
      </c>
    </row>
    <row r="51" spans="1:47" x14ac:dyDescent="0.3">
      <c r="A51">
        <f t="shared" si="4"/>
        <v>49</v>
      </c>
      <c r="B51" s="7">
        <v>43902</v>
      </c>
      <c r="C51" s="70">
        <v>2.895</v>
      </c>
      <c r="D51" s="45">
        <v>3558.5467520000002</v>
      </c>
      <c r="E51" s="45">
        <v>0</v>
      </c>
      <c r="F51" s="46">
        <f t="shared" si="32"/>
        <v>97.868389227211068</v>
      </c>
      <c r="G51" s="46">
        <f t="shared" si="0"/>
        <v>3558.5467520000002</v>
      </c>
      <c r="H51" s="11">
        <f t="shared" si="5"/>
        <v>-2.6046126895482691</v>
      </c>
      <c r="I51" s="10">
        <f t="shared" si="6"/>
        <v>0.98487330284024166</v>
      </c>
      <c r="J51" s="11">
        <f t="shared" si="7"/>
        <v>-1.512669715975834</v>
      </c>
      <c r="K51" s="56">
        <f t="shared" si="8"/>
        <v>3656.4151412272113</v>
      </c>
      <c r="L51" s="58">
        <f t="shared" si="9"/>
        <v>-2.536255294639278</v>
      </c>
      <c r="M51" s="57">
        <f t="shared" si="10"/>
        <v>0.98565666500334037</v>
      </c>
      <c r="N51" s="58">
        <f t="shared" si="11"/>
        <v>-1.4343334996659629</v>
      </c>
      <c r="O51" s="70">
        <v>4.3282999999999996</v>
      </c>
      <c r="P51" s="45">
        <v>3704.9966589999999</v>
      </c>
      <c r="Q51" s="45">
        <v>0</v>
      </c>
      <c r="R51" s="45">
        <f t="shared" si="33"/>
        <v>97.868389227211068</v>
      </c>
      <c r="S51" s="47">
        <f t="shared" si="1"/>
        <v>3704.9966589999999</v>
      </c>
      <c r="T51" s="13">
        <f t="shared" si="12"/>
        <v>-5.0911323761040572</v>
      </c>
      <c r="U51" s="12">
        <f t="shared" si="13"/>
        <v>0.92175655143511748</v>
      </c>
      <c r="V51" s="13">
        <f t="shared" si="14"/>
        <v>-7.8243448564882527</v>
      </c>
      <c r="W51" s="55">
        <f t="shared" si="15"/>
        <v>3802.865048227211</v>
      </c>
      <c r="X51" s="55">
        <f t="shared" si="16"/>
        <v>-4.966242246081487</v>
      </c>
      <c r="Y51" s="55">
        <f t="shared" si="17"/>
        <v>0.92421325900961071</v>
      </c>
      <c r="Z51" s="55">
        <f t="shared" si="18"/>
        <v>-7.5786740990389294</v>
      </c>
      <c r="AA51" s="70">
        <v>5.0270999999999999</v>
      </c>
      <c r="AB51" s="45">
        <v>3901.5527269999998</v>
      </c>
      <c r="AC51" s="45">
        <v>0</v>
      </c>
      <c r="AD51" s="45"/>
      <c r="AE51" s="48">
        <f t="shared" si="2"/>
        <v>3901.5527269999998</v>
      </c>
      <c r="AF51" s="15">
        <f t="shared" si="19"/>
        <v>-7.4222482675153856</v>
      </c>
      <c r="AG51" s="14">
        <f t="shared" si="20"/>
        <v>0.78843440541922449</v>
      </c>
      <c r="AH51" s="15">
        <f t="shared" si="21"/>
        <v>-21.156559458077552</v>
      </c>
      <c r="AI51" s="63">
        <f t="shared" si="22"/>
        <v>3901.5527269999998</v>
      </c>
      <c r="AJ51" s="63">
        <f t="shared" si="23"/>
        <v>-7.4222482675153856</v>
      </c>
      <c r="AK51" s="63">
        <f t="shared" si="24"/>
        <v>0.78843440541922449</v>
      </c>
      <c r="AL51" s="63">
        <f t="shared" si="25"/>
        <v>-21.156559458077552</v>
      </c>
      <c r="AM51" s="8">
        <v>4.1500000000000004</v>
      </c>
      <c r="AN51" s="16">
        <f t="shared" si="3"/>
        <v>1.0080149363684721</v>
      </c>
      <c r="AO51" s="17">
        <f t="shared" si="26"/>
        <v>1.6137008906524919E-2</v>
      </c>
      <c r="AP51" s="16">
        <f t="shared" si="27"/>
        <v>1.0080149363684721</v>
      </c>
      <c r="AQ51" s="17">
        <f t="shared" si="28"/>
        <v>0.80149363684720587</v>
      </c>
      <c r="AR51" s="45">
        <v>3309.3032680000001</v>
      </c>
      <c r="AS51" s="17">
        <f t="shared" si="29"/>
        <v>1.3874028891347479E-2</v>
      </c>
      <c r="AT51" s="17">
        <f t="shared" si="30"/>
        <v>1.0100572568091695</v>
      </c>
      <c r="AU51" s="17">
        <f t="shared" si="31"/>
        <v>1.0057256809169468</v>
      </c>
    </row>
    <row r="52" spans="1:47" x14ac:dyDescent="0.3">
      <c r="A52">
        <f t="shared" si="4"/>
        <v>50</v>
      </c>
      <c r="B52" s="7">
        <v>43903</v>
      </c>
      <c r="C52" s="70">
        <v>2.2887</v>
      </c>
      <c r="D52" s="45">
        <v>3607.7336909999999</v>
      </c>
      <c r="E52" s="45">
        <v>0</v>
      </c>
      <c r="F52" s="46">
        <f t="shared" si="32"/>
        <v>97.884182257897336</v>
      </c>
      <c r="G52" s="46">
        <f t="shared" si="0"/>
        <v>3607.7336909999999</v>
      </c>
      <c r="H52" s="11">
        <f t="shared" si="5"/>
        <v>1.3822198337665625</v>
      </c>
      <c r="I52" s="10">
        <f t="shared" si="6"/>
        <v>0.9984864169695713</v>
      </c>
      <c r="J52" s="11">
        <f t="shared" si="7"/>
        <v>-0.15135830304287001</v>
      </c>
      <c r="K52" s="56">
        <f t="shared" si="8"/>
        <v>3705.6178732578974</v>
      </c>
      <c r="L52" s="58">
        <f t="shared" si="9"/>
        <v>1.3456549688767527</v>
      </c>
      <c r="M52" s="57">
        <f t="shared" si="10"/>
        <v>0.99892020289202266</v>
      </c>
      <c r="N52" s="58">
        <f t="shared" si="11"/>
        <v>-0.10797971079773427</v>
      </c>
      <c r="O52" s="70">
        <v>3.5375999999999999</v>
      </c>
      <c r="P52" s="45">
        <v>3903.9342580000002</v>
      </c>
      <c r="Q52" s="45">
        <v>0</v>
      </c>
      <c r="R52" s="45">
        <f t="shared" si="33"/>
        <v>97.884182257897336</v>
      </c>
      <c r="S52" s="47">
        <f t="shared" si="1"/>
        <v>3903.9342580000002</v>
      </c>
      <c r="T52" s="13">
        <f t="shared" si="12"/>
        <v>5.3694407123620724</v>
      </c>
      <c r="U52" s="12">
        <f t="shared" si="13"/>
        <v>0.97124972297673928</v>
      </c>
      <c r="V52" s="13">
        <f t="shared" si="14"/>
        <v>-2.8750277023260717</v>
      </c>
      <c r="W52" s="55">
        <f t="shared" si="15"/>
        <v>4001.8184402578977</v>
      </c>
      <c r="X52" s="55">
        <f t="shared" si="16"/>
        <v>5.2316711086929812</v>
      </c>
      <c r="Y52" s="55">
        <f t="shared" si="17"/>
        <v>0.97256505706392637</v>
      </c>
      <c r="Z52" s="55">
        <f t="shared" si="18"/>
        <v>-2.7434942936073625</v>
      </c>
      <c r="AA52" s="70">
        <v>4.3159999999999998</v>
      </c>
      <c r="AB52" s="45">
        <v>4369.0783359999996</v>
      </c>
      <c r="AC52" s="45">
        <v>0</v>
      </c>
      <c r="AD52" s="45"/>
      <c r="AE52" s="48">
        <f t="shared" si="2"/>
        <v>4369.0783359999996</v>
      </c>
      <c r="AF52" s="15">
        <f t="shared" si="19"/>
        <v>11.983065248985936</v>
      </c>
      <c r="AG52" s="14">
        <f t="shared" si="20"/>
        <v>0.88291301466606442</v>
      </c>
      <c r="AH52" s="15">
        <f t="shared" si="21"/>
        <v>-11.708698533393559</v>
      </c>
      <c r="AI52" s="63">
        <f t="shared" si="22"/>
        <v>4369.0783359999996</v>
      </c>
      <c r="AJ52" s="63">
        <f t="shared" si="23"/>
        <v>11.983065248985936</v>
      </c>
      <c r="AK52" s="63">
        <f t="shared" si="24"/>
        <v>0.88291301466606442</v>
      </c>
      <c r="AL52" s="63">
        <f t="shared" si="25"/>
        <v>-11.708698533393559</v>
      </c>
      <c r="AM52" s="8">
        <v>4.1500000000000004</v>
      </c>
      <c r="AN52" s="16">
        <f t="shared" si="3"/>
        <v>1.0081775998285329</v>
      </c>
      <c r="AO52" s="17">
        <f t="shared" si="26"/>
        <v>1.6137008906524919E-2</v>
      </c>
      <c r="AP52" s="16">
        <f t="shared" si="27"/>
        <v>1.0081775998285329</v>
      </c>
      <c r="AQ52" s="17">
        <f t="shared" si="28"/>
        <v>0.81775998285329443</v>
      </c>
      <c r="AR52" s="45">
        <v>3309.7624019999998</v>
      </c>
      <c r="AS52" s="17">
        <f t="shared" si="29"/>
        <v>1.3874038213401718E-2</v>
      </c>
      <c r="AT52" s="17">
        <f t="shared" si="30"/>
        <v>1.0101973925389565</v>
      </c>
      <c r="AU52" s="17">
        <f t="shared" si="31"/>
        <v>1.0197392538956462</v>
      </c>
    </row>
    <row r="53" spans="1:47" x14ac:dyDescent="0.3">
      <c r="A53">
        <f t="shared" si="4"/>
        <v>51</v>
      </c>
      <c r="B53" s="7">
        <v>43906</v>
      </c>
      <c r="C53" s="70">
        <v>2</v>
      </c>
      <c r="D53" s="45">
        <v>3631.855971</v>
      </c>
      <c r="E53" s="45">
        <v>0</v>
      </c>
      <c r="F53" s="46">
        <f t="shared" si="32"/>
        <v>97.899977837106377</v>
      </c>
      <c r="G53" s="46">
        <f t="shared" si="0"/>
        <v>3631.855971</v>
      </c>
      <c r="H53" s="11">
        <f t="shared" si="5"/>
        <v>0.66862695714422493</v>
      </c>
      <c r="I53" s="10">
        <f t="shared" si="6"/>
        <v>1.0051625663168533</v>
      </c>
      <c r="J53" s="11">
        <f t="shared" si="7"/>
        <v>0.51625663168533009</v>
      </c>
      <c r="K53" s="56">
        <f t="shared" si="8"/>
        <v>3729.7559488371062</v>
      </c>
      <c r="L53" s="58">
        <f t="shared" si="9"/>
        <v>0.65139138477834369</v>
      </c>
      <c r="M53" s="57">
        <f t="shared" si="10"/>
        <v>1.0054270830344716</v>
      </c>
      <c r="N53" s="58">
        <f t="shared" si="11"/>
        <v>0.54270830344715915</v>
      </c>
      <c r="O53" s="70">
        <v>3.6446999999999998</v>
      </c>
      <c r="P53" s="45">
        <v>3877.4512420000001</v>
      </c>
      <c r="Q53" s="45">
        <v>0</v>
      </c>
      <c r="R53" s="45">
        <f t="shared" si="33"/>
        <v>97.899977837106377</v>
      </c>
      <c r="S53" s="47">
        <f t="shared" si="1"/>
        <v>3877.4512420000001</v>
      </c>
      <c r="T53" s="13">
        <f t="shared" si="12"/>
        <v>-0.67836736609308002</v>
      </c>
      <c r="U53" s="12">
        <f t="shared" si="13"/>
        <v>0.96466108181279564</v>
      </c>
      <c r="V53" s="13">
        <f t="shared" si="14"/>
        <v>-3.533891818720436</v>
      </c>
      <c r="W53" s="55">
        <f t="shared" si="15"/>
        <v>3975.3512198371063</v>
      </c>
      <c r="X53" s="55">
        <f t="shared" si="16"/>
        <v>-0.66137984058781685</v>
      </c>
      <c r="Y53" s="55">
        <f t="shared" si="17"/>
        <v>0.96613270783990413</v>
      </c>
      <c r="Z53" s="55">
        <f t="shared" si="18"/>
        <v>-3.3867292160095874</v>
      </c>
      <c r="AA53" s="70">
        <v>4.4736000000000002</v>
      </c>
      <c r="AB53" s="45">
        <v>4259.7818370000005</v>
      </c>
      <c r="AC53" s="45">
        <v>0</v>
      </c>
      <c r="AD53" s="45"/>
      <c r="AE53" s="48">
        <f t="shared" si="2"/>
        <v>4259.7818370000005</v>
      </c>
      <c r="AF53" s="15">
        <f t="shared" si="19"/>
        <v>-2.5015916537688532</v>
      </c>
      <c r="AG53" s="14">
        <f t="shared" si="20"/>
        <v>0.86082613638113914</v>
      </c>
      <c r="AH53" s="15">
        <f t="shared" si="21"/>
        <v>-13.917386361886086</v>
      </c>
      <c r="AI53" s="63">
        <f t="shared" si="22"/>
        <v>4259.7818370000005</v>
      </c>
      <c r="AJ53" s="63">
        <f t="shared" si="23"/>
        <v>-2.5015916537688532</v>
      </c>
      <c r="AK53" s="63">
        <f t="shared" si="24"/>
        <v>0.86082613638113914</v>
      </c>
      <c r="AL53" s="63">
        <f t="shared" si="25"/>
        <v>-13.917386361886086</v>
      </c>
      <c r="AM53" s="8">
        <v>4.1500000000000004</v>
      </c>
      <c r="AN53" s="16">
        <f t="shared" si="3"/>
        <v>1.0083402895376108</v>
      </c>
      <c r="AO53" s="17">
        <f t="shared" si="26"/>
        <v>1.6137008906524919E-2</v>
      </c>
      <c r="AP53" s="16">
        <f t="shared" si="27"/>
        <v>1.0083402895376108</v>
      </c>
      <c r="AQ53" s="17">
        <f t="shared" si="28"/>
        <v>0.83402895376107899</v>
      </c>
      <c r="AR53" s="45">
        <v>3310.2215999999999</v>
      </c>
      <c r="AS53" s="17">
        <f t="shared" si="29"/>
        <v>1.3874047264628153E-2</v>
      </c>
      <c r="AT53" s="17">
        <f t="shared" si="30"/>
        <v>1.0103375478026633</v>
      </c>
      <c r="AU53" s="17">
        <f t="shared" si="31"/>
        <v>1.0337547802663272</v>
      </c>
    </row>
    <row r="54" spans="1:47" x14ac:dyDescent="0.3">
      <c r="A54">
        <f t="shared" si="4"/>
        <v>52</v>
      </c>
      <c r="B54" s="7">
        <v>43907</v>
      </c>
      <c r="C54" s="70">
        <v>1.8709</v>
      </c>
      <c r="D54" s="45">
        <v>3642.8048939999999</v>
      </c>
      <c r="E54" s="45">
        <v>0</v>
      </c>
      <c r="F54" s="46">
        <f t="shared" si="32"/>
        <v>97.915775965249438</v>
      </c>
      <c r="G54" s="46">
        <f t="shared" si="0"/>
        <v>3642.8048939999999</v>
      </c>
      <c r="H54" s="11">
        <f t="shared" si="5"/>
        <v>0.3014690859832081</v>
      </c>
      <c r="I54" s="10">
        <f t="shared" si="6"/>
        <v>1.0081928207181741</v>
      </c>
      <c r="J54" s="11">
        <f t="shared" si="7"/>
        <v>0.81928207181740653</v>
      </c>
      <c r="K54" s="56">
        <f t="shared" si="8"/>
        <v>3740.7206699652493</v>
      </c>
      <c r="L54" s="58">
        <f t="shared" si="9"/>
        <v>0.29397958682957359</v>
      </c>
      <c r="M54" s="57">
        <f t="shared" si="10"/>
        <v>1.008382833419049</v>
      </c>
      <c r="N54" s="58">
        <f t="shared" si="11"/>
        <v>0.83828334190489961</v>
      </c>
      <c r="O54" s="70">
        <v>3.5167999999999999</v>
      </c>
      <c r="P54" s="45">
        <v>3911.1355739999999</v>
      </c>
      <c r="Q54" s="45">
        <v>0</v>
      </c>
      <c r="R54" s="45">
        <f t="shared" si="33"/>
        <v>97.915775965249438</v>
      </c>
      <c r="S54" s="47">
        <f t="shared" si="1"/>
        <v>3911.1355739999999</v>
      </c>
      <c r="T54" s="13">
        <f t="shared" si="12"/>
        <v>0.86872354796201368</v>
      </c>
      <c r="U54" s="12">
        <f t="shared" si="13"/>
        <v>0.97304131978852848</v>
      </c>
      <c r="V54" s="13">
        <f t="shared" si="14"/>
        <v>-2.695868021147152</v>
      </c>
      <c r="W54" s="55">
        <f t="shared" si="15"/>
        <v>4009.0513499652493</v>
      </c>
      <c r="X54" s="55">
        <f t="shared" si="16"/>
        <v>0.84772711301528414</v>
      </c>
      <c r="Y54" s="55">
        <f t="shared" si="17"/>
        <v>0.97432287675197171</v>
      </c>
      <c r="Z54" s="55">
        <f t="shared" si="18"/>
        <v>-2.5677123248028288</v>
      </c>
      <c r="AA54" s="70">
        <v>4.4317000000000002</v>
      </c>
      <c r="AB54" s="45">
        <v>4289.7288859999999</v>
      </c>
      <c r="AC54" s="45">
        <v>0</v>
      </c>
      <c r="AD54" s="45"/>
      <c r="AE54" s="48">
        <f t="shared" si="2"/>
        <v>4289.7288859999999</v>
      </c>
      <c r="AF54" s="15">
        <f t="shared" si="19"/>
        <v>0.70301837384916244</v>
      </c>
      <c r="AG54" s="14">
        <f t="shared" si="20"/>
        <v>0.8668779022867944</v>
      </c>
      <c r="AH54" s="15">
        <f t="shared" si="21"/>
        <v>-13.31220977132056</v>
      </c>
      <c r="AI54" s="63">
        <f t="shared" si="22"/>
        <v>4289.7288859999999</v>
      </c>
      <c r="AJ54" s="63">
        <f t="shared" si="23"/>
        <v>0.70301837384916244</v>
      </c>
      <c r="AK54" s="63">
        <f t="shared" si="24"/>
        <v>0.8668779022867944</v>
      </c>
      <c r="AL54" s="63">
        <f t="shared" si="25"/>
        <v>-13.31220977132056</v>
      </c>
      <c r="AM54" s="8">
        <v>4.1500000000000004</v>
      </c>
      <c r="AN54" s="16">
        <f t="shared" si="3"/>
        <v>1.0085030054999415</v>
      </c>
      <c r="AO54" s="17">
        <f t="shared" si="26"/>
        <v>1.6137008906524919E-2</v>
      </c>
      <c r="AP54" s="16">
        <f t="shared" si="27"/>
        <v>1.0085030054999415</v>
      </c>
      <c r="AQ54" s="17">
        <f t="shared" si="28"/>
        <v>0.85030054999415405</v>
      </c>
      <c r="AR54" s="45">
        <v>3310.3949010000001</v>
      </c>
      <c r="AS54" s="17">
        <f t="shared" si="29"/>
        <v>5.2353292601337031E-3</v>
      </c>
      <c r="AT54" s="17">
        <f t="shared" si="30"/>
        <v>1.0103904422999295</v>
      </c>
      <c r="AU54" s="17">
        <f t="shared" si="31"/>
        <v>1.039044229992947</v>
      </c>
    </row>
    <row r="55" spans="1:47" x14ac:dyDescent="0.3">
      <c r="A55">
        <f t="shared" si="4"/>
        <v>53</v>
      </c>
      <c r="B55" s="7">
        <v>43908</v>
      </c>
      <c r="C55" s="70">
        <v>2.8826999999999998</v>
      </c>
      <c r="D55" s="45">
        <v>3562.4859000000001</v>
      </c>
      <c r="E55" s="45">
        <v>0</v>
      </c>
      <c r="F55" s="46">
        <f t="shared" si="32"/>
        <v>97.931576642737838</v>
      </c>
      <c r="G55" s="46">
        <f t="shared" si="0"/>
        <v>3562.4859000000001</v>
      </c>
      <c r="H55" s="11">
        <f t="shared" si="5"/>
        <v>-2.2048667534265043</v>
      </c>
      <c r="I55" s="10">
        <f t="shared" si="6"/>
        <v>0.98596351240372615</v>
      </c>
      <c r="J55" s="11">
        <f t="shared" si="7"/>
        <v>-1.403648759627385</v>
      </c>
      <c r="K55" s="56">
        <f t="shared" si="8"/>
        <v>3660.4174766427382</v>
      </c>
      <c r="L55" s="58">
        <f t="shared" si="9"/>
        <v>-2.1467305475994625</v>
      </c>
      <c r="M55" s="57">
        <f t="shared" si="10"/>
        <v>0.98673557109729326</v>
      </c>
      <c r="N55" s="58">
        <f t="shared" si="11"/>
        <v>-1.3264428902706737</v>
      </c>
      <c r="O55" s="70">
        <v>4.0578000000000003</v>
      </c>
      <c r="P55" s="45">
        <v>3775.027689</v>
      </c>
      <c r="Q55" s="45">
        <v>0</v>
      </c>
      <c r="R55" s="45">
        <f t="shared" si="33"/>
        <v>97.931576642737838</v>
      </c>
      <c r="S55" s="47">
        <f t="shared" si="1"/>
        <v>3775.027689</v>
      </c>
      <c r="T55" s="13">
        <f t="shared" si="12"/>
        <v>-3.4800093840981261</v>
      </c>
      <c r="U55" s="12">
        <f t="shared" si="13"/>
        <v>0.93917939054873545</v>
      </c>
      <c r="V55" s="13">
        <f t="shared" si="14"/>
        <v>-6.0820609451264556</v>
      </c>
      <c r="W55" s="55">
        <f t="shared" si="15"/>
        <v>3872.959265642738</v>
      </c>
      <c r="X55" s="55">
        <f t="shared" si="16"/>
        <v>-3.3946206332251316</v>
      </c>
      <c r="Y55" s="55">
        <f t="shared" si="17"/>
        <v>0.94124831134351661</v>
      </c>
      <c r="Z55" s="55">
        <f t="shared" si="18"/>
        <v>-5.8751688656483392</v>
      </c>
      <c r="AA55" s="70">
        <v>4.8064999999999998</v>
      </c>
      <c r="AB55" s="45">
        <v>4041.9720470000002</v>
      </c>
      <c r="AC55" s="45">
        <v>0</v>
      </c>
      <c r="AD55" s="45"/>
      <c r="AE55" s="48">
        <f t="shared" si="2"/>
        <v>4041.9720470000002</v>
      </c>
      <c r="AF55" s="15">
        <f t="shared" si="19"/>
        <v>-5.7755826902856526</v>
      </c>
      <c r="AG55" s="14">
        <f t="shared" si="20"/>
        <v>0.81681065221640692</v>
      </c>
      <c r="AH55" s="15">
        <f t="shared" si="21"/>
        <v>-18.318934778359306</v>
      </c>
      <c r="AI55" s="63">
        <f t="shared" si="22"/>
        <v>4041.9720470000002</v>
      </c>
      <c r="AJ55" s="63">
        <f t="shared" si="23"/>
        <v>-5.7755826902856526</v>
      </c>
      <c r="AK55" s="63">
        <f t="shared" si="24"/>
        <v>0.81681065221640692</v>
      </c>
      <c r="AL55" s="63">
        <f t="shared" si="25"/>
        <v>-18.318934778359306</v>
      </c>
      <c r="AM55" s="8">
        <v>4.1500000000000004</v>
      </c>
      <c r="AN55" s="16">
        <f t="shared" si="3"/>
        <v>1.0086657477197616</v>
      </c>
      <c r="AO55" s="17">
        <f t="shared" si="26"/>
        <v>1.6137008906524919E-2</v>
      </c>
      <c r="AP55" s="16">
        <f t="shared" si="27"/>
        <v>1.0086657477197616</v>
      </c>
      <c r="AQ55" s="17">
        <f t="shared" si="28"/>
        <v>0.86657477197615851</v>
      </c>
      <c r="AR55" s="45">
        <v>3310.5682120000001</v>
      </c>
      <c r="AS55" s="17">
        <f t="shared" si="29"/>
        <v>5.2353572665309045E-3</v>
      </c>
      <c r="AT55" s="17">
        <f t="shared" si="30"/>
        <v>1.0104433398493708</v>
      </c>
      <c r="AU55" s="17">
        <f t="shared" si="31"/>
        <v>1.0443339849370847</v>
      </c>
    </row>
    <row r="56" spans="1:47" x14ac:dyDescent="0.3">
      <c r="A56">
        <f t="shared" si="4"/>
        <v>54</v>
      </c>
      <c r="B56" s="7">
        <v>43909</v>
      </c>
      <c r="C56" s="70">
        <v>3.15</v>
      </c>
      <c r="D56" s="45">
        <v>3542.2087150000002</v>
      </c>
      <c r="E56" s="45">
        <v>0</v>
      </c>
      <c r="F56" s="46">
        <f t="shared" si="32"/>
        <v>97.947379869982981</v>
      </c>
      <c r="G56" s="46">
        <f t="shared" si="0"/>
        <v>3542.2087150000002</v>
      </c>
      <c r="H56" s="11">
        <f t="shared" si="5"/>
        <v>-0.56918639313070507</v>
      </c>
      <c r="I56" s="10">
        <f t="shared" si="6"/>
        <v>0.98035154224989052</v>
      </c>
      <c r="J56" s="11">
        <f t="shared" si="7"/>
        <v>-1.9648457750109483</v>
      </c>
      <c r="K56" s="56">
        <f t="shared" si="8"/>
        <v>3640.156094869983</v>
      </c>
      <c r="L56" s="58">
        <f t="shared" si="9"/>
        <v>-0.55352652810898295</v>
      </c>
      <c r="M56" s="57">
        <f t="shared" si="10"/>
        <v>0.98127372794898204</v>
      </c>
      <c r="N56" s="58">
        <f t="shared" si="11"/>
        <v>-1.8726272051017956</v>
      </c>
      <c r="O56" s="70">
        <v>4.0138999999999996</v>
      </c>
      <c r="P56" s="45">
        <v>3786.690423</v>
      </c>
      <c r="Q56" s="45">
        <v>0</v>
      </c>
      <c r="R56" s="45">
        <f t="shared" si="33"/>
        <v>97.947379869982981</v>
      </c>
      <c r="S56" s="47">
        <f t="shared" si="1"/>
        <v>3786.690423</v>
      </c>
      <c r="T56" s="13">
        <f t="shared" si="12"/>
        <v>0.30894432997097265</v>
      </c>
      <c r="U56" s="12">
        <f t="shared" si="13"/>
        <v>0.94208093202409171</v>
      </c>
      <c r="V56" s="13">
        <f t="shared" si="14"/>
        <v>-5.7919067975908289</v>
      </c>
      <c r="W56" s="55">
        <f t="shared" si="15"/>
        <v>3884.6378028699828</v>
      </c>
      <c r="X56" s="55">
        <f t="shared" si="16"/>
        <v>0.3015404094446783</v>
      </c>
      <c r="Y56" s="55">
        <f t="shared" si="17"/>
        <v>0.94408655535543295</v>
      </c>
      <c r="Z56" s="55">
        <f t="shared" si="18"/>
        <v>-5.5913444644567045</v>
      </c>
      <c r="AA56" s="70">
        <v>4.7135999999999996</v>
      </c>
      <c r="AB56" s="45">
        <v>4102.4259110000003</v>
      </c>
      <c r="AC56" s="45">
        <v>0</v>
      </c>
      <c r="AD56" s="45"/>
      <c r="AE56" s="48">
        <f t="shared" si="2"/>
        <v>4102.4259110000003</v>
      </c>
      <c r="AF56" s="15">
        <f t="shared" si="19"/>
        <v>1.4956526986590557</v>
      </c>
      <c r="AG56" s="14">
        <f t="shared" si="20"/>
        <v>0.82902730277921621</v>
      </c>
      <c r="AH56" s="15">
        <f t="shared" si="21"/>
        <v>-17.09726972207838</v>
      </c>
      <c r="AI56" s="63">
        <f t="shared" si="22"/>
        <v>4102.4259110000003</v>
      </c>
      <c r="AJ56" s="63">
        <f t="shared" si="23"/>
        <v>1.4956526986590557</v>
      </c>
      <c r="AK56" s="63">
        <f t="shared" si="24"/>
        <v>0.82902730277921621</v>
      </c>
      <c r="AL56" s="63">
        <f t="shared" si="25"/>
        <v>-17.09726972207838</v>
      </c>
      <c r="AM56" s="8">
        <v>3.65</v>
      </c>
      <c r="AN56" s="16">
        <f t="shared" si="3"/>
        <v>1.0088285162013082</v>
      </c>
      <c r="AO56" s="17">
        <f t="shared" si="26"/>
        <v>1.6137008906524919E-2</v>
      </c>
      <c r="AP56" s="16">
        <f t="shared" si="27"/>
        <v>1.0088285162013082</v>
      </c>
      <c r="AQ56" s="17">
        <f t="shared" si="28"/>
        <v>0.88285162013082008</v>
      </c>
      <c r="AR56" s="45">
        <v>3310.741532</v>
      </c>
      <c r="AS56" s="17">
        <f t="shared" si="29"/>
        <v>5.2353550478612121E-3</v>
      </c>
      <c r="AT56" s="17">
        <f t="shared" si="30"/>
        <v>1.0104962401457693</v>
      </c>
      <c r="AU56" s="17">
        <f t="shared" si="31"/>
        <v>1.0496240145769331</v>
      </c>
    </row>
    <row r="57" spans="1:47" x14ac:dyDescent="0.3">
      <c r="A57">
        <f t="shared" si="4"/>
        <v>55</v>
      </c>
      <c r="B57" s="7">
        <v>43910</v>
      </c>
      <c r="C57" s="70">
        <v>3.3159000000000001</v>
      </c>
      <c r="D57" s="45">
        <v>3529.9914749999998</v>
      </c>
      <c r="E57" s="45">
        <v>0</v>
      </c>
      <c r="F57" s="46">
        <f t="shared" si="32"/>
        <v>97.963185647396315</v>
      </c>
      <c r="G57" s="46">
        <f t="shared" si="0"/>
        <v>3529.9914749999998</v>
      </c>
      <c r="H57" s="11">
        <f t="shared" si="5"/>
        <v>-0.34490457742550884</v>
      </c>
      <c r="I57" s="10">
        <f t="shared" si="6"/>
        <v>0.97697026490580907</v>
      </c>
      <c r="J57" s="11">
        <f t="shared" si="7"/>
        <v>-2.3029735094190928</v>
      </c>
      <c r="K57" s="56">
        <f t="shared" si="8"/>
        <v>3627.9546606473959</v>
      </c>
      <c r="L57" s="58">
        <f t="shared" si="9"/>
        <v>-0.33518986286831254</v>
      </c>
      <c r="M57" s="57">
        <f t="shared" si="10"/>
        <v>0.97798459788590708</v>
      </c>
      <c r="N57" s="58">
        <f t="shared" si="11"/>
        <v>-2.2015402114092919</v>
      </c>
      <c r="O57" s="70">
        <v>4.1284999999999998</v>
      </c>
      <c r="P57" s="45">
        <v>3759.2028</v>
      </c>
      <c r="Q57" s="45">
        <v>0</v>
      </c>
      <c r="R57" s="45">
        <f t="shared" si="33"/>
        <v>97.963185647396315</v>
      </c>
      <c r="S57" s="47">
        <f t="shared" si="1"/>
        <v>3759.2028</v>
      </c>
      <c r="T57" s="13">
        <f t="shared" si="12"/>
        <v>-0.72590098290166161</v>
      </c>
      <c r="U57" s="12">
        <f t="shared" si="13"/>
        <v>0.93524235727879967</v>
      </c>
      <c r="V57" s="13">
        <f t="shared" si="14"/>
        <v>-6.475764272120033</v>
      </c>
      <c r="W57" s="55">
        <f t="shared" si="15"/>
        <v>3857.1659856473962</v>
      </c>
      <c r="X57" s="55">
        <f t="shared" si="16"/>
        <v>-0.70719121361302317</v>
      </c>
      <c r="Y57" s="55">
        <f t="shared" si="17"/>
        <v>0.93741005818705747</v>
      </c>
      <c r="Z57" s="55">
        <f t="shared" si="18"/>
        <v>-6.2589941812942529</v>
      </c>
      <c r="AA57" s="70">
        <v>4.7735000000000003</v>
      </c>
      <c r="AB57" s="45">
        <v>4064.8730820000001</v>
      </c>
      <c r="AC57" s="45">
        <v>0</v>
      </c>
      <c r="AD57" s="45"/>
      <c r="AE57" s="48">
        <f t="shared" si="2"/>
        <v>4064.8730820000001</v>
      </c>
      <c r="AF57" s="15">
        <f t="shared" si="19"/>
        <v>-0.91538104074733173</v>
      </c>
      <c r="AG57" s="14">
        <f t="shared" si="20"/>
        <v>0.82143854402695626</v>
      </c>
      <c r="AH57" s="15">
        <f t="shared" si="21"/>
        <v>-17.856145597304373</v>
      </c>
      <c r="AI57" s="63">
        <f t="shared" si="22"/>
        <v>4064.8730820000001</v>
      </c>
      <c r="AJ57" s="63">
        <f t="shared" si="23"/>
        <v>-0.91538104074733173</v>
      </c>
      <c r="AK57" s="63">
        <f t="shared" si="24"/>
        <v>0.82143854402695626</v>
      </c>
      <c r="AL57" s="63">
        <f t="shared" si="25"/>
        <v>-17.856145597304373</v>
      </c>
      <c r="AM57" s="8">
        <v>3.65</v>
      </c>
      <c r="AN57" s="16">
        <f t="shared" si="3"/>
        <v>1.0089720428868836</v>
      </c>
      <c r="AO57" s="17">
        <f t="shared" si="26"/>
        <v>1.4227064686456181E-2</v>
      </c>
      <c r="AP57" s="16">
        <f t="shared" si="27"/>
        <v>1.0089720428868836</v>
      </c>
      <c r="AQ57" s="17">
        <f t="shared" si="28"/>
        <v>0.897204288688358</v>
      </c>
      <c r="AR57" s="45">
        <v>3310.9148610000002</v>
      </c>
      <c r="AS57" s="17">
        <f t="shared" si="29"/>
        <v>5.235352815224914E-3</v>
      </c>
      <c r="AT57" s="17">
        <f t="shared" si="30"/>
        <v>1.0105491431891256</v>
      </c>
      <c r="AU57" s="17">
        <f t="shared" si="31"/>
        <v>1.0549143189125587</v>
      </c>
    </row>
    <row r="58" spans="1:47" x14ac:dyDescent="0.3">
      <c r="A58">
        <f t="shared" si="4"/>
        <v>56</v>
      </c>
      <c r="B58" s="7">
        <v>43913</v>
      </c>
      <c r="C58" s="70">
        <v>3.7010999999999998</v>
      </c>
      <c r="D58" s="45">
        <v>3501.1314170000001</v>
      </c>
      <c r="E58" s="45">
        <v>0</v>
      </c>
      <c r="F58" s="46">
        <f t="shared" si="32"/>
        <v>97.977122933187289</v>
      </c>
      <c r="G58" s="46">
        <f t="shared" si="0"/>
        <v>3501.1314170000001</v>
      </c>
      <c r="H58" s="11">
        <f t="shared" si="5"/>
        <v>-0.81756735687300575</v>
      </c>
      <c r="I58" s="10">
        <f t="shared" si="6"/>
        <v>0.96898287493358348</v>
      </c>
      <c r="J58" s="11">
        <f t="shared" si="7"/>
        <v>-3.1017125066416518</v>
      </c>
      <c r="K58" s="56">
        <f t="shared" si="8"/>
        <v>3599.1085399331873</v>
      </c>
      <c r="L58" s="58">
        <f t="shared" si="9"/>
        <v>-0.79510697934304098</v>
      </c>
      <c r="M58" s="57">
        <f t="shared" si="10"/>
        <v>0.9702085740912163</v>
      </c>
      <c r="N58" s="58">
        <f t="shared" si="11"/>
        <v>-2.9791425908783697</v>
      </c>
      <c r="O58" s="70">
        <v>4.63</v>
      </c>
      <c r="P58" s="45">
        <v>3639.435571</v>
      </c>
      <c r="Q58" s="45">
        <v>0</v>
      </c>
      <c r="R58" s="45">
        <f t="shared" si="33"/>
        <v>97.977122933187289</v>
      </c>
      <c r="S58" s="47">
        <f t="shared" si="1"/>
        <v>3639.435571</v>
      </c>
      <c r="T58" s="13">
        <f t="shared" si="12"/>
        <v>-3.1859741379209439</v>
      </c>
      <c r="U58" s="12">
        <f t="shared" si="13"/>
        <v>0.9054457776490149</v>
      </c>
      <c r="V58" s="13">
        <f t="shared" si="14"/>
        <v>-9.45542223509851</v>
      </c>
      <c r="W58" s="55">
        <f t="shared" si="15"/>
        <v>3737.4126939331873</v>
      </c>
      <c r="X58" s="55">
        <f t="shared" si="16"/>
        <v>-3.104696353742975</v>
      </c>
      <c r="Y58" s="55">
        <f t="shared" si="17"/>
        <v>0.90830632229090402</v>
      </c>
      <c r="Z58" s="55">
        <f t="shared" si="18"/>
        <v>-9.1693677709095986</v>
      </c>
      <c r="AA58" s="70">
        <v>5.0191999999999997</v>
      </c>
      <c r="AB58" s="45">
        <v>3913.7194949999998</v>
      </c>
      <c r="AC58" s="45">
        <v>0</v>
      </c>
      <c r="AD58" s="45"/>
      <c r="AE58" s="48">
        <f t="shared" si="2"/>
        <v>3913.7194949999998</v>
      </c>
      <c r="AF58" s="15">
        <f t="shared" si="19"/>
        <v>-3.7185315248669415</v>
      </c>
      <c r="AG58" s="14">
        <f t="shared" si="20"/>
        <v>0.79089309280990583</v>
      </c>
      <c r="AH58" s="15">
        <f t="shared" si="21"/>
        <v>-20.910690719009416</v>
      </c>
      <c r="AI58" s="63">
        <f t="shared" si="22"/>
        <v>3913.7194949999998</v>
      </c>
      <c r="AJ58" s="63">
        <f t="shared" si="23"/>
        <v>-3.7185315248669415</v>
      </c>
      <c r="AK58" s="63">
        <f t="shared" si="24"/>
        <v>0.79089309280990583</v>
      </c>
      <c r="AL58" s="63">
        <f t="shared" si="25"/>
        <v>-20.910690719009416</v>
      </c>
      <c r="AM58" s="8">
        <v>3.65</v>
      </c>
      <c r="AN58" s="16">
        <f t="shared" si="3"/>
        <v>1.0091155899920934</v>
      </c>
      <c r="AO58" s="17">
        <f t="shared" si="26"/>
        <v>1.4227064686456181E-2</v>
      </c>
      <c r="AP58" s="16">
        <f t="shared" si="27"/>
        <v>1.0091155899920934</v>
      </c>
      <c r="AQ58" s="17">
        <f t="shared" si="28"/>
        <v>0.91155899920933869</v>
      </c>
      <c r="AR58" s="45">
        <v>3311.0881989999998</v>
      </c>
      <c r="AS58" s="17">
        <f t="shared" si="29"/>
        <v>5.2353505685553969E-3</v>
      </c>
      <c r="AT58" s="17">
        <f t="shared" si="30"/>
        <v>1.0106020489794392</v>
      </c>
      <c r="AU58" s="17">
        <f t="shared" si="31"/>
        <v>1.0602048979439171</v>
      </c>
    </row>
    <row r="59" spans="1:47" x14ac:dyDescent="0.3">
      <c r="A59">
        <f t="shared" si="4"/>
        <v>57</v>
      </c>
      <c r="B59" s="7">
        <v>43914</v>
      </c>
      <c r="C59" s="70">
        <v>3.4173</v>
      </c>
      <c r="D59" s="45">
        <v>3523.4836089999999</v>
      </c>
      <c r="E59" s="45">
        <v>0</v>
      </c>
      <c r="F59" s="46">
        <f t="shared" si="32"/>
        <v>97.991062201844926</v>
      </c>
      <c r="G59" s="46">
        <f t="shared" si="0"/>
        <v>3523.4836089999999</v>
      </c>
      <c r="H59" s="11">
        <f t="shared" si="5"/>
        <v>0.6384276777348985</v>
      </c>
      <c r="I59" s="10">
        <f t="shared" si="6"/>
        <v>0.97516912979967085</v>
      </c>
      <c r="J59" s="11">
        <f t="shared" si="7"/>
        <v>-2.4830870200329147</v>
      </c>
      <c r="K59" s="56">
        <f t="shared" si="8"/>
        <v>3621.474671201845</v>
      </c>
      <c r="L59" s="58">
        <f t="shared" si="9"/>
        <v>0.62143530878546738</v>
      </c>
      <c r="M59" s="57">
        <f t="shared" si="10"/>
        <v>0.97623779273948308</v>
      </c>
      <c r="N59" s="58">
        <f t="shared" si="11"/>
        <v>-2.3762207260516921</v>
      </c>
      <c r="O59" s="70">
        <v>4.3413000000000004</v>
      </c>
      <c r="P59" s="45">
        <v>3709.0433950000001</v>
      </c>
      <c r="Q59" s="45">
        <v>0</v>
      </c>
      <c r="R59" s="45">
        <f t="shared" si="33"/>
        <v>97.991062201844926</v>
      </c>
      <c r="S59" s="47">
        <f t="shared" si="1"/>
        <v>3709.0433950000001</v>
      </c>
      <c r="T59" s="13">
        <f t="shared" si="12"/>
        <v>1.9125994303802019</v>
      </c>
      <c r="U59" s="12">
        <f t="shared" si="13"/>
        <v>0.92276332843473152</v>
      </c>
      <c r="V59" s="13">
        <f t="shared" si="14"/>
        <v>-7.7236671565268473</v>
      </c>
      <c r="W59" s="55">
        <f t="shared" si="15"/>
        <v>3807.0344572018453</v>
      </c>
      <c r="X59" s="55">
        <f t="shared" si="16"/>
        <v>1.8628331674923837</v>
      </c>
      <c r="Y59" s="55">
        <f t="shared" si="17"/>
        <v>0.9252265537249692</v>
      </c>
      <c r="Z59" s="55">
        <f t="shared" si="18"/>
        <v>-7.4773446275030793</v>
      </c>
      <c r="AA59" s="70">
        <v>4.8491</v>
      </c>
      <c r="AB59" s="45">
        <v>4019.0072770000002</v>
      </c>
      <c r="AC59" s="45">
        <v>0</v>
      </c>
      <c r="AD59" s="45"/>
      <c r="AE59" s="48">
        <f t="shared" si="2"/>
        <v>4019.0072770000002</v>
      </c>
      <c r="AF59" s="15">
        <f t="shared" si="19"/>
        <v>2.6902229997451732</v>
      </c>
      <c r="AG59" s="14">
        <f t="shared" si="20"/>
        <v>0.81216988069607388</v>
      </c>
      <c r="AH59" s="15">
        <f t="shared" si="21"/>
        <v>-18.783011930392611</v>
      </c>
      <c r="AI59" s="63">
        <f t="shared" si="22"/>
        <v>4019.0072770000002</v>
      </c>
      <c r="AJ59" s="63">
        <f t="shared" si="23"/>
        <v>2.6902229997451732</v>
      </c>
      <c r="AK59" s="63">
        <f t="shared" si="24"/>
        <v>0.81216988069607388</v>
      </c>
      <c r="AL59" s="63">
        <f t="shared" si="25"/>
        <v>-18.783011930392611</v>
      </c>
      <c r="AM59" s="8">
        <v>3.65</v>
      </c>
      <c r="AN59" s="16">
        <f t="shared" si="3"/>
        <v>1.0092591575198426</v>
      </c>
      <c r="AO59" s="17">
        <f t="shared" si="26"/>
        <v>1.4227064686456181E-2</v>
      </c>
      <c r="AP59" s="16">
        <f t="shared" si="27"/>
        <v>1.0092591575198426</v>
      </c>
      <c r="AQ59" s="17">
        <f t="shared" si="28"/>
        <v>0.92591575198426312</v>
      </c>
      <c r="AR59" s="45">
        <v>3311.2615460000002</v>
      </c>
      <c r="AS59" s="17">
        <f t="shared" si="29"/>
        <v>5.2353483079192742E-3</v>
      </c>
      <c r="AT59" s="17">
        <f t="shared" si="30"/>
        <v>1.0106549575167103</v>
      </c>
      <c r="AU59" s="17">
        <f t="shared" si="31"/>
        <v>1.0654957516710306</v>
      </c>
    </row>
    <row r="60" spans="1:47" x14ac:dyDescent="0.3">
      <c r="A60">
        <f t="shared" si="4"/>
        <v>58</v>
      </c>
      <c r="B60" s="7">
        <v>43915</v>
      </c>
      <c r="C60" s="70">
        <v>3.1261999999999999</v>
      </c>
      <c r="D60" s="45">
        <v>3546.533535</v>
      </c>
      <c r="E60" s="45">
        <v>0</v>
      </c>
      <c r="F60" s="46">
        <f t="shared" si="32"/>
        <v>98.005003453651327</v>
      </c>
      <c r="G60" s="46">
        <f t="shared" si="0"/>
        <v>3546.533535</v>
      </c>
      <c r="H60" s="11">
        <f t="shared" si="5"/>
        <v>0.65418002629908933</v>
      </c>
      <c r="I60" s="10">
        <f t="shared" si="6"/>
        <v>0.98154849146945489</v>
      </c>
      <c r="J60" s="11">
        <f t="shared" si="7"/>
        <v>-1.8451508530545113</v>
      </c>
      <c r="K60" s="56">
        <f t="shared" si="8"/>
        <v>3644.5385384536512</v>
      </c>
      <c r="L60" s="58">
        <f t="shared" si="9"/>
        <v>0.63686396691411407</v>
      </c>
      <c r="M60" s="57">
        <f t="shared" si="10"/>
        <v>0.98245509947283849</v>
      </c>
      <c r="N60" s="58">
        <f t="shared" si="11"/>
        <v>-1.7544900527161511</v>
      </c>
      <c r="O60" s="70">
        <v>4.01</v>
      </c>
      <c r="P60" s="45">
        <v>3790.818088</v>
      </c>
      <c r="Q60" s="45">
        <v>0</v>
      </c>
      <c r="R60" s="45">
        <f t="shared" si="33"/>
        <v>98.005003453651327</v>
      </c>
      <c r="S60" s="47">
        <f t="shared" si="1"/>
        <v>3790.818088</v>
      </c>
      <c r="T60" s="13">
        <f t="shared" si="12"/>
        <v>2.2047381033674762</v>
      </c>
      <c r="U60" s="12">
        <f t="shared" si="13"/>
        <v>0.94310784314063401</v>
      </c>
      <c r="V60" s="13">
        <f t="shared" si="14"/>
        <v>-5.689215685936599</v>
      </c>
      <c r="W60" s="55">
        <f t="shared" si="15"/>
        <v>3888.8230914536512</v>
      </c>
      <c r="X60" s="55">
        <f t="shared" si="16"/>
        <v>2.1483555027216772</v>
      </c>
      <c r="Y60" s="55">
        <f t="shared" si="17"/>
        <v>0.94510370930456167</v>
      </c>
      <c r="Z60" s="55">
        <f t="shared" si="18"/>
        <v>-5.4896290695438328</v>
      </c>
      <c r="AA60" s="70">
        <v>4.6120999999999999</v>
      </c>
      <c r="AB60" s="45">
        <v>4172.8782010000004</v>
      </c>
      <c r="AC60" s="45">
        <v>0</v>
      </c>
      <c r="AD60" s="45"/>
      <c r="AE60" s="48">
        <f t="shared" si="2"/>
        <v>4172.8782010000004</v>
      </c>
      <c r="AF60" s="15">
        <f t="shared" si="19"/>
        <v>3.8285803780593763</v>
      </c>
      <c r="AG60" s="14">
        <f t="shared" si="20"/>
        <v>0.84326445738491196</v>
      </c>
      <c r="AH60" s="15">
        <f t="shared" si="21"/>
        <v>-15.673554261508805</v>
      </c>
      <c r="AI60" s="63">
        <f t="shared" si="22"/>
        <v>4172.8782010000004</v>
      </c>
      <c r="AJ60" s="63">
        <f t="shared" si="23"/>
        <v>3.8285803780593763</v>
      </c>
      <c r="AK60" s="63">
        <f t="shared" si="24"/>
        <v>0.84326445738491196</v>
      </c>
      <c r="AL60" s="63">
        <f t="shared" si="25"/>
        <v>-15.673554261508805</v>
      </c>
      <c r="AM60" s="8">
        <v>3.65</v>
      </c>
      <c r="AN60" s="16">
        <f t="shared" si="3"/>
        <v>1.009402745473037</v>
      </c>
      <c r="AO60" s="17">
        <f t="shared" si="26"/>
        <v>1.4227064686456181E-2</v>
      </c>
      <c r="AP60" s="16">
        <f t="shared" si="27"/>
        <v>1.009402745473037</v>
      </c>
      <c r="AQ60" s="17">
        <f t="shared" si="28"/>
        <v>0.94027454730369886</v>
      </c>
      <c r="AR60" s="45">
        <v>3311.4349029999998</v>
      </c>
      <c r="AS60" s="17">
        <f t="shared" si="29"/>
        <v>5.2353762332479903E-3</v>
      </c>
      <c r="AT60" s="17">
        <f t="shared" si="30"/>
        <v>1.0107078691061562</v>
      </c>
      <c r="AU60" s="17">
        <f t="shared" si="31"/>
        <v>1.0707869106156176</v>
      </c>
    </row>
    <row r="61" spans="1:47" x14ac:dyDescent="0.3">
      <c r="A61">
        <f t="shared" si="4"/>
        <v>59</v>
      </c>
      <c r="B61" s="7">
        <v>43916</v>
      </c>
      <c r="C61" s="70">
        <v>2.9546999999999999</v>
      </c>
      <c r="D61" s="45">
        <v>3560.4226429999999</v>
      </c>
      <c r="E61" s="45">
        <v>0</v>
      </c>
      <c r="F61" s="46">
        <f t="shared" si="32"/>
        <v>98.018946688888647</v>
      </c>
      <c r="G61" s="46">
        <f t="shared" si="0"/>
        <v>3560.4226429999999</v>
      </c>
      <c r="H61" s="11">
        <f t="shared" si="5"/>
        <v>0.39162488844193266</v>
      </c>
      <c r="I61" s="10">
        <f t="shared" si="6"/>
        <v>0.98539247965417565</v>
      </c>
      <c r="J61" s="11">
        <f t="shared" si="7"/>
        <v>-1.4607520345824354</v>
      </c>
      <c r="K61" s="56">
        <f t="shared" si="8"/>
        <v>3658.4415896888886</v>
      </c>
      <c r="L61" s="58">
        <f t="shared" si="9"/>
        <v>0.38147631280465166</v>
      </c>
      <c r="M61" s="57">
        <f t="shared" si="10"/>
        <v>0.98620293296126871</v>
      </c>
      <c r="N61" s="58">
        <f t="shared" si="11"/>
        <v>-1.3797067038731292</v>
      </c>
      <c r="O61" s="70">
        <v>3.7854000000000001</v>
      </c>
      <c r="P61" s="45">
        <v>3847.7642689999998</v>
      </c>
      <c r="Q61" s="45">
        <v>0</v>
      </c>
      <c r="R61" s="45">
        <f t="shared" si="33"/>
        <v>98.018946688888647</v>
      </c>
      <c r="S61" s="47">
        <f t="shared" si="1"/>
        <v>3847.7642689999998</v>
      </c>
      <c r="T61" s="13">
        <f t="shared" si="12"/>
        <v>1.5022134979324253</v>
      </c>
      <c r="U61" s="12">
        <f t="shared" si="13"/>
        <v>0.95727533646035201</v>
      </c>
      <c r="V61" s="13">
        <f t="shared" si="14"/>
        <v>-4.2724663539647985</v>
      </c>
      <c r="W61" s="55">
        <f t="shared" si="15"/>
        <v>3945.7832156888885</v>
      </c>
      <c r="X61" s="55">
        <f t="shared" si="16"/>
        <v>1.4647136908957581</v>
      </c>
      <c r="Y61" s="55">
        <f t="shared" si="17"/>
        <v>0.95894677272790918</v>
      </c>
      <c r="Z61" s="55">
        <f t="shared" si="18"/>
        <v>-4.1053227272090815</v>
      </c>
      <c r="AA61" s="70">
        <v>4.4748999999999999</v>
      </c>
      <c r="AB61" s="45">
        <v>4266.5966129999997</v>
      </c>
      <c r="AC61" s="45">
        <v>0</v>
      </c>
      <c r="AD61" s="45"/>
      <c r="AE61" s="48">
        <f t="shared" si="2"/>
        <v>4266.5966129999997</v>
      </c>
      <c r="AF61" s="15">
        <f t="shared" si="19"/>
        <v>2.2458937808810253</v>
      </c>
      <c r="AG61" s="14">
        <f t="shared" si="20"/>
        <v>0.86220328138969982</v>
      </c>
      <c r="AH61" s="15">
        <f t="shared" si="21"/>
        <v>-13.779671861030018</v>
      </c>
      <c r="AI61" s="63">
        <f t="shared" si="22"/>
        <v>4266.5966129999997</v>
      </c>
      <c r="AJ61" s="63">
        <f t="shared" si="23"/>
        <v>2.2458937808810253</v>
      </c>
      <c r="AK61" s="63">
        <f t="shared" si="24"/>
        <v>0.86220328138969982</v>
      </c>
      <c r="AL61" s="63">
        <f t="shared" si="25"/>
        <v>-13.779671861030018</v>
      </c>
      <c r="AM61" s="8">
        <v>3.65</v>
      </c>
      <c r="AN61" s="16">
        <f t="shared" si="3"/>
        <v>1.0095463538545824</v>
      </c>
      <c r="AO61" s="17">
        <f t="shared" si="26"/>
        <v>1.4227064686456181E-2</v>
      </c>
      <c r="AP61" s="16">
        <f t="shared" si="27"/>
        <v>1.0095463538545824</v>
      </c>
      <c r="AQ61" s="17">
        <f t="shared" si="28"/>
        <v>0.95463538545823567</v>
      </c>
      <c r="AR61" s="45">
        <v>3311.608268</v>
      </c>
      <c r="AS61" s="17">
        <f t="shared" si="29"/>
        <v>5.2353437430818772E-3</v>
      </c>
      <c r="AT61" s="17">
        <f t="shared" si="30"/>
        <v>1.0107607831373422</v>
      </c>
      <c r="AU61" s="17">
        <f t="shared" si="31"/>
        <v>1.0760783137342189</v>
      </c>
    </row>
    <row r="62" spans="1:47" x14ac:dyDescent="0.3">
      <c r="A62">
        <f t="shared" si="4"/>
        <v>60</v>
      </c>
      <c r="B62" s="7">
        <v>43917</v>
      </c>
      <c r="C62" s="70">
        <v>2.8582999999999998</v>
      </c>
      <c r="D62" s="45">
        <v>3568.5010189999998</v>
      </c>
      <c r="E62" s="45">
        <v>0</v>
      </c>
      <c r="F62" s="46">
        <f t="shared" si="32"/>
        <v>98.032891907839058</v>
      </c>
      <c r="G62" s="46">
        <f t="shared" si="0"/>
        <v>3568.5010189999998</v>
      </c>
      <c r="H62" s="11">
        <f t="shared" si="5"/>
        <v>0.22689373734554596</v>
      </c>
      <c r="I62" s="10">
        <f t="shared" si="6"/>
        <v>0.9876282734787849</v>
      </c>
      <c r="J62" s="11">
        <f t="shared" si="7"/>
        <v>-1.2371726521215098</v>
      </c>
      <c r="K62" s="56">
        <f t="shared" si="8"/>
        <v>3666.5339109078391</v>
      </c>
      <c r="L62" s="58">
        <f t="shared" si="9"/>
        <v>0.22119585677569109</v>
      </c>
      <c r="M62" s="57">
        <f t="shared" si="10"/>
        <v>0.98838437298837933</v>
      </c>
      <c r="N62" s="58">
        <f t="shared" si="11"/>
        <v>-1.1615627011620666</v>
      </c>
      <c r="O62" s="70">
        <v>3.74</v>
      </c>
      <c r="P62" s="45">
        <v>3860.0073510000002</v>
      </c>
      <c r="Q62" s="45">
        <v>0</v>
      </c>
      <c r="R62" s="45">
        <f t="shared" si="33"/>
        <v>98.032891907839058</v>
      </c>
      <c r="S62" s="47">
        <f t="shared" si="1"/>
        <v>3860.0073510000002</v>
      </c>
      <c r="T62" s="13">
        <f t="shared" si="12"/>
        <v>0.31818690398053295</v>
      </c>
      <c r="U62" s="12">
        <f t="shared" si="13"/>
        <v>0.96032126121600447</v>
      </c>
      <c r="V62" s="13">
        <f t="shared" si="14"/>
        <v>-3.9678738783995526</v>
      </c>
      <c r="W62" s="55">
        <f t="shared" si="15"/>
        <v>3958.0402429078395</v>
      </c>
      <c r="X62" s="55">
        <f t="shared" si="16"/>
        <v>0.31063610312436207</v>
      </c>
      <c r="Y62" s="55">
        <f t="shared" si="17"/>
        <v>0.96192560761374801</v>
      </c>
      <c r="Z62" s="55">
        <f t="shared" si="18"/>
        <v>-3.8074392386251987</v>
      </c>
      <c r="AA62" s="70">
        <v>4.5130999999999997</v>
      </c>
      <c r="AB62" s="45">
        <v>4241.4119959999998</v>
      </c>
      <c r="AC62" s="45">
        <v>0</v>
      </c>
      <c r="AD62" s="45"/>
      <c r="AE62" s="48">
        <f t="shared" si="2"/>
        <v>4241.4119959999998</v>
      </c>
      <c r="AF62" s="15">
        <f t="shared" si="19"/>
        <v>-0.59027415254735427</v>
      </c>
      <c r="AG62" s="14">
        <f t="shared" si="20"/>
        <v>0.85711391827724126</v>
      </c>
      <c r="AH62" s="15">
        <f t="shared" si="21"/>
        <v>-14.288608172275874</v>
      </c>
      <c r="AI62" s="63">
        <f t="shared" si="22"/>
        <v>4241.4119959999998</v>
      </c>
      <c r="AJ62" s="63">
        <f t="shared" si="23"/>
        <v>-0.59027415254735427</v>
      </c>
      <c r="AK62" s="63">
        <f t="shared" si="24"/>
        <v>0.85711391827724126</v>
      </c>
      <c r="AL62" s="63">
        <f t="shared" si="25"/>
        <v>-14.288608172275874</v>
      </c>
      <c r="AM62" s="8">
        <v>3.65</v>
      </c>
      <c r="AN62" s="16">
        <f t="shared" si="3"/>
        <v>1.0096899826673851</v>
      </c>
      <c r="AO62" s="17">
        <f t="shared" si="26"/>
        <v>1.4227064686456181E-2</v>
      </c>
      <c r="AP62" s="16">
        <f t="shared" si="27"/>
        <v>1.0096899826673851</v>
      </c>
      <c r="AQ62" s="17">
        <f t="shared" si="28"/>
        <v>0.96899826673850775</v>
      </c>
      <c r="AR62" s="45">
        <v>3311.7816419999999</v>
      </c>
      <c r="AS62" s="17">
        <f t="shared" si="29"/>
        <v>5.2353414404571197E-3</v>
      </c>
      <c r="AT62" s="17">
        <f t="shared" si="30"/>
        <v>1.0108136999154858</v>
      </c>
      <c r="AU62" s="17">
        <f t="shared" si="31"/>
        <v>1.0813699915485753</v>
      </c>
    </row>
    <row r="63" spans="1:47" x14ac:dyDescent="0.3">
      <c r="A63">
        <f t="shared" si="4"/>
        <v>61</v>
      </c>
      <c r="B63" s="7">
        <v>43920</v>
      </c>
      <c r="C63" s="70">
        <v>2.6383000000000001</v>
      </c>
      <c r="D63" s="45">
        <v>3586.2180210000001</v>
      </c>
      <c r="E63" s="45">
        <v>0</v>
      </c>
      <c r="F63" s="46">
        <f t="shared" si="32"/>
        <v>98.046839110784788</v>
      </c>
      <c r="G63" s="46">
        <f t="shared" si="0"/>
        <v>3586.2180210000001</v>
      </c>
      <c r="H63" s="11">
        <f t="shared" si="5"/>
        <v>0.49648303042841846</v>
      </c>
      <c r="I63" s="10">
        <f t="shared" si="6"/>
        <v>0.99253168026032024</v>
      </c>
      <c r="J63" s="11">
        <f t="shared" si="7"/>
        <v>-0.74683197396797629</v>
      </c>
      <c r="K63" s="56">
        <f t="shared" si="8"/>
        <v>3684.2648601107849</v>
      </c>
      <c r="L63" s="58">
        <f t="shared" si="9"/>
        <v>0.48358885077257607</v>
      </c>
      <c r="M63" s="57">
        <f t="shared" si="10"/>
        <v>0.99316408961892955</v>
      </c>
      <c r="N63" s="58">
        <f t="shared" si="11"/>
        <v>-0.68359103810704536</v>
      </c>
      <c r="O63" s="70">
        <v>3.694</v>
      </c>
      <c r="P63" s="45">
        <v>3872.4404869999998</v>
      </c>
      <c r="Q63" s="45">
        <v>0</v>
      </c>
      <c r="R63" s="45">
        <f t="shared" si="33"/>
        <v>98.046839110784788</v>
      </c>
      <c r="S63" s="47">
        <f t="shared" si="1"/>
        <v>3872.4404869999998</v>
      </c>
      <c r="T63" s="13">
        <f t="shared" si="12"/>
        <v>0.32210135550074792</v>
      </c>
      <c r="U63" s="12">
        <f t="shared" si="13"/>
        <v>0.96341446901554306</v>
      </c>
      <c r="V63" s="13">
        <f t="shared" si="14"/>
        <v>-3.6585530984456938</v>
      </c>
      <c r="W63" s="55">
        <f t="shared" si="15"/>
        <v>3970.4873261107846</v>
      </c>
      <c r="X63" s="55">
        <f t="shared" si="16"/>
        <v>0.31447591330704405</v>
      </c>
      <c r="Y63" s="55">
        <f t="shared" si="17"/>
        <v>0.96495063195362563</v>
      </c>
      <c r="Z63" s="55">
        <f t="shared" si="18"/>
        <v>-3.5049368046374374</v>
      </c>
      <c r="AA63" s="70">
        <v>4.5027999999999997</v>
      </c>
      <c r="AB63" s="45">
        <v>4249.4038959999998</v>
      </c>
      <c r="AC63" s="45">
        <v>0</v>
      </c>
      <c r="AD63" s="45"/>
      <c r="AE63" s="48">
        <f t="shared" si="2"/>
        <v>4249.4038959999998</v>
      </c>
      <c r="AF63" s="15">
        <f t="shared" si="19"/>
        <v>0.1884254584920475</v>
      </c>
      <c r="AG63" s="14">
        <f t="shared" si="20"/>
        <v>0.85872893910755432</v>
      </c>
      <c r="AH63" s="15">
        <f t="shared" si="21"/>
        <v>-14.127106089244567</v>
      </c>
      <c r="AI63" s="63">
        <f t="shared" si="22"/>
        <v>4249.4038959999998</v>
      </c>
      <c r="AJ63" s="63">
        <f t="shared" si="23"/>
        <v>0.1884254584920475</v>
      </c>
      <c r="AK63" s="63">
        <f t="shared" si="24"/>
        <v>0.85872893910755432</v>
      </c>
      <c r="AL63" s="63">
        <f t="shared" si="25"/>
        <v>-14.127106089244567</v>
      </c>
      <c r="AM63" s="8">
        <v>3.65</v>
      </c>
      <c r="AN63" s="16">
        <f t="shared" si="3"/>
        <v>1.0098336319143519</v>
      </c>
      <c r="AO63" s="17">
        <f t="shared" si="26"/>
        <v>1.4227064686456181E-2</v>
      </c>
      <c r="AP63" s="16">
        <f t="shared" si="27"/>
        <v>1.0098336319143519</v>
      </c>
      <c r="AQ63" s="17">
        <f t="shared" si="28"/>
        <v>0.98336319143519368</v>
      </c>
      <c r="AR63" s="45">
        <v>3311.9550260000001</v>
      </c>
      <c r="AS63" s="17">
        <f t="shared" si="29"/>
        <v>5.2353693190898554E-3</v>
      </c>
      <c r="AT63" s="17">
        <f t="shared" si="30"/>
        <v>1.0108666197458043</v>
      </c>
      <c r="AU63" s="17">
        <f t="shared" si="31"/>
        <v>1.0866619745804273</v>
      </c>
    </row>
    <row r="64" spans="1:47" x14ac:dyDescent="0.3">
      <c r="A64">
        <f t="shared" si="4"/>
        <v>62</v>
      </c>
      <c r="B64" s="7">
        <v>43921</v>
      </c>
      <c r="C64" s="70">
        <v>2.4300000000000002</v>
      </c>
      <c r="D64" s="45">
        <v>3603.0823380000002</v>
      </c>
      <c r="E64" s="45">
        <v>0</v>
      </c>
      <c r="F64" s="46">
        <f t="shared" si="32"/>
        <v>98.060788298008106</v>
      </c>
      <c r="G64" s="46">
        <f t="shared" si="0"/>
        <v>3603.0823380000002</v>
      </c>
      <c r="H64" s="11">
        <f t="shared" si="5"/>
        <v>0.47025353453824525</v>
      </c>
      <c r="I64" s="10">
        <f t="shared" si="6"/>
        <v>0.99719909556815622</v>
      </c>
      <c r="J64" s="11">
        <f t="shared" si="7"/>
        <v>-0.28009044318437759</v>
      </c>
      <c r="K64" s="56">
        <f t="shared" si="8"/>
        <v>3701.1431262980082</v>
      </c>
      <c r="L64" s="58">
        <f t="shared" si="9"/>
        <v>0.45811761173748522</v>
      </c>
      <c r="M64" s="57">
        <f t="shared" si="10"/>
        <v>0.99771394922692613</v>
      </c>
      <c r="N64" s="58">
        <f t="shared" si="11"/>
        <v>-0.22860507730738666</v>
      </c>
      <c r="O64" s="70">
        <v>3.7</v>
      </c>
      <c r="P64" s="45">
        <v>3871.6760800000002</v>
      </c>
      <c r="Q64" s="45">
        <v>0</v>
      </c>
      <c r="R64" s="45">
        <f t="shared" si="33"/>
        <v>98.060788298008106</v>
      </c>
      <c r="S64" s="47">
        <f t="shared" si="1"/>
        <v>3871.6760800000002</v>
      </c>
      <c r="T64" s="13">
        <f t="shared" si="12"/>
        <v>-1.9739670695151368E-2</v>
      </c>
      <c r="U64" s="12">
        <f t="shared" si="13"/>
        <v>0.96322429417193001</v>
      </c>
      <c r="V64" s="13">
        <f t="shared" si="14"/>
        <v>-3.6775705828069993</v>
      </c>
      <c r="W64" s="55">
        <f t="shared" si="15"/>
        <v>3969.7368682980082</v>
      </c>
      <c r="X64" s="55">
        <f t="shared" si="16"/>
        <v>-1.8900899339013844E-2</v>
      </c>
      <c r="Y64" s="55">
        <f t="shared" si="17"/>
        <v>0.96476824760600888</v>
      </c>
      <c r="Z64" s="55">
        <f t="shared" si="18"/>
        <v>-3.5231752393991123</v>
      </c>
      <c r="AA64" s="70">
        <v>4.5551000000000004</v>
      </c>
      <c r="AB64" s="45">
        <v>4214.8854510000001</v>
      </c>
      <c r="AC64" s="45">
        <v>0</v>
      </c>
      <c r="AD64" s="45"/>
      <c r="AE64" s="48">
        <f t="shared" si="2"/>
        <v>4214.8854510000001</v>
      </c>
      <c r="AF64" s="15">
        <f t="shared" si="19"/>
        <v>-0.81231264066219389</v>
      </c>
      <c r="AG64" s="14">
        <f t="shared" si="20"/>
        <v>0.85175337538615925</v>
      </c>
      <c r="AH64" s="15">
        <f t="shared" si="21"/>
        <v>-14.824662461384076</v>
      </c>
      <c r="AI64" s="63">
        <f t="shared" si="22"/>
        <v>4214.8854510000001</v>
      </c>
      <c r="AJ64" s="63">
        <f t="shared" si="23"/>
        <v>-0.81231264066219389</v>
      </c>
      <c r="AK64" s="63">
        <f t="shared" si="24"/>
        <v>0.85175337538615925</v>
      </c>
      <c r="AL64" s="63">
        <f t="shared" si="25"/>
        <v>-14.824662461384076</v>
      </c>
      <c r="AM64" s="8">
        <v>3.65</v>
      </c>
      <c r="AN64" s="16">
        <f t="shared" si="3"/>
        <v>1.0099773015983899</v>
      </c>
      <c r="AO64" s="17">
        <f t="shared" si="26"/>
        <v>1.4227064686456181E-2</v>
      </c>
      <c r="AP64" s="16">
        <f t="shared" si="27"/>
        <v>1.0099773015983899</v>
      </c>
      <c r="AQ64" s="17">
        <f t="shared" si="28"/>
        <v>0.99773015983899427</v>
      </c>
      <c r="AR64" s="45">
        <v>3312.1284179999998</v>
      </c>
      <c r="AS64" s="17">
        <f t="shared" si="29"/>
        <v>5.2353367916646576E-3</v>
      </c>
      <c r="AT64" s="17">
        <f t="shared" si="30"/>
        <v>1.0109195420178625</v>
      </c>
      <c r="AU64" s="17">
        <f t="shared" si="31"/>
        <v>1.0919542017862494</v>
      </c>
    </row>
    <row r="65" spans="1:47" x14ac:dyDescent="0.3">
      <c r="A65">
        <f t="shared" si="4"/>
        <v>63</v>
      </c>
      <c r="B65" s="7">
        <v>43922</v>
      </c>
      <c r="C65" s="70">
        <v>2.4304000000000001</v>
      </c>
      <c r="D65" s="45">
        <v>3603.5823289999998</v>
      </c>
      <c r="E65" s="45">
        <v>0</v>
      </c>
      <c r="F65" s="46">
        <f t="shared" si="32"/>
        <v>98.074739469791311</v>
      </c>
      <c r="G65" s="46">
        <f t="shared" si="0"/>
        <v>3603.5823289999998</v>
      </c>
      <c r="H65" s="11">
        <f t="shared" si="5"/>
        <v>1.3876757539699192E-2</v>
      </c>
      <c r="I65" s="10">
        <f t="shared" si="6"/>
        <v>0.99733747446883625</v>
      </c>
      <c r="J65" s="11">
        <f t="shared" si="7"/>
        <v>-0.26625255311637508</v>
      </c>
      <c r="K65" s="56">
        <f t="shared" si="8"/>
        <v>3701.6570684697913</v>
      </c>
      <c r="L65" s="58">
        <f t="shared" si="9"/>
        <v>1.3886038833010872E-2</v>
      </c>
      <c r="M65" s="57">
        <f t="shared" si="10"/>
        <v>0.99785249217335814</v>
      </c>
      <c r="N65" s="58">
        <f t="shared" si="11"/>
        <v>-0.2147507826641859</v>
      </c>
      <c r="O65" s="70">
        <v>3.8</v>
      </c>
      <c r="P65" s="45">
        <v>3847.1623800000002</v>
      </c>
      <c r="Q65" s="45">
        <v>0</v>
      </c>
      <c r="R65" s="45">
        <f t="shared" si="33"/>
        <v>98.074739469791311</v>
      </c>
      <c r="S65" s="47">
        <f t="shared" si="1"/>
        <v>3847.1623800000002</v>
      </c>
      <c r="T65" s="13">
        <f t="shared" si="12"/>
        <v>-0.63315472403879802</v>
      </c>
      <c r="U65" s="12">
        <f t="shared" si="13"/>
        <v>0.95712559405029107</v>
      </c>
      <c r="V65" s="13">
        <f t="shared" si="14"/>
        <v>-4.2874405949708922</v>
      </c>
      <c r="W65" s="55">
        <f t="shared" si="15"/>
        <v>3945.2371194697917</v>
      </c>
      <c r="X65" s="55">
        <f t="shared" si="16"/>
        <v>-0.61716304231319574</v>
      </c>
      <c r="Y65" s="55">
        <f t="shared" si="17"/>
        <v>0.95881405453781188</v>
      </c>
      <c r="Z65" s="55">
        <f t="shared" si="18"/>
        <v>-4.1185945462188123</v>
      </c>
      <c r="AA65" s="70">
        <v>4.6477000000000004</v>
      </c>
      <c r="AB65" s="45">
        <v>4154.1564500000004</v>
      </c>
      <c r="AC65" s="45">
        <v>0</v>
      </c>
      <c r="AD65" s="45"/>
      <c r="AE65" s="48">
        <f t="shared" si="2"/>
        <v>4154.1564500000004</v>
      </c>
      <c r="AF65" s="15">
        <f t="shared" si="19"/>
        <v>-1.4408220983939568</v>
      </c>
      <c r="AG65" s="14">
        <f t="shared" si="20"/>
        <v>0.83948112452977908</v>
      </c>
      <c r="AH65" s="15">
        <f t="shared" si="21"/>
        <v>-16.051887547022091</v>
      </c>
      <c r="AI65" s="63">
        <f t="shared" si="22"/>
        <v>4154.1564500000004</v>
      </c>
      <c r="AJ65" s="63">
        <f t="shared" si="23"/>
        <v>-1.4408220983939568</v>
      </c>
      <c r="AK65" s="63">
        <f t="shared" si="24"/>
        <v>0.83948112452977908</v>
      </c>
      <c r="AL65" s="63">
        <f t="shared" si="25"/>
        <v>-16.051887547022091</v>
      </c>
      <c r="AM65" s="8">
        <v>3.65</v>
      </c>
      <c r="AN65" s="16">
        <f t="shared" si="3"/>
        <v>1.0101209917224068</v>
      </c>
      <c r="AO65" s="17">
        <f t="shared" si="26"/>
        <v>1.4227064686456181E-2</v>
      </c>
      <c r="AP65" s="16">
        <f t="shared" si="27"/>
        <v>1.0101209917224068</v>
      </c>
      <c r="AQ65" s="17">
        <f t="shared" si="28"/>
        <v>1.0120991722406769</v>
      </c>
      <c r="AR65" s="45">
        <v>3312.3018200000001</v>
      </c>
      <c r="AS65" s="17">
        <f t="shared" si="29"/>
        <v>5.2353646391889441E-3</v>
      </c>
      <c r="AT65" s="17">
        <f t="shared" si="30"/>
        <v>1.0109724673420959</v>
      </c>
      <c r="AU65" s="17">
        <f t="shared" si="31"/>
        <v>1.0972467342095893</v>
      </c>
    </row>
    <row r="66" spans="1:47" x14ac:dyDescent="0.3">
      <c r="A66">
        <f t="shared" si="4"/>
        <v>64</v>
      </c>
      <c r="B66" s="7">
        <v>43923</v>
      </c>
      <c r="C66" s="70">
        <v>2.2400000000000002</v>
      </c>
      <c r="D66" s="45">
        <v>3619.0680000000002</v>
      </c>
      <c r="E66" s="45">
        <v>0</v>
      </c>
      <c r="F66" s="46">
        <f t="shared" si="32"/>
        <v>98.088692626416758</v>
      </c>
      <c r="G66" s="46">
        <f t="shared" si="0"/>
        <v>3619.0680000000002</v>
      </c>
      <c r="H66" s="11">
        <f t="shared" si="5"/>
        <v>0.42972990724754467</v>
      </c>
      <c r="I66" s="10">
        <f t="shared" si="6"/>
        <v>1.0016233318728163</v>
      </c>
      <c r="J66" s="11">
        <f t="shared" si="7"/>
        <v>0.16233318728162693</v>
      </c>
      <c r="K66" s="56">
        <f t="shared" si="8"/>
        <v>3717.1566926264168</v>
      </c>
      <c r="L66" s="58">
        <f t="shared" si="9"/>
        <v>0.4187212340291957</v>
      </c>
      <c r="M66" s="57">
        <f t="shared" si="10"/>
        <v>1.0020307124423775</v>
      </c>
      <c r="N66" s="58">
        <f t="shared" si="11"/>
        <v>0.20307124423775136</v>
      </c>
      <c r="O66" s="70">
        <v>3.8281999999999998</v>
      </c>
      <c r="P66" s="45">
        <v>3840.844842</v>
      </c>
      <c r="Q66" s="45">
        <v>0</v>
      </c>
      <c r="R66" s="45">
        <f t="shared" si="33"/>
        <v>98.088692626416758</v>
      </c>
      <c r="S66" s="47">
        <f t="shared" si="1"/>
        <v>3840.844842</v>
      </c>
      <c r="T66" s="13">
        <f t="shared" si="12"/>
        <v>-0.16421292828300293</v>
      </c>
      <c r="U66" s="12">
        <f t="shared" si="13"/>
        <v>0.95555387008495496</v>
      </c>
      <c r="V66" s="13">
        <f t="shared" si="14"/>
        <v>-4.4446129915045045</v>
      </c>
      <c r="W66" s="55">
        <f t="shared" si="15"/>
        <v>3938.9335346264165</v>
      </c>
      <c r="X66" s="55">
        <f t="shared" si="16"/>
        <v>-0.1597770844309121</v>
      </c>
      <c r="Y66" s="55">
        <f t="shared" si="17"/>
        <v>0.95728208939635751</v>
      </c>
      <c r="Z66" s="55">
        <f t="shared" si="18"/>
        <v>-4.271791060364249</v>
      </c>
      <c r="AA66" s="70">
        <v>4.72</v>
      </c>
      <c r="AB66" s="45">
        <v>4107.9396569999999</v>
      </c>
      <c r="AC66" s="45">
        <v>0</v>
      </c>
      <c r="AD66" s="45"/>
      <c r="AE66" s="48">
        <f t="shared" si="2"/>
        <v>4107.9396569999999</v>
      </c>
      <c r="AF66" s="15">
        <f t="shared" si="19"/>
        <v>-1.1125433901267856</v>
      </c>
      <c r="AG66" s="14">
        <f t="shared" si="20"/>
        <v>0.83014153276746105</v>
      </c>
      <c r="AH66" s="15">
        <f t="shared" si="21"/>
        <v>-16.985846723253893</v>
      </c>
      <c r="AI66" s="63">
        <f t="shared" si="22"/>
        <v>4107.9396569999999</v>
      </c>
      <c r="AJ66" s="63">
        <f t="shared" si="23"/>
        <v>-1.1125433901267856</v>
      </c>
      <c r="AK66" s="63">
        <f t="shared" si="24"/>
        <v>0.83014153276746105</v>
      </c>
      <c r="AL66" s="63">
        <f t="shared" si="25"/>
        <v>-16.985846723253893</v>
      </c>
      <c r="AM66" s="8">
        <v>3.65</v>
      </c>
      <c r="AN66" s="16">
        <f t="shared" si="3"/>
        <v>1.0102647022893105</v>
      </c>
      <c r="AO66" s="17">
        <f t="shared" si="26"/>
        <v>1.4227064686456181E-2</v>
      </c>
      <c r="AP66" s="16">
        <f t="shared" si="27"/>
        <v>1.0102647022893105</v>
      </c>
      <c r="AQ66" s="17">
        <f t="shared" si="28"/>
        <v>1.0264702289310534</v>
      </c>
      <c r="AR66" s="45">
        <v>3312.4752309999999</v>
      </c>
      <c r="AS66" s="17">
        <f t="shared" si="29"/>
        <v>5.2353622774559128E-3</v>
      </c>
      <c r="AT66" s="17">
        <f t="shared" si="30"/>
        <v>1.0110253954132866</v>
      </c>
      <c r="AU66" s="17">
        <f t="shared" si="31"/>
        <v>1.1025395413286621</v>
      </c>
    </row>
    <row r="67" spans="1:47" x14ac:dyDescent="0.3">
      <c r="A67">
        <f t="shared" si="4"/>
        <v>65</v>
      </c>
      <c r="B67" s="7">
        <v>43924</v>
      </c>
      <c r="C67" s="70">
        <v>2.2145999999999999</v>
      </c>
      <c r="D67" s="45">
        <v>3621.5730130000002</v>
      </c>
      <c r="E67" s="45">
        <v>0</v>
      </c>
      <c r="F67" s="46">
        <f t="shared" si="32"/>
        <v>98.102647768166818</v>
      </c>
      <c r="G67" s="46">
        <f t="shared" si="0"/>
        <v>3621.5730130000002</v>
      </c>
      <c r="H67" s="11">
        <f t="shared" si="5"/>
        <v>6.9217074672267564E-2</v>
      </c>
      <c r="I67" s="10">
        <f t="shared" si="6"/>
        <v>1.0023166262423735</v>
      </c>
      <c r="J67" s="11">
        <f t="shared" si="7"/>
        <v>0.23166262423734985</v>
      </c>
      <c r="K67" s="56">
        <f t="shared" si="8"/>
        <v>3719.6756607681668</v>
      </c>
      <c r="L67" s="58">
        <f t="shared" si="9"/>
        <v>6.7765992936119623E-2</v>
      </c>
      <c r="M67" s="57">
        <f t="shared" si="10"/>
        <v>1.0027097485041889</v>
      </c>
      <c r="N67" s="58">
        <f t="shared" si="11"/>
        <v>0.27097485041889247</v>
      </c>
      <c r="O67" s="70">
        <v>3.9487999999999999</v>
      </c>
      <c r="P67" s="45">
        <v>3811.513661</v>
      </c>
      <c r="Q67" s="45">
        <v>0</v>
      </c>
      <c r="R67" s="45">
        <f t="shared" ref="R67:R130" si="34">+(R66*(1+AO66/100))+Q67</f>
        <v>98.102647768166818</v>
      </c>
      <c r="S67" s="47">
        <f t="shared" si="1"/>
        <v>3811.513661</v>
      </c>
      <c r="T67" s="13">
        <f t="shared" si="12"/>
        <v>-0.7636648239278232</v>
      </c>
      <c r="U67" s="12">
        <f t="shared" si="13"/>
        <v>0.94825664130543519</v>
      </c>
      <c r="V67" s="13">
        <f t="shared" si="14"/>
        <v>-5.1743358694564812</v>
      </c>
      <c r="W67" s="55">
        <f t="shared" si="15"/>
        <v>3909.6163087681666</v>
      </c>
      <c r="X67" s="55">
        <f t="shared" si="16"/>
        <v>-0.74429348960899366</v>
      </c>
      <c r="Y67" s="55">
        <f t="shared" si="17"/>
        <v>0.95015710112778751</v>
      </c>
      <c r="Z67" s="55">
        <f t="shared" si="18"/>
        <v>-4.9842898872212498</v>
      </c>
      <c r="AA67" s="70">
        <v>4.8651999999999997</v>
      </c>
      <c r="AB67" s="45">
        <v>4016.679243</v>
      </c>
      <c r="AC67" s="45">
        <v>0</v>
      </c>
      <c r="AD67" s="45"/>
      <c r="AE67" s="48">
        <f t="shared" si="2"/>
        <v>4016.679243</v>
      </c>
      <c r="AF67" s="15">
        <f t="shared" si="19"/>
        <v>-2.2215616980763242</v>
      </c>
      <c r="AG67" s="14">
        <f t="shared" si="20"/>
        <v>0.81169942643567539</v>
      </c>
      <c r="AH67" s="15">
        <f t="shared" si="21"/>
        <v>-18.830057356432462</v>
      </c>
      <c r="AI67" s="63">
        <f t="shared" si="22"/>
        <v>4016.679243</v>
      </c>
      <c r="AJ67" s="63">
        <f t="shared" si="23"/>
        <v>-2.2215616980763242</v>
      </c>
      <c r="AK67" s="63">
        <f t="shared" si="24"/>
        <v>0.81169942643567539</v>
      </c>
      <c r="AL67" s="63">
        <f t="shared" si="25"/>
        <v>-18.830057356432462</v>
      </c>
      <c r="AM67" s="8">
        <v>3.65</v>
      </c>
      <c r="AN67" s="16">
        <f t="shared" si="3"/>
        <v>1.0104084333020096</v>
      </c>
      <c r="AO67" s="17">
        <f t="shared" si="26"/>
        <v>1.4227064686456181E-2</v>
      </c>
      <c r="AP67" s="16">
        <f t="shared" si="27"/>
        <v>1.0104084333020096</v>
      </c>
      <c r="AQ67" s="17">
        <f t="shared" si="28"/>
        <v>1.0408433302009579</v>
      </c>
      <c r="AR67" s="45">
        <v>3312.648651</v>
      </c>
      <c r="AS67" s="17">
        <f t="shared" si="29"/>
        <v>5.2353599017784802E-3</v>
      </c>
      <c r="AT67" s="17">
        <f t="shared" si="30"/>
        <v>1.0110783262314349</v>
      </c>
      <c r="AU67" s="17">
        <f t="shared" si="31"/>
        <v>1.1078326231434898</v>
      </c>
    </row>
    <row r="68" spans="1:47" x14ac:dyDescent="0.3">
      <c r="A68">
        <f t="shared" si="4"/>
        <v>66</v>
      </c>
      <c r="B68" s="7">
        <v>43927</v>
      </c>
      <c r="C68" s="70">
        <v>2.2900999999999998</v>
      </c>
      <c r="D68" s="45">
        <v>3616.1506939999999</v>
      </c>
      <c r="E68" s="45">
        <v>0</v>
      </c>
      <c r="F68" s="46">
        <f t="shared" si="32"/>
        <v>98.116604895323917</v>
      </c>
      <c r="G68" s="46">
        <f t="shared" ref="G68:G131" si="35">+D68+E68</f>
        <v>3616.1506939999999</v>
      </c>
      <c r="H68" s="11">
        <f t="shared" si="5"/>
        <v>-0.14972275805392732</v>
      </c>
      <c r="I68" s="10">
        <f t="shared" si="6"/>
        <v>1.0008159301451303</v>
      </c>
      <c r="J68" s="11">
        <f t="shared" si="7"/>
        <v>8.1593014513026141E-2</v>
      </c>
      <c r="K68" s="56">
        <f t="shared" si="8"/>
        <v>3714.2672988953236</v>
      </c>
      <c r="L68" s="58">
        <f t="shared" si="9"/>
        <v>-0.14539874887172788</v>
      </c>
      <c r="M68" s="57">
        <f t="shared" si="10"/>
        <v>1.001251821075049</v>
      </c>
      <c r="N68" s="58">
        <f t="shared" si="11"/>
        <v>0.12518210750489533</v>
      </c>
      <c r="O68" s="70">
        <v>3.8953000000000002</v>
      </c>
      <c r="P68" s="45">
        <v>3825.6104949999999</v>
      </c>
      <c r="Q68" s="45">
        <v>0</v>
      </c>
      <c r="R68" s="45">
        <f t="shared" si="34"/>
        <v>98.116604895323917</v>
      </c>
      <c r="S68" s="47">
        <f t="shared" ref="S68:S131" si="36">+P68+Q68</f>
        <v>3825.6104949999999</v>
      </c>
      <c r="T68" s="13">
        <f t="shared" si="12"/>
        <v>0.36984870720104812</v>
      </c>
      <c r="U68" s="12">
        <f t="shared" si="13"/>
        <v>0.95176375623425147</v>
      </c>
      <c r="V68" s="13">
        <f t="shared" si="14"/>
        <v>-4.8236243765748537</v>
      </c>
      <c r="W68" s="55">
        <f t="shared" si="15"/>
        <v>3923.7270998953236</v>
      </c>
      <c r="X68" s="55">
        <f t="shared" si="16"/>
        <v>0.36092521651065468</v>
      </c>
      <c r="Y68" s="55">
        <f t="shared" si="17"/>
        <v>0.95358645770222439</v>
      </c>
      <c r="Z68" s="55">
        <f t="shared" si="18"/>
        <v>-4.6413542297775612</v>
      </c>
      <c r="AA68" s="70">
        <v>4.7983000000000002</v>
      </c>
      <c r="AB68" s="45">
        <v>4059.7243189999999</v>
      </c>
      <c r="AC68" s="45">
        <v>0</v>
      </c>
      <c r="AD68" s="45"/>
      <c r="AE68" s="48">
        <f t="shared" ref="AE68:AE131" si="37">+AC68+AB68</f>
        <v>4059.7243189999999</v>
      </c>
      <c r="AF68" s="15">
        <f t="shared" si="19"/>
        <v>1.071658287751398</v>
      </c>
      <c r="AG68" s="14">
        <f t="shared" si="20"/>
        <v>0.82039807061070391</v>
      </c>
      <c r="AH68" s="15">
        <f t="shared" si="21"/>
        <v>-17.960192938929609</v>
      </c>
      <c r="AI68" s="63">
        <f t="shared" si="22"/>
        <v>4059.7243189999999</v>
      </c>
      <c r="AJ68" s="63">
        <f t="shared" si="23"/>
        <v>1.071658287751398</v>
      </c>
      <c r="AK68" s="63">
        <f t="shared" si="24"/>
        <v>0.82039807061070391</v>
      </c>
      <c r="AL68" s="63">
        <f t="shared" si="25"/>
        <v>-17.960192938929609</v>
      </c>
      <c r="AM68" s="8">
        <v>3.65</v>
      </c>
      <c r="AN68" s="16">
        <f t="shared" ref="AN68:AN131" si="38">+((AM67/100+1)^(1/252))*AN67</f>
        <v>1.0105521847634129</v>
      </c>
      <c r="AO68" s="17">
        <f t="shared" si="26"/>
        <v>1.4227064686456181E-2</v>
      </c>
      <c r="AP68" s="16">
        <f t="shared" si="27"/>
        <v>1.0105521847634129</v>
      </c>
      <c r="AQ68" s="17">
        <f t="shared" si="28"/>
        <v>1.0552184763412908</v>
      </c>
      <c r="AR68" s="45">
        <v>3312.822079</v>
      </c>
      <c r="AS68" s="17">
        <f t="shared" si="29"/>
        <v>5.2353273247929266E-3</v>
      </c>
      <c r="AT68" s="17">
        <f t="shared" si="30"/>
        <v>1.0111312594913231</v>
      </c>
      <c r="AU68" s="17">
        <f t="shared" si="31"/>
        <v>1.1131259491323098</v>
      </c>
    </row>
    <row r="69" spans="1:47" x14ac:dyDescent="0.3">
      <c r="A69">
        <f t="shared" ref="A69:A132" si="39">+A68+1</f>
        <v>67</v>
      </c>
      <c r="B69" s="7">
        <v>43928</v>
      </c>
      <c r="C69" s="70">
        <v>2.21</v>
      </c>
      <c r="D69" s="45">
        <v>3622.9428119999998</v>
      </c>
      <c r="E69" s="45">
        <v>0</v>
      </c>
      <c r="F69" s="46">
        <f t="shared" si="32"/>
        <v>98.130564008170523</v>
      </c>
      <c r="G69" s="46">
        <f t="shared" si="35"/>
        <v>3622.9428119999998</v>
      </c>
      <c r="H69" s="11">
        <f t="shared" ref="H69:H132" si="40">+(G69/D68-1)*100</f>
        <v>0.18782729412436527</v>
      </c>
      <c r="I69" s="10">
        <f t="shared" ref="I69:I132" si="41">+(1+H69/100)*I68</f>
        <v>1.0026957356258874</v>
      </c>
      <c r="J69" s="11">
        <f t="shared" ref="J69:J132" si="42">+(I69-1)*100</f>
        <v>0.26957356258874299</v>
      </c>
      <c r="K69" s="56">
        <f t="shared" ref="K69:K132" si="43">+D69+F69</f>
        <v>3721.0733760081703</v>
      </c>
      <c r="L69" s="58">
        <f t="shared" ref="L69:L132" si="44">+(K69/K68-1)*100</f>
        <v>0.18324144616277405</v>
      </c>
      <c r="M69" s="57">
        <f t="shared" ref="M69:M132" si="45">+(1+L69/100)*M68</f>
        <v>1.0030865293917179</v>
      </c>
      <c r="N69" s="58">
        <f t="shared" ref="N69:N132" si="46">+(M69-1)*100</f>
        <v>0.30865293917179404</v>
      </c>
      <c r="O69" s="70">
        <v>3.86</v>
      </c>
      <c r="P69" s="45">
        <v>3835.2064350000001</v>
      </c>
      <c r="Q69" s="45">
        <v>0</v>
      </c>
      <c r="R69" s="45">
        <f t="shared" si="34"/>
        <v>98.130564008170523</v>
      </c>
      <c r="S69" s="47">
        <f t="shared" si="36"/>
        <v>3835.2064350000001</v>
      </c>
      <c r="T69" s="13">
        <f t="shared" ref="T69:T132" si="47">+(S69/P68-1)*100</f>
        <v>0.25083421358609304</v>
      </c>
      <c r="U69" s="12">
        <f t="shared" ref="U69:U132" si="48">+(1+T69/100)*U68</f>
        <v>0.95415110536739911</v>
      </c>
      <c r="V69" s="13">
        <f t="shared" ref="V69:V132" si="49">+(U69-1)*100</f>
        <v>-4.5848894632600885</v>
      </c>
      <c r="W69" s="55">
        <f t="shared" ref="W69:W132" si="50">+P69+R69</f>
        <v>3933.3369990081706</v>
      </c>
      <c r="X69" s="55">
        <f t="shared" ref="X69:X132" si="51">+(W69/W68-1)*100</f>
        <v>0.24491762215326229</v>
      </c>
      <c r="Y69" s="55">
        <f t="shared" ref="Y69:Y132" si="52">+(1+X69/100)*Y68</f>
        <v>0.95592195897960419</v>
      </c>
      <c r="Z69" s="55">
        <f t="shared" ref="Z69:Z132" si="53">+(Y69-1)*100</f>
        <v>-4.4078041020395808</v>
      </c>
      <c r="AA69" s="70">
        <v>4.78</v>
      </c>
      <c r="AB69" s="45">
        <v>4072.3274630000001</v>
      </c>
      <c r="AC69" s="45">
        <v>0</v>
      </c>
      <c r="AD69" s="45"/>
      <c r="AE69" s="48">
        <f t="shared" si="37"/>
        <v>4072.3274630000001</v>
      </c>
      <c r="AF69" s="15">
        <f t="shared" ref="AF69:AF132" si="54">+(AE69/AB68-1)*100</f>
        <v>0.31044334564827025</v>
      </c>
      <c r="AG69" s="14">
        <f t="shared" ref="AG69:AG132" si="55">+(1+AF69/100)*AG68</f>
        <v>0.82294494182874167</v>
      </c>
      <c r="AH69" s="15">
        <f t="shared" ref="AH69:AH132" si="56">+(AG69-1)*100</f>
        <v>-17.705505817125832</v>
      </c>
      <c r="AI69" s="63">
        <f t="shared" ref="AI69:AI132" si="57">+AB69+AD69</f>
        <v>4072.3274630000001</v>
      </c>
      <c r="AJ69" s="63">
        <f t="shared" ref="AJ69:AJ132" si="58">+(AI69/AI68-1)*100</f>
        <v>0.31044334564827025</v>
      </c>
      <c r="AK69" s="63">
        <f t="shared" ref="AK69:AK132" si="59">+(1+AJ69/100)*AK68</f>
        <v>0.82294494182874167</v>
      </c>
      <c r="AL69" s="63">
        <f t="shared" ref="AL69:AL132" si="60">+(AK69-1)*100</f>
        <v>-17.705505817125832</v>
      </c>
      <c r="AM69" s="8">
        <v>3.65</v>
      </c>
      <c r="AN69" s="16">
        <f t="shared" si="38"/>
        <v>1.0106959566764295</v>
      </c>
      <c r="AO69" s="17">
        <f t="shared" ref="AO69:AO132" si="61">+(AN69/AN68-1)*100</f>
        <v>1.4227064686456181E-2</v>
      </c>
      <c r="AP69" s="16">
        <f t="shared" ref="AP69:AP132" si="62">+(1+AO69/100)*AP68</f>
        <v>1.0106959566764295</v>
      </c>
      <c r="AQ69" s="17">
        <f t="shared" ref="AQ69:AQ132" si="63">+(AP69-1)*100</f>
        <v>1.069595667642953</v>
      </c>
      <c r="AR69" s="45">
        <v>3312.9955169999998</v>
      </c>
      <c r="AS69" s="17">
        <f t="shared" ref="AS69:AS132" si="64">+(AR69/AR68-1)*100</f>
        <v>5.2353551100559059E-3</v>
      </c>
      <c r="AT69" s="17">
        <f t="shared" ref="AT69:AT132" si="65">+(1+AS69/100)*AT68</f>
        <v>1.0111841958033863</v>
      </c>
      <c r="AU69" s="17">
        <f t="shared" ref="AU69:AU132" si="66">+(AT69-1)*100</f>
        <v>1.1184195803386254</v>
      </c>
    </row>
    <row r="70" spans="1:47" x14ac:dyDescent="0.3">
      <c r="A70">
        <f t="shared" si="39"/>
        <v>68</v>
      </c>
      <c r="B70" s="7">
        <v>43929</v>
      </c>
      <c r="C70" s="70">
        <v>2.1225000000000001</v>
      </c>
      <c r="D70" s="45">
        <v>3630.30881</v>
      </c>
      <c r="E70" s="45">
        <v>0</v>
      </c>
      <c r="F70" s="46">
        <f t="shared" si="32"/>
        <v>98.14452510698915</v>
      </c>
      <c r="G70" s="46">
        <f t="shared" si="35"/>
        <v>3630.30881</v>
      </c>
      <c r="H70" s="11">
        <f t="shared" si="40"/>
        <v>0.20331532630331051</v>
      </c>
      <c r="I70" s="10">
        <f t="shared" si="41"/>
        <v>1.0047343697326045</v>
      </c>
      <c r="J70" s="11">
        <f t="shared" si="42"/>
        <v>0.47343697326045486</v>
      </c>
      <c r="K70" s="56">
        <f t="shared" si="43"/>
        <v>3728.453335106989</v>
      </c>
      <c r="L70" s="58">
        <f t="shared" si="44"/>
        <v>0.19832877111216618</v>
      </c>
      <c r="M70" s="57">
        <f t="shared" si="45"/>
        <v>1.0050759385786523</v>
      </c>
      <c r="N70" s="58">
        <f t="shared" si="46"/>
        <v>0.50759385786522948</v>
      </c>
      <c r="O70" s="70">
        <v>3.7444999999999999</v>
      </c>
      <c r="P70" s="45">
        <v>3864.9938200000001</v>
      </c>
      <c r="Q70" s="45">
        <v>0</v>
      </c>
      <c r="R70" s="45">
        <f t="shared" si="34"/>
        <v>98.14452510698915</v>
      </c>
      <c r="S70" s="47">
        <f t="shared" si="36"/>
        <v>3864.9938200000001</v>
      </c>
      <c r="T70" s="13">
        <f t="shared" si="47"/>
        <v>0.77668270286994634</v>
      </c>
      <c r="U70" s="12">
        <f t="shared" si="48"/>
        <v>0.96156183196203004</v>
      </c>
      <c r="V70" s="13">
        <f t="shared" si="49"/>
        <v>-3.8438168037969955</v>
      </c>
      <c r="W70" s="55">
        <f t="shared" si="50"/>
        <v>3963.1383451069892</v>
      </c>
      <c r="X70" s="55">
        <f t="shared" si="51"/>
        <v>0.75766063539262074</v>
      </c>
      <c r="Y70" s="55">
        <f t="shared" si="52"/>
        <v>0.96316460336786669</v>
      </c>
      <c r="Z70" s="55">
        <f t="shared" si="53"/>
        <v>-3.683539663213331</v>
      </c>
      <c r="AA70" s="70">
        <v>4.7523</v>
      </c>
      <c r="AB70" s="45">
        <v>4091.0016409999998</v>
      </c>
      <c r="AC70" s="45">
        <v>0</v>
      </c>
      <c r="AD70" s="45"/>
      <c r="AE70" s="48">
        <f t="shared" si="37"/>
        <v>4091.0016409999998</v>
      </c>
      <c r="AF70" s="15">
        <f t="shared" si="54"/>
        <v>0.45856277938520762</v>
      </c>
      <c r="AG70" s="14">
        <f t="shared" si="55"/>
        <v>0.82671866102680158</v>
      </c>
      <c r="AH70" s="15">
        <f t="shared" si="56"/>
        <v>-17.328133897319841</v>
      </c>
      <c r="AI70" s="63">
        <f t="shared" si="57"/>
        <v>4091.0016409999998</v>
      </c>
      <c r="AJ70" s="63">
        <f t="shared" si="58"/>
        <v>0.45856277938520762</v>
      </c>
      <c r="AK70" s="63">
        <f t="shared" si="59"/>
        <v>0.82671866102680158</v>
      </c>
      <c r="AL70" s="63">
        <f t="shared" si="60"/>
        <v>-17.328133897319841</v>
      </c>
      <c r="AM70" s="8">
        <v>3.65</v>
      </c>
      <c r="AN70" s="16">
        <f t="shared" si="38"/>
        <v>1.0108397490439693</v>
      </c>
      <c r="AO70" s="17">
        <f t="shared" si="61"/>
        <v>1.4227064686456181E-2</v>
      </c>
      <c r="AP70" s="16">
        <f t="shared" si="62"/>
        <v>1.0108397490439693</v>
      </c>
      <c r="AQ70" s="17">
        <f t="shared" si="63"/>
        <v>1.0839749043969338</v>
      </c>
      <c r="AR70" s="45">
        <v>3313.168964</v>
      </c>
      <c r="AS70" s="17">
        <f t="shared" si="64"/>
        <v>5.235352692456452E-3</v>
      </c>
      <c r="AT70" s="17">
        <f t="shared" si="65"/>
        <v>1.011237134862407</v>
      </c>
      <c r="AU70" s="17">
        <f t="shared" si="66"/>
        <v>1.1237134862406961</v>
      </c>
    </row>
    <row r="71" spans="1:47" x14ac:dyDescent="0.3">
      <c r="A71">
        <f t="shared" si="39"/>
        <v>69</v>
      </c>
      <c r="B71" s="7">
        <v>43930</v>
      </c>
      <c r="C71" s="70">
        <v>1.99</v>
      </c>
      <c r="D71" s="45">
        <v>3639.9663660000001</v>
      </c>
      <c r="E71" s="45">
        <v>0</v>
      </c>
      <c r="F71" s="46">
        <f t="shared" si="32"/>
        <v>98.158488192062336</v>
      </c>
      <c r="G71" s="46">
        <f t="shared" si="35"/>
        <v>3639.9663660000001</v>
      </c>
      <c r="H71" s="11">
        <f t="shared" si="40"/>
        <v>0.26602574341327845</v>
      </c>
      <c r="I71" s="10">
        <f t="shared" si="41"/>
        <v>1.0074072218090144</v>
      </c>
      <c r="J71" s="11">
        <f t="shared" si="42"/>
        <v>0.74072218090144304</v>
      </c>
      <c r="K71" s="56">
        <f t="shared" si="43"/>
        <v>3738.1248541920622</v>
      </c>
      <c r="L71" s="58">
        <f t="shared" si="44"/>
        <v>0.25939761653999138</v>
      </c>
      <c r="M71" s="57">
        <f t="shared" si="45"/>
        <v>1.0076830816077422</v>
      </c>
      <c r="N71" s="58">
        <f t="shared" si="46"/>
        <v>0.76830816077422259</v>
      </c>
      <c r="O71" s="70">
        <v>3.58</v>
      </c>
      <c r="P71" s="45">
        <v>3906.2081840000001</v>
      </c>
      <c r="Q71" s="45">
        <v>0</v>
      </c>
      <c r="R71" s="45">
        <f t="shared" si="34"/>
        <v>98.158488192062336</v>
      </c>
      <c r="S71" s="47">
        <f t="shared" si="36"/>
        <v>3906.2081840000001</v>
      </c>
      <c r="T71" s="13">
        <f t="shared" si="47"/>
        <v>1.0663500621069577</v>
      </c>
      <c r="U71" s="12">
        <f t="shared" si="48"/>
        <v>0.97181544715435397</v>
      </c>
      <c r="V71" s="13">
        <f t="shared" si="49"/>
        <v>-2.8184552845646027</v>
      </c>
      <c r="W71" s="55">
        <f t="shared" si="50"/>
        <v>4004.3666721920622</v>
      </c>
      <c r="X71" s="55">
        <f t="shared" si="51"/>
        <v>1.0402949252572791</v>
      </c>
      <c r="Y71" s="55">
        <f t="shared" si="52"/>
        <v>0.97318435585857699</v>
      </c>
      <c r="Z71" s="55">
        <f t="shared" si="53"/>
        <v>-2.6815644141423012</v>
      </c>
      <c r="AA71" s="70">
        <v>4.6859000000000002</v>
      </c>
      <c r="AB71" s="45">
        <v>4133.5050719999999</v>
      </c>
      <c r="AC71" s="45">
        <v>0</v>
      </c>
      <c r="AD71" s="45"/>
      <c r="AE71" s="48">
        <f t="shared" si="37"/>
        <v>4133.5050719999999</v>
      </c>
      <c r="AF71" s="15">
        <f t="shared" si="54"/>
        <v>1.0389492532594247</v>
      </c>
      <c r="AG71" s="14">
        <f t="shared" si="55"/>
        <v>0.83530784838209582</v>
      </c>
      <c r="AH71" s="15">
        <f t="shared" si="56"/>
        <v>-16.469215161790419</v>
      </c>
      <c r="AI71" s="63">
        <f t="shared" si="57"/>
        <v>4133.5050719999999</v>
      </c>
      <c r="AJ71" s="63">
        <f t="shared" si="58"/>
        <v>1.0389492532594247</v>
      </c>
      <c r="AK71" s="63">
        <f t="shared" si="59"/>
        <v>0.83530784838209582</v>
      </c>
      <c r="AL71" s="63">
        <f t="shared" si="60"/>
        <v>-16.469215161790419</v>
      </c>
      <c r="AM71" s="8">
        <v>3.65</v>
      </c>
      <c r="AN71" s="16">
        <f t="shared" si="38"/>
        <v>1.0109835618689422</v>
      </c>
      <c r="AO71" s="17">
        <f t="shared" si="61"/>
        <v>1.4227064686456181E-2</v>
      </c>
      <c r="AP71" s="16">
        <f t="shared" si="62"/>
        <v>1.0109835618689422</v>
      </c>
      <c r="AQ71" s="17">
        <f t="shared" si="63"/>
        <v>1.0983561868942227</v>
      </c>
      <c r="AR71" s="45">
        <v>3312.2069299999998</v>
      </c>
      <c r="AS71" s="17">
        <f t="shared" si="64"/>
        <v>-2.9036671852633589E-2</v>
      </c>
      <c r="AT71" s="17">
        <f t="shared" si="65"/>
        <v>1.0109435052539051</v>
      </c>
      <c r="AU71" s="17">
        <f t="shared" si="66"/>
        <v>1.0943505253905084</v>
      </c>
    </row>
    <row r="72" spans="1:47" x14ac:dyDescent="0.3">
      <c r="A72">
        <f t="shared" si="39"/>
        <v>70</v>
      </c>
      <c r="B72" s="7">
        <v>43934</v>
      </c>
      <c r="C72" s="70">
        <v>1.92</v>
      </c>
      <c r="D72" s="45">
        <v>3645.880858</v>
      </c>
      <c r="E72" s="45">
        <v>0</v>
      </c>
      <c r="F72" s="46">
        <f t="shared" si="32"/>
        <v>98.172453263672665</v>
      </c>
      <c r="G72" s="46">
        <f t="shared" si="35"/>
        <v>3645.880858</v>
      </c>
      <c r="H72" s="11">
        <f t="shared" si="40"/>
        <v>0.16248754535881371</v>
      </c>
      <c r="I72" s="10">
        <f t="shared" si="41"/>
        <v>1.0090441330754993</v>
      </c>
      <c r="J72" s="11">
        <f t="shared" si="42"/>
        <v>0.90441330754993388</v>
      </c>
      <c r="K72" s="56">
        <f t="shared" si="43"/>
        <v>3744.0533112636726</v>
      </c>
      <c r="L72" s="58">
        <f t="shared" si="44"/>
        <v>0.15859441037562316</v>
      </c>
      <c r="M72" s="57">
        <f t="shared" si="45"/>
        <v>1.0092812106494728</v>
      </c>
      <c r="N72" s="58">
        <f t="shared" si="46"/>
        <v>0.92812106494728486</v>
      </c>
      <c r="O72" s="70">
        <v>3.5625</v>
      </c>
      <c r="P72" s="45">
        <v>3911.359774</v>
      </c>
      <c r="Q72" s="45">
        <v>0</v>
      </c>
      <c r="R72" s="45">
        <f t="shared" si="34"/>
        <v>98.172453263672665</v>
      </c>
      <c r="S72" s="47">
        <f t="shared" si="36"/>
        <v>3911.359774</v>
      </c>
      <c r="T72" s="13">
        <f t="shared" si="47"/>
        <v>0.13188211578434306</v>
      </c>
      <c r="U72" s="12">
        <f t="shared" si="48"/>
        <v>0.97309709792758026</v>
      </c>
      <c r="V72" s="13">
        <f t="shared" si="49"/>
        <v>-2.6902902072419743</v>
      </c>
      <c r="W72" s="55">
        <f t="shared" si="50"/>
        <v>4009.5322272636727</v>
      </c>
      <c r="X72" s="55">
        <f t="shared" si="51"/>
        <v>0.12899805373673967</v>
      </c>
      <c r="Y72" s="55">
        <f t="shared" si="52"/>
        <v>0.97443974473690498</v>
      </c>
      <c r="Z72" s="55">
        <f t="shared" si="53"/>
        <v>-2.5560255263095022</v>
      </c>
      <c r="AA72" s="70">
        <v>4.6848000000000001</v>
      </c>
      <c r="AB72" s="45">
        <v>4135.1134300000003</v>
      </c>
      <c r="AC72" s="45">
        <v>0</v>
      </c>
      <c r="AD72" s="45"/>
      <c r="AE72" s="48">
        <f t="shared" si="37"/>
        <v>4135.1134300000003</v>
      </c>
      <c r="AF72" s="15">
        <f t="shared" si="54"/>
        <v>3.8910270387604307E-2</v>
      </c>
      <c r="AG72" s="14">
        <f t="shared" si="55"/>
        <v>0.8356328689244702</v>
      </c>
      <c r="AH72" s="15">
        <f t="shared" si="56"/>
        <v>-16.436713107552979</v>
      </c>
      <c r="AI72" s="63">
        <f t="shared" si="57"/>
        <v>4135.1134300000003</v>
      </c>
      <c r="AJ72" s="63">
        <f t="shared" si="58"/>
        <v>3.8910270387604307E-2</v>
      </c>
      <c r="AK72" s="63">
        <f t="shared" si="59"/>
        <v>0.8356328689244702</v>
      </c>
      <c r="AL72" s="63">
        <f t="shared" si="60"/>
        <v>-16.436713107552979</v>
      </c>
      <c r="AM72" s="8">
        <v>3.65</v>
      </c>
      <c r="AN72" s="16">
        <f t="shared" si="38"/>
        <v>1.0111273951542588</v>
      </c>
      <c r="AO72" s="17">
        <f t="shared" si="61"/>
        <v>1.4227064686456181E-2</v>
      </c>
      <c r="AP72" s="16">
        <f t="shared" si="62"/>
        <v>1.0111273951542588</v>
      </c>
      <c r="AQ72" s="17">
        <f t="shared" si="63"/>
        <v>1.1127395154258757</v>
      </c>
      <c r="AR72" s="45">
        <v>3312.3172610000001</v>
      </c>
      <c r="AS72" s="17">
        <f t="shared" si="64"/>
        <v>3.3310418802834363E-3</v>
      </c>
      <c r="AT72" s="17">
        <f t="shared" si="65"/>
        <v>1.010977180205451</v>
      </c>
      <c r="AU72" s="17">
        <f t="shared" si="66"/>
        <v>1.097718020545102</v>
      </c>
    </row>
    <row r="73" spans="1:47" x14ac:dyDescent="0.3">
      <c r="A73">
        <f t="shared" si="39"/>
        <v>71</v>
      </c>
      <c r="B73" s="7">
        <v>43935</v>
      </c>
      <c r="C73" s="70">
        <v>1.8323</v>
      </c>
      <c r="D73" s="45">
        <v>3653.1836469999998</v>
      </c>
      <c r="E73" s="45">
        <v>0</v>
      </c>
      <c r="F73" s="46">
        <f t="shared" si="32"/>
        <v>98.186420322102762</v>
      </c>
      <c r="G73" s="46">
        <f t="shared" si="35"/>
        <v>3653.1836469999998</v>
      </c>
      <c r="H73" s="11">
        <f t="shared" si="40"/>
        <v>0.2003024587041935</v>
      </c>
      <c r="I73" s="10">
        <f t="shared" si="41"/>
        <v>1.01106527328346</v>
      </c>
      <c r="J73" s="11">
        <f t="shared" si="42"/>
        <v>1.1065273283459964</v>
      </c>
      <c r="K73" s="56">
        <f t="shared" si="43"/>
        <v>3751.3700673221024</v>
      </c>
      <c r="L73" s="58">
        <f t="shared" si="44"/>
        <v>0.19542339411722232</v>
      </c>
      <c r="M73" s="57">
        <f t="shared" si="45"/>
        <v>1.0112535822475115</v>
      </c>
      <c r="N73" s="58">
        <f t="shared" si="46"/>
        <v>1.1253582247511495</v>
      </c>
      <c r="O73" s="70">
        <v>3.4491999999999998</v>
      </c>
      <c r="P73" s="45">
        <v>3941.1627899999999</v>
      </c>
      <c r="Q73" s="45">
        <v>0</v>
      </c>
      <c r="R73" s="45">
        <f t="shared" si="34"/>
        <v>98.186420322102762</v>
      </c>
      <c r="S73" s="47">
        <f t="shared" si="36"/>
        <v>3941.1627899999999</v>
      </c>
      <c r="T73" s="13">
        <f t="shared" si="47"/>
        <v>0.76196048745271749</v>
      </c>
      <c r="U73" s="12">
        <f t="shared" si="48"/>
        <v>0.98051171331833753</v>
      </c>
      <c r="V73" s="13">
        <f t="shared" si="49"/>
        <v>-1.948828668166247</v>
      </c>
      <c r="W73" s="55">
        <f t="shared" si="50"/>
        <v>4039.3492103221024</v>
      </c>
      <c r="X73" s="55">
        <f t="shared" si="51"/>
        <v>0.74365241051519426</v>
      </c>
      <c r="Y73" s="55">
        <f t="shared" si="52"/>
        <v>0.98168618938765906</v>
      </c>
      <c r="Z73" s="55">
        <f t="shared" si="53"/>
        <v>-1.8313810612340942</v>
      </c>
      <c r="AA73" s="70">
        <v>4.6024000000000003</v>
      </c>
      <c r="AB73" s="45">
        <v>4190.2970939999996</v>
      </c>
      <c r="AC73" s="45">
        <v>0</v>
      </c>
      <c r="AD73" s="45"/>
      <c r="AE73" s="48">
        <f t="shared" si="37"/>
        <v>4190.2970939999996</v>
      </c>
      <c r="AF73" s="15">
        <f t="shared" si="54"/>
        <v>1.3345139119919969</v>
      </c>
      <c r="AG73" s="14">
        <f t="shared" si="55"/>
        <v>0.84678450581344511</v>
      </c>
      <c r="AH73" s="15">
        <f t="shared" si="56"/>
        <v>-15.32154941865549</v>
      </c>
      <c r="AI73" s="63">
        <f t="shared" si="57"/>
        <v>4190.2970939999996</v>
      </c>
      <c r="AJ73" s="63">
        <f t="shared" si="58"/>
        <v>1.3345139119919969</v>
      </c>
      <c r="AK73" s="63">
        <f t="shared" si="59"/>
        <v>0.84678450581344511</v>
      </c>
      <c r="AL73" s="63">
        <f t="shared" si="60"/>
        <v>-15.32154941865549</v>
      </c>
      <c r="AM73" s="8">
        <v>3.65</v>
      </c>
      <c r="AN73" s="16">
        <f t="shared" si="38"/>
        <v>1.0112712489028299</v>
      </c>
      <c r="AO73" s="17">
        <f t="shared" si="61"/>
        <v>1.4227064686456181E-2</v>
      </c>
      <c r="AP73" s="16">
        <f t="shared" si="62"/>
        <v>1.0112712489028299</v>
      </c>
      <c r="AQ73" s="17">
        <f t="shared" si="63"/>
        <v>1.1271248902829933</v>
      </c>
      <c r="AR73" s="45">
        <v>3312.427596</v>
      </c>
      <c r="AS73" s="17">
        <f t="shared" si="64"/>
        <v>3.3310516869500262E-3</v>
      </c>
      <c r="AT73" s="17">
        <f t="shared" si="65"/>
        <v>1.011010856377867</v>
      </c>
      <c r="AU73" s="17">
        <f t="shared" si="66"/>
        <v>1.1010856377867029</v>
      </c>
    </row>
    <row r="74" spans="1:47" x14ac:dyDescent="0.3">
      <c r="A74">
        <f t="shared" si="39"/>
        <v>72</v>
      </c>
      <c r="B74" s="7">
        <v>43936</v>
      </c>
      <c r="C74" s="70">
        <v>1.8157000000000001</v>
      </c>
      <c r="D74" s="45">
        <v>3654.8754789999998</v>
      </c>
      <c r="E74" s="45">
        <v>0</v>
      </c>
      <c r="F74" s="46">
        <f t="shared" si="32"/>
        <v>98.20038936763531</v>
      </c>
      <c r="G74" s="46">
        <f t="shared" si="35"/>
        <v>3654.8754789999998</v>
      </c>
      <c r="H74" s="11">
        <f t="shared" si="40"/>
        <v>4.6311167558998889E-2</v>
      </c>
      <c r="I74" s="10">
        <f t="shared" si="41"/>
        <v>1.0115335094163012</v>
      </c>
      <c r="J74" s="11">
        <f t="shared" si="42"/>
        <v>1.1533509416301158</v>
      </c>
      <c r="K74" s="56">
        <f t="shared" si="43"/>
        <v>3753.0758683676349</v>
      </c>
      <c r="L74" s="58">
        <f t="shared" si="44"/>
        <v>4.547141484099182E-2</v>
      </c>
      <c r="M74" s="57">
        <f t="shared" si="45"/>
        <v>1.0117134135589896</v>
      </c>
      <c r="N74" s="58">
        <f t="shared" si="46"/>
        <v>1.1713413558989583</v>
      </c>
      <c r="O74" s="70">
        <v>3.4024000000000001</v>
      </c>
      <c r="P74" s="45">
        <v>3953.9314039999999</v>
      </c>
      <c r="Q74" s="45">
        <v>0</v>
      </c>
      <c r="R74" s="45">
        <f t="shared" si="34"/>
        <v>98.20038936763531</v>
      </c>
      <c r="S74" s="47">
        <f t="shared" si="36"/>
        <v>3953.9314039999999</v>
      </c>
      <c r="T74" s="13">
        <f t="shared" si="47"/>
        <v>0.32398088280947146</v>
      </c>
      <c r="U74" s="12">
        <f t="shared" si="48"/>
        <v>0.98368838382319657</v>
      </c>
      <c r="V74" s="13">
        <f t="shared" si="49"/>
        <v>-1.6311616176803434</v>
      </c>
      <c r="W74" s="55">
        <f t="shared" si="50"/>
        <v>4052.1317933676351</v>
      </c>
      <c r="X74" s="55">
        <f t="shared" si="51"/>
        <v>0.31645154652308882</v>
      </c>
      <c r="Y74" s="55">
        <f t="shared" si="52"/>
        <v>0.98479275051597992</v>
      </c>
      <c r="Z74" s="55">
        <f t="shared" si="53"/>
        <v>-1.520724948402008</v>
      </c>
      <c r="AA74" s="70">
        <v>4.4526000000000003</v>
      </c>
      <c r="AB74" s="45">
        <v>4292.8172839999997</v>
      </c>
      <c r="AC74" s="45">
        <v>0</v>
      </c>
      <c r="AD74" s="45"/>
      <c r="AE74" s="48">
        <f t="shared" si="37"/>
        <v>4292.8172839999997</v>
      </c>
      <c r="AF74" s="15">
        <f t="shared" si="54"/>
        <v>2.4466090995504119</v>
      </c>
      <c r="AG74" s="14">
        <f t="shared" si="55"/>
        <v>0.86750201258625981</v>
      </c>
      <c r="AH74" s="15">
        <f t="shared" si="56"/>
        <v>-13.249798741374018</v>
      </c>
      <c r="AI74" s="63">
        <f t="shared" si="57"/>
        <v>4292.8172839999997</v>
      </c>
      <c r="AJ74" s="63">
        <f t="shared" si="58"/>
        <v>2.4466090995504119</v>
      </c>
      <c r="AK74" s="63">
        <f t="shared" si="59"/>
        <v>0.86750201258625981</v>
      </c>
      <c r="AL74" s="63">
        <f t="shared" si="60"/>
        <v>-13.249798741374018</v>
      </c>
      <c r="AM74" s="8">
        <v>3.65</v>
      </c>
      <c r="AN74" s="16">
        <f t="shared" si="38"/>
        <v>1.011415123117567</v>
      </c>
      <c r="AO74" s="17">
        <f t="shared" si="61"/>
        <v>1.4227064686456181E-2</v>
      </c>
      <c r="AP74" s="16">
        <f t="shared" si="62"/>
        <v>1.011415123117567</v>
      </c>
      <c r="AQ74" s="17">
        <f t="shared" si="63"/>
        <v>1.1415123117566983</v>
      </c>
      <c r="AR74" s="45">
        <v>3312.537934</v>
      </c>
      <c r="AS74" s="17">
        <f t="shared" si="64"/>
        <v>3.3310312996137625E-3</v>
      </c>
      <c r="AT74" s="17">
        <f t="shared" si="65"/>
        <v>1.0110445334659355</v>
      </c>
      <c r="AU74" s="17">
        <f t="shared" si="66"/>
        <v>1.104453346593548</v>
      </c>
    </row>
    <row r="75" spans="1:47" x14ac:dyDescent="0.3">
      <c r="A75">
        <f t="shared" si="39"/>
        <v>73</v>
      </c>
      <c r="B75" s="7">
        <v>43937</v>
      </c>
      <c r="C75" s="70">
        <v>1.8226</v>
      </c>
      <c r="D75" s="45">
        <v>3654.5208069999999</v>
      </c>
      <c r="E75" s="45">
        <v>0</v>
      </c>
      <c r="F75" s="46">
        <f t="shared" si="32"/>
        <v>98.214360400552991</v>
      </c>
      <c r="G75" s="46">
        <f t="shared" si="35"/>
        <v>3654.5208069999999</v>
      </c>
      <c r="H75" s="11">
        <f t="shared" si="40"/>
        <v>-9.7040788951008317E-3</v>
      </c>
      <c r="I75" s="10">
        <f t="shared" si="41"/>
        <v>1.0114353494064969</v>
      </c>
      <c r="J75" s="11">
        <f t="shared" si="42"/>
        <v>1.1435349406496931</v>
      </c>
      <c r="K75" s="56">
        <f t="shared" si="43"/>
        <v>3752.7351674005527</v>
      </c>
      <c r="L75" s="58">
        <f t="shared" si="44"/>
        <v>-9.0779131313056816E-3</v>
      </c>
      <c r="M75" s="57">
        <f t="shared" si="45"/>
        <v>1.0116215710941689</v>
      </c>
      <c r="N75" s="58">
        <f t="shared" si="46"/>
        <v>1.1621571094168948</v>
      </c>
      <c r="O75" s="70">
        <v>3.3027000000000002</v>
      </c>
      <c r="P75" s="45">
        <v>3980.3189579999998</v>
      </c>
      <c r="Q75" s="45">
        <v>0</v>
      </c>
      <c r="R75" s="45">
        <f t="shared" si="34"/>
        <v>98.214360400552991</v>
      </c>
      <c r="S75" s="47">
        <f t="shared" si="36"/>
        <v>3980.3189579999998</v>
      </c>
      <c r="T75" s="13">
        <f t="shared" si="47"/>
        <v>0.66737510856422766</v>
      </c>
      <c r="U75" s="12">
        <f t="shared" si="48"/>
        <v>0.99025327524267037</v>
      </c>
      <c r="V75" s="13">
        <f t="shared" si="49"/>
        <v>-0.97467247573296278</v>
      </c>
      <c r="W75" s="55">
        <f t="shared" si="50"/>
        <v>4078.5333184005526</v>
      </c>
      <c r="X75" s="55">
        <f t="shared" si="51"/>
        <v>0.65154655325205812</v>
      </c>
      <c r="Y75" s="55">
        <f t="shared" si="52"/>
        <v>0.99120913373864294</v>
      </c>
      <c r="Z75" s="55">
        <f t="shared" si="53"/>
        <v>-0.87908662613570554</v>
      </c>
      <c r="AA75" s="70">
        <v>4.3456000000000001</v>
      </c>
      <c r="AB75" s="45">
        <v>4368.4478879999997</v>
      </c>
      <c r="AC75" s="45">
        <v>0</v>
      </c>
      <c r="AD75" s="45"/>
      <c r="AE75" s="48">
        <f t="shared" si="37"/>
        <v>4368.4478879999997</v>
      </c>
      <c r="AF75" s="15">
        <f t="shared" si="54"/>
        <v>1.7617941551318017</v>
      </c>
      <c r="AG75" s="14">
        <f t="shared" si="55"/>
        <v>0.88278561233965525</v>
      </c>
      <c r="AH75" s="15">
        <f t="shared" si="56"/>
        <v>-11.721438766034476</v>
      </c>
      <c r="AI75" s="63">
        <f t="shared" si="57"/>
        <v>4368.4478879999997</v>
      </c>
      <c r="AJ75" s="63">
        <f t="shared" si="58"/>
        <v>1.7617941551318017</v>
      </c>
      <c r="AK75" s="63">
        <f t="shared" si="59"/>
        <v>0.88278561233965525</v>
      </c>
      <c r="AL75" s="63">
        <f t="shared" si="60"/>
        <v>-11.721438766034476</v>
      </c>
      <c r="AM75" s="8">
        <v>3.65</v>
      </c>
      <c r="AN75" s="16">
        <f t="shared" si="38"/>
        <v>1.0115590178013816</v>
      </c>
      <c r="AO75" s="17">
        <f t="shared" si="61"/>
        <v>1.4227064686456181E-2</v>
      </c>
      <c r="AP75" s="16">
        <f t="shared" si="62"/>
        <v>1.0115590178013816</v>
      </c>
      <c r="AQ75" s="17">
        <f t="shared" si="63"/>
        <v>1.1559017801381577</v>
      </c>
      <c r="AR75" s="45">
        <v>3312.4716699999999</v>
      </c>
      <c r="AS75" s="17">
        <f t="shared" si="64"/>
        <v>-2.0003997333817303E-3</v>
      </c>
      <c r="AT75" s="17">
        <f t="shared" si="65"/>
        <v>1.0110243085337836</v>
      </c>
      <c r="AU75" s="17">
        <f t="shared" si="66"/>
        <v>1.1024308533783556</v>
      </c>
    </row>
    <row r="76" spans="1:47" x14ac:dyDescent="0.3">
      <c r="A76">
        <f t="shared" si="39"/>
        <v>74</v>
      </c>
      <c r="B76" s="7">
        <v>43938</v>
      </c>
      <c r="C76" s="70">
        <v>1.8062</v>
      </c>
      <c r="D76" s="45">
        <v>3655.9979079999998</v>
      </c>
      <c r="E76" s="45">
        <v>0</v>
      </c>
      <c r="F76" s="46">
        <f t="shared" si="32"/>
        <v>98.228333421138572</v>
      </c>
      <c r="G76" s="46">
        <f t="shared" si="35"/>
        <v>3655.9979079999998</v>
      </c>
      <c r="H76" s="11">
        <f t="shared" si="40"/>
        <v>4.0418459163538145E-2</v>
      </c>
      <c r="I76" s="10">
        <f t="shared" si="41"/>
        <v>1.0118441559901623</v>
      </c>
      <c r="J76" s="11">
        <f t="shared" si="42"/>
        <v>1.1844155990162308</v>
      </c>
      <c r="K76" s="56">
        <f t="shared" si="43"/>
        <v>3754.2262414211382</v>
      </c>
      <c r="L76" s="58">
        <f t="shared" si="44"/>
        <v>3.9732993511987225E-2</v>
      </c>
      <c r="M76" s="57">
        <f t="shared" si="45"/>
        <v>1.0120235186273776</v>
      </c>
      <c r="N76" s="58">
        <f t="shared" si="46"/>
        <v>1.2023518627377605</v>
      </c>
      <c r="O76" s="70">
        <v>3.2522000000000002</v>
      </c>
      <c r="P76" s="45">
        <v>3993.972569</v>
      </c>
      <c r="Q76" s="45">
        <v>0</v>
      </c>
      <c r="R76" s="45">
        <f t="shared" si="34"/>
        <v>98.228333421138572</v>
      </c>
      <c r="S76" s="47">
        <f t="shared" si="36"/>
        <v>3993.972569</v>
      </c>
      <c r="T76" s="13">
        <f t="shared" si="47"/>
        <v>0.34302806242594297</v>
      </c>
      <c r="U76" s="12">
        <f t="shared" si="48"/>
        <v>0.99365012186584478</v>
      </c>
      <c r="V76" s="13">
        <f t="shared" si="49"/>
        <v>-0.6349878134155218</v>
      </c>
      <c r="W76" s="55">
        <f t="shared" si="50"/>
        <v>4092.2009024211384</v>
      </c>
      <c r="X76" s="55">
        <f t="shared" si="51"/>
        <v>0.33511027012882444</v>
      </c>
      <c r="Y76" s="55">
        <f t="shared" si="52"/>
        <v>0.9945307773442561</v>
      </c>
      <c r="Z76" s="55">
        <f t="shared" si="53"/>
        <v>-0.54692226557438994</v>
      </c>
      <c r="AA76" s="70">
        <v>4.2435999999999998</v>
      </c>
      <c r="AB76" s="45">
        <v>4442.4855109999999</v>
      </c>
      <c r="AC76" s="45">
        <v>0</v>
      </c>
      <c r="AD76" s="45"/>
      <c r="AE76" s="48">
        <f t="shared" si="37"/>
        <v>4442.4855109999999</v>
      </c>
      <c r="AF76" s="15">
        <f t="shared" si="54"/>
        <v>1.6948267416301288</v>
      </c>
      <c r="AG76" s="14">
        <f t="shared" si="55"/>
        <v>0.89774729896885097</v>
      </c>
      <c r="AH76" s="15">
        <f t="shared" si="56"/>
        <v>-10.225270103114903</v>
      </c>
      <c r="AI76" s="63">
        <f t="shared" si="57"/>
        <v>4442.4855109999999</v>
      </c>
      <c r="AJ76" s="63">
        <f t="shared" si="58"/>
        <v>1.6948267416301288</v>
      </c>
      <c r="AK76" s="63">
        <f t="shared" si="59"/>
        <v>0.89774729896885097</v>
      </c>
      <c r="AL76" s="63">
        <f t="shared" si="60"/>
        <v>-10.225270103114903</v>
      </c>
      <c r="AM76" s="8">
        <v>3.65</v>
      </c>
      <c r="AN76" s="16">
        <f t="shared" si="38"/>
        <v>1.0117029329571858</v>
      </c>
      <c r="AO76" s="17">
        <f t="shared" si="61"/>
        <v>1.4227064686456181E-2</v>
      </c>
      <c r="AP76" s="16">
        <f t="shared" si="62"/>
        <v>1.0117029329571858</v>
      </c>
      <c r="AQ76" s="17">
        <f t="shared" si="63"/>
        <v>1.170293295718583</v>
      </c>
      <c r="AR76" s="45">
        <v>3312.4054080000001</v>
      </c>
      <c r="AS76" s="17">
        <f t="shared" si="64"/>
        <v>-2.0003793722911389E-3</v>
      </c>
      <c r="AT76" s="17">
        <f t="shared" si="65"/>
        <v>1.0110040842120669</v>
      </c>
      <c r="AU76" s="17">
        <f t="shared" si="66"/>
        <v>1.1004084212066889</v>
      </c>
    </row>
    <row r="77" spans="1:47" x14ac:dyDescent="0.3">
      <c r="A77">
        <f t="shared" si="39"/>
        <v>75</v>
      </c>
      <c r="B77" s="7">
        <v>43941</v>
      </c>
      <c r="C77" s="70">
        <v>1.63</v>
      </c>
      <c r="D77" s="45">
        <v>3670.0320259999999</v>
      </c>
      <c r="E77" s="45">
        <v>0</v>
      </c>
      <c r="F77" s="46">
        <f t="shared" si="32"/>
        <v>98.242308429674821</v>
      </c>
      <c r="G77" s="46">
        <f t="shared" si="35"/>
        <v>3670.0320259999999</v>
      </c>
      <c r="H77" s="11">
        <f t="shared" si="40"/>
        <v>0.38386559164300671</v>
      </c>
      <c r="I77" s="10">
        <f t="shared" si="41"/>
        <v>1.0157282775460592</v>
      </c>
      <c r="J77" s="11">
        <f t="shared" si="42"/>
        <v>1.5728277546059211</v>
      </c>
      <c r="K77" s="56">
        <f t="shared" si="43"/>
        <v>3768.2743344296746</v>
      </c>
      <c r="L77" s="58">
        <f t="shared" si="44"/>
        <v>0.37419409766894507</v>
      </c>
      <c r="M77" s="57">
        <f t="shared" si="45"/>
        <v>1.0158104509011028</v>
      </c>
      <c r="N77" s="58">
        <f t="shared" si="46"/>
        <v>1.5810450901102779</v>
      </c>
      <c r="O77" s="70">
        <v>3.24</v>
      </c>
      <c r="P77" s="45">
        <v>3997.5991819999999</v>
      </c>
      <c r="Q77" s="45">
        <v>0</v>
      </c>
      <c r="R77" s="45">
        <f t="shared" si="34"/>
        <v>98.242308429674821</v>
      </c>
      <c r="S77" s="47">
        <f t="shared" si="36"/>
        <v>3997.5991819999999</v>
      </c>
      <c r="T77" s="13">
        <f t="shared" si="47"/>
        <v>9.0802150924829128E-2</v>
      </c>
      <c r="U77" s="12">
        <f t="shared" si="48"/>
        <v>0.99455237754916614</v>
      </c>
      <c r="V77" s="13">
        <f t="shared" si="49"/>
        <v>-0.54476224508338555</v>
      </c>
      <c r="W77" s="55">
        <f t="shared" si="50"/>
        <v>4095.8414904296746</v>
      </c>
      <c r="X77" s="55">
        <f t="shared" si="51"/>
        <v>8.8964058592089224E-2</v>
      </c>
      <c r="Y77" s="55">
        <f t="shared" si="52"/>
        <v>0.99541555228772904</v>
      </c>
      <c r="Z77" s="55">
        <f t="shared" si="53"/>
        <v>-0.45844477122709559</v>
      </c>
      <c r="AA77" s="70">
        <v>4.1952999999999996</v>
      </c>
      <c r="AB77" s="45">
        <v>4478.5475130000004</v>
      </c>
      <c r="AC77" s="45">
        <v>0</v>
      </c>
      <c r="AD77" s="45"/>
      <c r="AE77" s="48">
        <f t="shared" si="37"/>
        <v>4478.5475130000004</v>
      </c>
      <c r="AF77" s="15">
        <f t="shared" si="54"/>
        <v>0.81175283319907532</v>
      </c>
      <c r="AG77" s="14">
        <f t="shared" si="55"/>
        <v>0.90503478810319882</v>
      </c>
      <c r="AH77" s="15">
        <f t="shared" si="56"/>
        <v>-9.4965211896801183</v>
      </c>
      <c r="AI77" s="63">
        <f t="shared" si="57"/>
        <v>4478.5475130000004</v>
      </c>
      <c r="AJ77" s="63">
        <f t="shared" si="58"/>
        <v>0.81175283319907532</v>
      </c>
      <c r="AK77" s="63">
        <f t="shared" si="59"/>
        <v>0.90503478810319882</v>
      </c>
      <c r="AL77" s="63">
        <f t="shared" si="60"/>
        <v>-9.4965211896801183</v>
      </c>
      <c r="AM77" s="8">
        <v>3.65</v>
      </c>
      <c r="AN77" s="16">
        <f t="shared" si="38"/>
        <v>1.0118468685878925</v>
      </c>
      <c r="AO77" s="17">
        <f t="shared" si="61"/>
        <v>1.4227064686456181E-2</v>
      </c>
      <c r="AP77" s="16">
        <f t="shared" si="62"/>
        <v>1.0118468685878925</v>
      </c>
      <c r="AQ77" s="17">
        <f t="shared" si="63"/>
        <v>1.1846868587892523</v>
      </c>
      <c r="AR77" s="45">
        <v>3312.3391470000001</v>
      </c>
      <c r="AS77" s="17">
        <f t="shared" si="64"/>
        <v>-2.0003891987308009E-3</v>
      </c>
      <c r="AT77" s="17">
        <f t="shared" si="65"/>
        <v>1.0109838601955676</v>
      </c>
      <c r="AU77" s="17">
        <f t="shared" si="66"/>
        <v>1.098386019556763</v>
      </c>
    </row>
    <row r="78" spans="1:47" x14ac:dyDescent="0.3">
      <c r="A78">
        <f t="shared" si="39"/>
        <v>76</v>
      </c>
      <c r="B78" s="7">
        <v>43943</v>
      </c>
      <c r="C78" s="70">
        <v>1.53</v>
      </c>
      <c r="D78" s="45">
        <v>3678.0736809999999</v>
      </c>
      <c r="E78" s="45">
        <v>0</v>
      </c>
      <c r="F78" s="46">
        <f t="shared" si="32"/>
        <v>98.256285426444578</v>
      </c>
      <c r="G78" s="46">
        <f t="shared" si="35"/>
        <v>3678.0736809999999</v>
      </c>
      <c r="H78" s="11">
        <f t="shared" si="40"/>
        <v>0.21911675274302045</v>
      </c>
      <c r="I78" s="10">
        <f t="shared" si="41"/>
        <v>1.0179539083645108</v>
      </c>
      <c r="J78" s="11">
        <f t="shared" si="42"/>
        <v>1.7953908364510829</v>
      </c>
      <c r="K78" s="56">
        <f t="shared" si="43"/>
        <v>3776.3299664264446</v>
      </c>
      <c r="L78" s="58">
        <f t="shared" si="44"/>
        <v>0.21377509389823857</v>
      </c>
      <c r="M78" s="57">
        <f t="shared" si="45"/>
        <v>1.0179820006463447</v>
      </c>
      <c r="N78" s="58">
        <f t="shared" si="46"/>
        <v>1.7982000646344698</v>
      </c>
      <c r="O78" s="70">
        <v>3.24</v>
      </c>
      <c r="P78" s="45">
        <v>3998.02268</v>
      </c>
      <c r="Q78" s="45">
        <v>0</v>
      </c>
      <c r="R78" s="45">
        <f t="shared" si="34"/>
        <v>98.256285426444578</v>
      </c>
      <c r="S78" s="47">
        <f t="shared" si="36"/>
        <v>3998.02268</v>
      </c>
      <c r="T78" s="13">
        <f t="shared" si="47"/>
        <v>1.0593808451497821E-2</v>
      </c>
      <c r="U78" s="12">
        <f t="shared" si="48"/>
        <v>0.99465773852299355</v>
      </c>
      <c r="V78" s="13">
        <f t="shared" si="49"/>
        <v>-0.53422614770064492</v>
      </c>
      <c r="W78" s="55">
        <f t="shared" si="50"/>
        <v>4096.2789654264443</v>
      </c>
      <c r="X78" s="55">
        <f t="shared" si="51"/>
        <v>1.0680955251607394E-2</v>
      </c>
      <c r="Y78" s="55">
        <f t="shared" si="52"/>
        <v>0.99552187217743648</v>
      </c>
      <c r="Z78" s="55">
        <f t="shared" si="53"/>
        <v>-0.44781278225635157</v>
      </c>
      <c r="AA78" s="70">
        <v>4.1816000000000004</v>
      </c>
      <c r="AB78" s="45">
        <v>4489.3122439999997</v>
      </c>
      <c r="AC78" s="45">
        <v>0</v>
      </c>
      <c r="AD78" s="45"/>
      <c r="AE78" s="48">
        <f t="shared" si="37"/>
        <v>4489.3122439999997</v>
      </c>
      <c r="AF78" s="15">
        <f t="shared" si="54"/>
        <v>0.24036210331033203</v>
      </c>
      <c r="AG78" s="14">
        <f t="shared" si="55"/>
        <v>0.90721014875557382</v>
      </c>
      <c r="AH78" s="15">
        <f t="shared" si="56"/>
        <v>-9.2789851244426185</v>
      </c>
      <c r="AI78" s="63">
        <f t="shared" si="57"/>
        <v>4489.3122439999997</v>
      </c>
      <c r="AJ78" s="63">
        <f t="shared" si="58"/>
        <v>0.24036210331033203</v>
      </c>
      <c r="AK78" s="63">
        <f t="shared" si="59"/>
        <v>0.90721014875557382</v>
      </c>
      <c r="AL78" s="63">
        <f t="shared" si="60"/>
        <v>-9.2789851244426185</v>
      </c>
      <c r="AM78" s="8">
        <v>3.65</v>
      </c>
      <c r="AN78" s="16">
        <f t="shared" si="38"/>
        <v>1.0119908246964144</v>
      </c>
      <c r="AO78" s="17">
        <f t="shared" si="61"/>
        <v>1.4227064686456181E-2</v>
      </c>
      <c r="AP78" s="16">
        <f t="shared" si="62"/>
        <v>1.0119908246964144</v>
      </c>
      <c r="AQ78" s="17">
        <f t="shared" si="63"/>
        <v>1.1990824696414437</v>
      </c>
      <c r="AR78" s="45">
        <v>3312.272888</v>
      </c>
      <c r="AS78" s="17">
        <f t="shared" si="64"/>
        <v>-2.0003688348202431E-3</v>
      </c>
      <c r="AT78" s="17">
        <f t="shared" si="65"/>
        <v>1.0109636367895032</v>
      </c>
      <c r="AU78" s="17">
        <f t="shared" si="66"/>
        <v>1.0963636789503184</v>
      </c>
    </row>
    <row r="79" spans="1:47" x14ac:dyDescent="0.3">
      <c r="A79">
        <f t="shared" si="39"/>
        <v>77</v>
      </c>
      <c r="B79" s="7">
        <v>43944</v>
      </c>
      <c r="C79" s="70">
        <v>1.6467000000000001</v>
      </c>
      <c r="D79" s="45">
        <v>3669.0438989999998</v>
      </c>
      <c r="E79" s="45">
        <v>0</v>
      </c>
      <c r="F79" s="46">
        <f t="shared" si="32"/>
        <v>98.270264411730707</v>
      </c>
      <c r="G79" s="46">
        <f t="shared" si="35"/>
        <v>3669.0438989999998</v>
      </c>
      <c r="H79" s="11">
        <f t="shared" si="40"/>
        <v>-0.24550302096028043</v>
      </c>
      <c r="I79" s="10">
        <f t="shared" si="41"/>
        <v>1.0154548007674926</v>
      </c>
      <c r="J79" s="11">
        <f t="shared" si="42"/>
        <v>1.5454800767492616</v>
      </c>
      <c r="K79" s="56">
        <f t="shared" si="43"/>
        <v>3767.3141634117305</v>
      </c>
      <c r="L79" s="58">
        <f t="shared" si="44"/>
        <v>-0.23874510688602912</v>
      </c>
      <c r="M79" s="57">
        <f t="shared" si="45"/>
        <v>1.0155516184308211</v>
      </c>
      <c r="N79" s="58">
        <f t="shared" si="46"/>
        <v>1.555161843082109</v>
      </c>
      <c r="O79" s="70">
        <v>3.4232</v>
      </c>
      <c r="P79" s="45">
        <v>3950.7868189999999</v>
      </c>
      <c r="Q79" s="45">
        <v>0</v>
      </c>
      <c r="R79" s="45">
        <f t="shared" si="34"/>
        <v>98.270264411730707</v>
      </c>
      <c r="S79" s="47">
        <f t="shared" si="36"/>
        <v>3950.7868189999999</v>
      </c>
      <c r="T79" s="13">
        <f t="shared" si="47"/>
        <v>-1.1814805662883399</v>
      </c>
      <c r="U79" s="12">
        <f t="shared" si="48"/>
        <v>0.98290605064126124</v>
      </c>
      <c r="V79" s="13">
        <f t="shared" si="49"/>
        <v>-1.7093949358738758</v>
      </c>
      <c r="W79" s="55">
        <f t="shared" si="50"/>
        <v>4049.0570834117307</v>
      </c>
      <c r="X79" s="55">
        <f t="shared" si="51"/>
        <v>-1.1527994653996343</v>
      </c>
      <c r="Y79" s="55">
        <f t="shared" si="52"/>
        <v>0.98404550135703861</v>
      </c>
      <c r="Z79" s="55">
        <f t="shared" si="53"/>
        <v>-1.595449864296139</v>
      </c>
      <c r="AA79" s="70">
        <v>4.3357999999999999</v>
      </c>
      <c r="AB79" s="45">
        <v>4378.0151029999997</v>
      </c>
      <c r="AC79" s="45">
        <v>0</v>
      </c>
      <c r="AD79" s="45"/>
      <c r="AE79" s="48">
        <f t="shared" si="37"/>
        <v>4378.0151029999997</v>
      </c>
      <c r="AF79" s="15">
        <f t="shared" si="54"/>
        <v>-2.4791579411467701</v>
      </c>
      <c r="AG79" s="14">
        <f t="shared" si="55"/>
        <v>0.88471897630981056</v>
      </c>
      <c r="AH79" s="15">
        <f t="shared" si="56"/>
        <v>-11.528102369018944</v>
      </c>
      <c r="AI79" s="63">
        <f t="shared" si="57"/>
        <v>4378.0151029999997</v>
      </c>
      <c r="AJ79" s="63">
        <f t="shared" si="58"/>
        <v>-2.4791579411467701</v>
      </c>
      <c r="AK79" s="63">
        <f t="shared" si="59"/>
        <v>0.88471897630981056</v>
      </c>
      <c r="AL79" s="63">
        <f t="shared" si="60"/>
        <v>-11.528102369018944</v>
      </c>
      <c r="AM79" s="8">
        <v>3.65</v>
      </c>
      <c r="AN79" s="16">
        <f t="shared" si="38"/>
        <v>1.012134801285665</v>
      </c>
      <c r="AO79" s="17">
        <f t="shared" si="61"/>
        <v>1.4227064686456181E-2</v>
      </c>
      <c r="AP79" s="16">
        <f t="shared" si="62"/>
        <v>1.012134801285665</v>
      </c>
      <c r="AQ79" s="17">
        <f t="shared" si="63"/>
        <v>1.213480128566502</v>
      </c>
      <c r="AR79" s="45">
        <v>3312.2066300000001</v>
      </c>
      <c r="AS79" s="17">
        <f t="shared" si="64"/>
        <v>-2.000378659616775E-3</v>
      </c>
      <c r="AT79" s="17">
        <f t="shared" si="65"/>
        <v>1.0109434136886564</v>
      </c>
      <c r="AU79" s="17">
        <f t="shared" si="66"/>
        <v>1.0943413688656367</v>
      </c>
    </row>
    <row r="80" spans="1:47" x14ac:dyDescent="0.3">
      <c r="A80">
        <f t="shared" si="39"/>
        <v>78</v>
      </c>
      <c r="B80" s="7">
        <v>43945</v>
      </c>
      <c r="C80" s="70">
        <v>2.34</v>
      </c>
      <c r="D80" s="45">
        <v>3615.4794360000001</v>
      </c>
      <c r="E80" s="45">
        <v>0</v>
      </c>
      <c r="F80" s="46">
        <f t="shared" si="32"/>
        <v>98.284245385816121</v>
      </c>
      <c r="G80" s="46">
        <f t="shared" si="35"/>
        <v>3615.4794360000001</v>
      </c>
      <c r="H80" s="11">
        <f t="shared" si="40"/>
        <v>-1.4599024834398566</v>
      </c>
      <c r="I80" s="10">
        <f t="shared" si="41"/>
        <v>1.0006301509128788</v>
      </c>
      <c r="J80" s="11">
        <f t="shared" si="42"/>
        <v>6.3015091287876857E-2</v>
      </c>
      <c r="K80" s="56">
        <f t="shared" si="43"/>
        <v>3713.7636813858162</v>
      </c>
      <c r="L80" s="58">
        <f t="shared" si="44"/>
        <v>-1.4214498633004502</v>
      </c>
      <c r="M80" s="57">
        <f t="shared" si="45"/>
        <v>1.0011160613388908</v>
      </c>
      <c r="N80" s="58">
        <f t="shared" si="46"/>
        <v>0.11160613388907503</v>
      </c>
      <c r="O80" s="70">
        <v>4.0726000000000004</v>
      </c>
      <c r="P80" s="45">
        <v>3788.1346899999999</v>
      </c>
      <c r="Q80" s="45">
        <v>0</v>
      </c>
      <c r="R80" s="45">
        <f t="shared" si="34"/>
        <v>98.284245385816121</v>
      </c>
      <c r="S80" s="47">
        <f t="shared" si="36"/>
        <v>3788.1346899999999</v>
      </c>
      <c r="T80" s="13">
        <f t="shared" si="47"/>
        <v>-4.1169553421049887</v>
      </c>
      <c r="U80" s="12">
        <f t="shared" si="48"/>
        <v>0.94244024748151267</v>
      </c>
      <c r="V80" s="13">
        <f t="shared" si="49"/>
        <v>-5.7559752518487333</v>
      </c>
      <c r="W80" s="55">
        <f t="shared" si="50"/>
        <v>3886.418935385816</v>
      </c>
      <c r="X80" s="55">
        <f t="shared" si="51"/>
        <v>-4.0166919032140651</v>
      </c>
      <c r="Y80" s="55">
        <f t="shared" si="52"/>
        <v>0.94451942538008815</v>
      </c>
      <c r="Z80" s="55">
        <f t="shared" si="53"/>
        <v>-5.5480574619911849</v>
      </c>
      <c r="AA80" s="70">
        <v>4.8099999999999996</v>
      </c>
      <c r="AB80" s="45">
        <v>4060.5549230000001</v>
      </c>
      <c r="AC80" s="45">
        <v>0</v>
      </c>
      <c r="AD80" s="45"/>
      <c r="AE80" s="48">
        <f t="shared" si="37"/>
        <v>4060.5549230000001</v>
      </c>
      <c r="AF80" s="15">
        <f t="shared" si="54"/>
        <v>-7.2512353779333178</v>
      </c>
      <c r="AG80" s="14">
        <f t="shared" si="55"/>
        <v>0.8205659209043441</v>
      </c>
      <c r="AH80" s="15">
        <f t="shared" si="56"/>
        <v>-17.94340790956559</v>
      </c>
      <c r="AI80" s="63">
        <f t="shared" si="57"/>
        <v>4060.5549230000001</v>
      </c>
      <c r="AJ80" s="63">
        <f t="shared" si="58"/>
        <v>-7.2512353779333178</v>
      </c>
      <c r="AK80" s="63">
        <f t="shared" si="59"/>
        <v>0.8205659209043441</v>
      </c>
      <c r="AL80" s="63">
        <f t="shared" si="60"/>
        <v>-17.94340790956559</v>
      </c>
      <c r="AM80" s="8">
        <v>3.65</v>
      </c>
      <c r="AN80" s="16">
        <f t="shared" si="38"/>
        <v>1.0122787983585582</v>
      </c>
      <c r="AO80" s="17">
        <f t="shared" si="61"/>
        <v>1.4227064686456181E-2</v>
      </c>
      <c r="AP80" s="16">
        <f t="shared" si="62"/>
        <v>1.0122787983585582</v>
      </c>
      <c r="AQ80" s="17">
        <f t="shared" si="63"/>
        <v>1.2278798358558163</v>
      </c>
      <c r="AR80" s="45">
        <v>3312.1403730000002</v>
      </c>
      <c r="AS80" s="17">
        <f t="shared" si="64"/>
        <v>-2.0003884842134667E-3</v>
      </c>
      <c r="AT80" s="17">
        <f t="shared" si="65"/>
        <v>1.010923190893027</v>
      </c>
      <c r="AU80" s="17">
        <f t="shared" si="66"/>
        <v>1.0923190893026957</v>
      </c>
    </row>
    <row r="81" spans="1:47" x14ac:dyDescent="0.3">
      <c r="A81">
        <f t="shared" si="39"/>
        <v>79</v>
      </c>
      <c r="B81" s="7">
        <v>43948</v>
      </c>
      <c r="C81" s="70">
        <v>2.6</v>
      </c>
      <c r="D81" s="45">
        <v>3595.9288059999999</v>
      </c>
      <c r="E81" s="45">
        <v>0</v>
      </c>
      <c r="F81" s="46">
        <f t="shared" si="32"/>
        <v>98.298228348983756</v>
      </c>
      <c r="G81" s="46">
        <f t="shared" si="35"/>
        <v>3595.9288059999999</v>
      </c>
      <c r="H81" s="11">
        <f t="shared" si="40"/>
        <v>-0.54074792419868123</v>
      </c>
      <c r="I81" s="10">
        <f t="shared" si="41"/>
        <v>0.99521926414291129</v>
      </c>
      <c r="J81" s="11">
        <f t="shared" si="42"/>
        <v>-0.47807358570887137</v>
      </c>
      <c r="K81" s="56">
        <f t="shared" si="43"/>
        <v>3694.2270343489836</v>
      </c>
      <c r="L81" s="58">
        <f t="shared" si="44"/>
        <v>-0.52606058739694816</v>
      </c>
      <c r="M81" s="57">
        <f t="shared" si="45"/>
        <v>0.99584958430608617</v>
      </c>
      <c r="N81" s="58">
        <f t="shared" si="46"/>
        <v>-0.41504156939138337</v>
      </c>
      <c r="O81" s="70">
        <v>4.0166000000000004</v>
      </c>
      <c r="P81" s="45">
        <v>3802.373697</v>
      </c>
      <c r="Q81" s="45">
        <v>0</v>
      </c>
      <c r="R81" s="45">
        <f t="shared" si="34"/>
        <v>98.298228348983756</v>
      </c>
      <c r="S81" s="47">
        <f t="shared" si="36"/>
        <v>3802.373697</v>
      </c>
      <c r="T81" s="13">
        <f t="shared" si="47"/>
        <v>0.37588439074218716</v>
      </c>
      <c r="U81" s="12">
        <f t="shared" si="48"/>
        <v>0.94598273326386773</v>
      </c>
      <c r="V81" s="13">
        <f t="shared" si="49"/>
        <v>-5.4017266736132274</v>
      </c>
      <c r="W81" s="55">
        <f t="shared" si="50"/>
        <v>3900.6719253489837</v>
      </c>
      <c r="X81" s="55">
        <f t="shared" si="51"/>
        <v>0.3667383830753268</v>
      </c>
      <c r="Y81" s="55">
        <f t="shared" si="52"/>
        <v>0.94798334064855949</v>
      </c>
      <c r="Z81" s="55">
        <f t="shared" si="53"/>
        <v>-5.2016659351440513</v>
      </c>
      <c r="AA81" s="70">
        <v>4.7611999999999997</v>
      </c>
      <c r="AB81" s="45">
        <v>4092.2497360000002</v>
      </c>
      <c r="AC81" s="45">
        <v>0</v>
      </c>
      <c r="AD81" s="45"/>
      <c r="AE81" s="48">
        <f t="shared" si="37"/>
        <v>4092.2497360000002</v>
      </c>
      <c r="AF81" s="15">
        <f t="shared" si="54"/>
        <v>0.78055373221213031</v>
      </c>
      <c r="AG81" s="14">
        <f t="shared" si="55"/>
        <v>0.8269708788252238</v>
      </c>
      <c r="AH81" s="15">
        <f t="shared" si="56"/>
        <v>-17.302912117477621</v>
      </c>
      <c r="AI81" s="63">
        <f t="shared" si="57"/>
        <v>4092.2497360000002</v>
      </c>
      <c r="AJ81" s="63">
        <f t="shared" si="58"/>
        <v>0.78055373221213031</v>
      </c>
      <c r="AK81" s="63">
        <f t="shared" si="59"/>
        <v>0.8269708788252238</v>
      </c>
      <c r="AL81" s="63">
        <f t="shared" si="60"/>
        <v>-17.302912117477621</v>
      </c>
      <c r="AM81" s="8">
        <v>3.65</v>
      </c>
      <c r="AN81" s="16">
        <f t="shared" si="38"/>
        <v>1.012422815918008</v>
      </c>
      <c r="AO81" s="17">
        <f t="shared" si="61"/>
        <v>1.4227064686456181E-2</v>
      </c>
      <c r="AP81" s="16">
        <f t="shared" si="62"/>
        <v>1.012422815918008</v>
      </c>
      <c r="AQ81" s="17">
        <f t="shared" si="63"/>
        <v>1.2422815918007979</v>
      </c>
      <c r="AR81" s="45">
        <v>3312.074118</v>
      </c>
      <c r="AS81" s="17">
        <f t="shared" si="64"/>
        <v>-2.0003681166502751E-3</v>
      </c>
      <c r="AT81" s="17">
        <f t="shared" si="65"/>
        <v>1.0109029687078326</v>
      </c>
      <c r="AU81" s="17">
        <f t="shared" si="66"/>
        <v>1.0902968707832583</v>
      </c>
    </row>
    <row r="82" spans="1:47" x14ac:dyDescent="0.3">
      <c r="A82">
        <f t="shared" si="39"/>
        <v>80</v>
      </c>
      <c r="B82" s="7">
        <v>43949</v>
      </c>
      <c r="C82" s="70">
        <v>2.3677999999999999</v>
      </c>
      <c r="D82" s="45">
        <v>3613.877508</v>
      </c>
      <c r="E82" s="45">
        <v>0</v>
      </c>
      <c r="F82" s="46">
        <f t="shared" si="32"/>
        <v>98.312213301516607</v>
      </c>
      <c r="G82" s="46">
        <f t="shared" si="35"/>
        <v>3613.877508</v>
      </c>
      <c r="H82" s="11">
        <f t="shared" si="40"/>
        <v>0.49913952606770451</v>
      </c>
      <c r="I82" s="10">
        <f t="shared" si="41"/>
        <v>1.0001867968612888</v>
      </c>
      <c r="J82" s="11">
        <f t="shared" si="42"/>
        <v>1.8679686128875161E-2</v>
      </c>
      <c r="K82" s="56">
        <f t="shared" si="43"/>
        <v>3712.1897213015168</v>
      </c>
      <c r="L82" s="58">
        <f t="shared" si="44"/>
        <v>0.48623668186920099</v>
      </c>
      <c r="M82" s="57">
        <f t="shared" si="45"/>
        <v>1.0006917702812244</v>
      </c>
      <c r="N82" s="58">
        <f t="shared" si="46"/>
        <v>6.9177028122435757E-2</v>
      </c>
      <c r="O82" s="70">
        <v>3.6924000000000001</v>
      </c>
      <c r="P82" s="45">
        <v>3883.5113799999999</v>
      </c>
      <c r="Q82" s="45">
        <v>0</v>
      </c>
      <c r="R82" s="45">
        <f t="shared" si="34"/>
        <v>98.312213301516607</v>
      </c>
      <c r="S82" s="47">
        <f t="shared" si="36"/>
        <v>3883.5113799999999</v>
      </c>
      <c r="T82" s="13">
        <f t="shared" si="47"/>
        <v>2.1338692476232879</v>
      </c>
      <c r="U82" s="12">
        <f t="shared" si="48"/>
        <v>0.96616876789681161</v>
      </c>
      <c r="V82" s="13">
        <f t="shared" si="49"/>
        <v>-3.3831232103188391</v>
      </c>
      <c r="W82" s="55">
        <f t="shared" si="50"/>
        <v>3981.8235933015167</v>
      </c>
      <c r="X82" s="55">
        <f t="shared" si="51"/>
        <v>2.0804535604534991</v>
      </c>
      <c r="Y82" s="55">
        <f t="shared" si="52"/>
        <v>0.96770569381158844</v>
      </c>
      <c r="Z82" s="55">
        <f t="shared" si="53"/>
        <v>-3.2294306188411559</v>
      </c>
      <c r="AA82" s="70">
        <v>4.4444999999999997</v>
      </c>
      <c r="AB82" s="45">
        <v>4303.6726980000003</v>
      </c>
      <c r="AC82" s="45">
        <v>0</v>
      </c>
      <c r="AD82" s="45"/>
      <c r="AE82" s="48">
        <f t="shared" si="37"/>
        <v>4303.6726980000003</v>
      </c>
      <c r="AF82" s="15">
        <f t="shared" si="54"/>
        <v>5.1664237434017712</v>
      </c>
      <c r="AG82" s="14">
        <f t="shared" si="55"/>
        <v>0.8696956986598684</v>
      </c>
      <c r="AH82" s="15">
        <f t="shared" si="56"/>
        <v>-13.030430134013161</v>
      </c>
      <c r="AI82" s="63">
        <f t="shared" si="57"/>
        <v>4303.6726980000003</v>
      </c>
      <c r="AJ82" s="63">
        <f t="shared" si="58"/>
        <v>5.1664237434017712</v>
      </c>
      <c r="AK82" s="63">
        <f t="shared" si="59"/>
        <v>0.8696956986598684</v>
      </c>
      <c r="AL82" s="63">
        <f t="shared" si="60"/>
        <v>-13.030430134013161</v>
      </c>
      <c r="AM82" s="8">
        <v>3.65</v>
      </c>
      <c r="AN82" s="16">
        <f t="shared" si="38"/>
        <v>1.012566853966929</v>
      </c>
      <c r="AO82" s="17">
        <f t="shared" si="61"/>
        <v>1.4227064686456181E-2</v>
      </c>
      <c r="AP82" s="16">
        <f t="shared" si="62"/>
        <v>1.012566853966929</v>
      </c>
      <c r="AQ82" s="17">
        <f t="shared" si="63"/>
        <v>1.2566853966929026</v>
      </c>
      <c r="AR82" s="45">
        <v>3312.0078640000002</v>
      </c>
      <c r="AS82" s="17">
        <f t="shared" si="64"/>
        <v>-2.0003779396038368E-3</v>
      </c>
      <c r="AT82" s="17">
        <f t="shared" si="65"/>
        <v>1.0108827468278558</v>
      </c>
      <c r="AU82" s="17">
        <f t="shared" si="66"/>
        <v>1.0882746827855838</v>
      </c>
    </row>
    <row r="83" spans="1:47" x14ac:dyDescent="0.3">
      <c r="A83">
        <f t="shared" si="39"/>
        <v>81</v>
      </c>
      <c r="B83" s="7">
        <v>43950</v>
      </c>
      <c r="C83" s="70">
        <v>2.2993999999999999</v>
      </c>
      <c r="D83" s="45">
        <v>3616.5848190000002</v>
      </c>
      <c r="E83" s="45">
        <v>0</v>
      </c>
      <c r="F83" s="46">
        <f t="shared" si="32"/>
        <v>98.326200243697699</v>
      </c>
      <c r="G83" s="46">
        <f t="shared" si="35"/>
        <v>3616.5848190000002</v>
      </c>
      <c r="H83" s="11">
        <f t="shared" si="40"/>
        <v>7.4914298949169122E-2</v>
      </c>
      <c r="I83" s="10">
        <f t="shared" si="41"/>
        <v>1.0009360797883395</v>
      </c>
      <c r="J83" s="11">
        <f t="shared" si="42"/>
        <v>9.3607978833953887E-2</v>
      </c>
      <c r="K83" s="56">
        <f t="shared" si="43"/>
        <v>3714.9110192436979</v>
      </c>
      <c r="L83" s="58">
        <f t="shared" si="44"/>
        <v>7.330708143944431E-2</v>
      </c>
      <c r="M83" s="57">
        <f t="shared" si="45"/>
        <v>1.0014253482122222</v>
      </c>
      <c r="N83" s="58">
        <f t="shared" si="46"/>
        <v>0.14253482122221772</v>
      </c>
      <c r="O83" s="70">
        <v>3.5739000000000001</v>
      </c>
      <c r="P83" s="45">
        <v>3910.9994839999999</v>
      </c>
      <c r="Q83" s="45">
        <v>0</v>
      </c>
      <c r="R83" s="45">
        <f t="shared" si="34"/>
        <v>98.326200243697699</v>
      </c>
      <c r="S83" s="47">
        <f t="shared" si="36"/>
        <v>3910.9994839999999</v>
      </c>
      <c r="T83" s="13">
        <f t="shared" si="47"/>
        <v>0.70781571908256069</v>
      </c>
      <c r="U83" s="12">
        <f t="shared" si="48"/>
        <v>0.97300746230885149</v>
      </c>
      <c r="V83" s="13">
        <f t="shared" si="49"/>
        <v>-2.699253769114851</v>
      </c>
      <c r="W83" s="55">
        <f t="shared" si="50"/>
        <v>4009.3256842436977</v>
      </c>
      <c r="X83" s="55">
        <f t="shared" si="51"/>
        <v>0.69069084297070926</v>
      </c>
      <c r="Y83" s="55">
        <f t="shared" si="52"/>
        <v>0.97438954842565129</v>
      </c>
      <c r="Z83" s="55">
        <f t="shared" si="53"/>
        <v>-2.5610451574348714</v>
      </c>
      <c r="AA83" s="70">
        <v>4.37</v>
      </c>
      <c r="AB83" s="45">
        <v>4353.0500510000002</v>
      </c>
      <c r="AC83" s="45">
        <v>0</v>
      </c>
      <c r="AD83" s="45"/>
      <c r="AE83" s="48">
        <f t="shared" si="37"/>
        <v>4353.0500510000002</v>
      </c>
      <c r="AF83" s="15">
        <f t="shared" si="54"/>
        <v>1.1473305816900536</v>
      </c>
      <c r="AG83" s="14">
        <f t="shared" si="55"/>
        <v>0.87967398337823599</v>
      </c>
      <c r="AH83" s="15">
        <f t="shared" si="56"/>
        <v>-12.0326016621764</v>
      </c>
      <c r="AI83" s="63">
        <f t="shared" si="57"/>
        <v>4353.0500510000002</v>
      </c>
      <c r="AJ83" s="63">
        <f t="shared" si="58"/>
        <v>1.1473305816900536</v>
      </c>
      <c r="AK83" s="63">
        <f t="shared" si="59"/>
        <v>0.87967398337823599</v>
      </c>
      <c r="AL83" s="63">
        <f t="shared" si="60"/>
        <v>-12.0326016621764</v>
      </c>
      <c r="AM83" s="8">
        <v>3.65</v>
      </c>
      <c r="AN83" s="16">
        <f t="shared" si="38"/>
        <v>1.0127109125082365</v>
      </c>
      <c r="AO83" s="17">
        <f t="shared" si="61"/>
        <v>1.4227064686456181E-2</v>
      </c>
      <c r="AP83" s="16">
        <f t="shared" si="62"/>
        <v>1.0127109125082365</v>
      </c>
      <c r="AQ83" s="17">
        <f t="shared" si="63"/>
        <v>1.2710912508236527</v>
      </c>
      <c r="AR83" s="45">
        <v>3309.4057750000002</v>
      </c>
      <c r="AS83" s="17">
        <f t="shared" si="64"/>
        <v>-7.8565302585287267E-2</v>
      </c>
      <c r="AT83" s="17">
        <f t="shared" si="65"/>
        <v>1.0100885437390281</v>
      </c>
      <c r="AU83" s="17">
        <f t="shared" si="66"/>
        <v>1.0088543739028122</v>
      </c>
    </row>
    <row r="84" spans="1:47" x14ac:dyDescent="0.3">
      <c r="A84">
        <f t="shared" si="39"/>
        <v>82</v>
      </c>
      <c r="B84" s="7">
        <v>43951</v>
      </c>
      <c r="C84" s="70">
        <v>2.25</v>
      </c>
      <c r="D84" s="45">
        <v>3620.2946940000002</v>
      </c>
      <c r="E84" s="45">
        <v>0</v>
      </c>
      <c r="F84" s="46">
        <f t="shared" si="32"/>
        <v>98.34018917581011</v>
      </c>
      <c r="G84" s="46">
        <f t="shared" si="35"/>
        <v>3620.2946940000002</v>
      </c>
      <c r="H84" s="11">
        <f t="shared" si="40"/>
        <v>0.10257951038532553</v>
      </c>
      <c r="I84" s="10">
        <f t="shared" si="41"/>
        <v>1.0019628351182566</v>
      </c>
      <c r="J84" s="11">
        <f t="shared" si="42"/>
        <v>0.19628351182565673</v>
      </c>
      <c r="K84" s="56">
        <f t="shared" si="43"/>
        <v>3718.6348831758105</v>
      </c>
      <c r="L84" s="58">
        <f t="shared" si="44"/>
        <v>0.10024099938927833</v>
      </c>
      <c r="M84" s="57">
        <f t="shared" si="45"/>
        <v>1.0024291869894078</v>
      </c>
      <c r="N84" s="58">
        <f t="shared" si="46"/>
        <v>0.242918698940775</v>
      </c>
      <c r="O84" s="70">
        <v>3.5992000000000002</v>
      </c>
      <c r="P84" s="45">
        <v>3904.7115330000001</v>
      </c>
      <c r="Q84" s="45">
        <v>0</v>
      </c>
      <c r="R84" s="45">
        <f t="shared" si="34"/>
        <v>98.34018917581011</v>
      </c>
      <c r="S84" s="47">
        <f t="shared" si="36"/>
        <v>3904.7115330000001</v>
      </c>
      <c r="T84" s="13">
        <f t="shared" si="47"/>
        <v>-0.16077606314508497</v>
      </c>
      <c r="U84" s="12">
        <f t="shared" si="48"/>
        <v>0.97144309921684346</v>
      </c>
      <c r="V84" s="13">
        <f t="shared" si="49"/>
        <v>-2.8556900783156536</v>
      </c>
      <c r="W84" s="55">
        <f t="shared" si="50"/>
        <v>4003.05172217581</v>
      </c>
      <c r="X84" s="55">
        <f t="shared" si="51"/>
        <v>-0.15648422108843763</v>
      </c>
      <c r="Y84" s="55">
        <f t="shared" si="52"/>
        <v>0.97286478253043029</v>
      </c>
      <c r="Z84" s="55">
        <f t="shared" si="53"/>
        <v>-2.7135217469569706</v>
      </c>
      <c r="AA84" s="70">
        <v>4.4126000000000003</v>
      </c>
      <c r="AB84" s="45">
        <v>4323.4728160000004</v>
      </c>
      <c r="AC84" s="45">
        <v>0</v>
      </c>
      <c r="AD84" s="45"/>
      <c r="AE84" s="48">
        <f t="shared" si="37"/>
        <v>4323.4728160000004</v>
      </c>
      <c r="AF84" s="15">
        <f t="shared" si="54"/>
        <v>-0.67946002580892007</v>
      </c>
      <c r="AG84" s="14">
        <f t="shared" si="55"/>
        <v>0.87369695030373984</v>
      </c>
      <c r="AH84" s="15">
        <f t="shared" si="56"/>
        <v>-12.630304969626016</v>
      </c>
      <c r="AI84" s="63">
        <f t="shared" si="57"/>
        <v>4323.4728160000004</v>
      </c>
      <c r="AJ84" s="63">
        <f t="shared" si="58"/>
        <v>-0.67946002580892007</v>
      </c>
      <c r="AK84" s="63">
        <f t="shared" si="59"/>
        <v>0.87369695030373984</v>
      </c>
      <c r="AL84" s="63">
        <f t="shared" si="60"/>
        <v>-12.630304969626016</v>
      </c>
      <c r="AM84" s="8">
        <v>3.65</v>
      </c>
      <c r="AN84" s="16">
        <f t="shared" si="38"/>
        <v>1.0128549915448459</v>
      </c>
      <c r="AO84" s="17">
        <f t="shared" si="61"/>
        <v>1.4227064686456181E-2</v>
      </c>
      <c r="AP84" s="16">
        <f t="shared" si="62"/>
        <v>1.0128549915448459</v>
      </c>
      <c r="AQ84" s="17">
        <f t="shared" si="63"/>
        <v>1.2854991544845928</v>
      </c>
      <c r="AR84" s="45">
        <v>3309.057941</v>
      </c>
      <c r="AS84" s="17">
        <f t="shared" si="64"/>
        <v>-1.0510466943269847E-2</v>
      </c>
      <c r="AT84" s="17">
        <f t="shared" si="65"/>
        <v>1.0099823787165407</v>
      </c>
      <c r="AU84" s="17">
        <f t="shared" si="66"/>
        <v>0.99823787165407296</v>
      </c>
    </row>
    <row r="85" spans="1:47" x14ac:dyDescent="0.3">
      <c r="A85">
        <f t="shared" si="39"/>
        <v>83</v>
      </c>
      <c r="B85" s="7">
        <v>43955</v>
      </c>
      <c r="C85" s="70">
        <v>2.1907999999999999</v>
      </c>
      <c r="D85" s="45">
        <v>3624.744901</v>
      </c>
      <c r="E85" s="45">
        <v>0</v>
      </c>
      <c r="F85" s="46">
        <f t="shared" si="32"/>
        <v>98.354180098136936</v>
      </c>
      <c r="G85" s="46">
        <f t="shared" si="35"/>
        <v>3624.744901</v>
      </c>
      <c r="H85" s="11">
        <f t="shared" si="40"/>
        <v>0.12292388814023614</v>
      </c>
      <c r="I85" s="10">
        <f t="shared" si="41"/>
        <v>1.0031944867929041</v>
      </c>
      <c r="J85" s="11">
        <f t="shared" si="42"/>
        <v>0.31944867929041276</v>
      </c>
      <c r="K85" s="56">
        <f t="shared" si="43"/>
        <v>3723.099081098137</v>
      </c>
      <c r="L85" s="58">
        <f t="shared" si="44"/>
        <v>0.12004937463809817</v>
      </c>
      <c r="M85" s="57">
        <f t="shared" si="45"/>
        <v>1.0036325969595783</v>
      </c>
      <c r="N85" s="58">
        <f t="shared" si="46"/>
        <v>0.36325969595782936</v>
      </c>
      <c r="O85" s="70">
        <v>3.6143999999999998</v>
      </c>
      <c r="P85" s="45">
        <v>3900.9990360000002</v>
      </c>
      <c r="Q85" s="45">
        <v>0</v>
      </c>
      <c r="R85" s="45">
        <f t="shared" si="34"/>
        <v>98.354180098136936</v>
      </c>
      <c r="S85" s="47">
        <f t="shared" si="36"/>
        <v>3900.9990360000002</v>
      </c>
      <c r="T85" s="13">
        <f t="shared" si="47"/>
        <v>-9.507736918910048E-2</v>
      </c>
      <c r="U85" s="12">
        <f t="shared" si="48"/>
        <v>0.97051947667493899</v>
      </c>
      <c r="V85" s="13">
        <f t="shared" si="49"/>
        <v>-2.9480523325061014</v>
      </c>
      <c r="W85" s="55">
        <f t="shared" si="50"/>
        <v>3999.3532160981372</v>
      </c>
      <c r="X85" s="55">
        <f t="shared" si="51"/>
        <v>-9.2392163138543815E-2</v>
      </c>
      <c r="Y85" s="55">
        <f t="shared" si="52"/>
        <v>0.97196593171343737</v>
      </c>
      <c r="Z85" s="55">
        <f t="shared" si="53"/>
        <v>-2.803406828656263</v>
      </c>
      <c r="AA85" s="70">
        <v>4.4303999999999997</v>
      </c>
      <c r="AB85" s="45">
        <v>4311.3783560000002</v>
      </c>
      <c r="AC85" s="45">
        <v>0</v>
      </c>
      <c r="AD85" s="45"/>
      <c r="AE85" s="48">
        <f t="shared" si="37"/>
        <v>4311.3783560000002</v>
      </c>
      <c r="AF85" s="15">
        <f t="shared" si="54"/>
        <v>-0.27973947136297195</v>
      </c>
      <c r="AG85" s="14">
        <f t="shared" si="55"/>
        <v>0.87125287507364579</v>
      </c>
      <c r="AH85" s="15">
        <f t="shared" si="56"/>
        <v>-12.874712492635421</v>
      </c>
      <c r="AI85" s="63">
        <f t="shared" si="57"/>
        <v>4311.3783560000002</v>
      </c>
      <c r="AJ85" s="63">
        <f t="shared" si="58"/>
        <v>-0.27973947136297195</v>
      </c>
      <c r="AK85" s="63">
        <f t="shared" si="59"/>
        <v>0.87125287507364579</v>
      </c>
      <c r="AL85" s="63">
        <f t="shared" si="60"/>
        <v>-12.874712492635421</v>
      </c>
      <c r="AM85" s="8">
        <v>3.65</v>
      </c>
      <c r="AN85" s="16">
        <f t="shared" si="38"/>
        <v>1.0129990910796731</v>
      </c>
      <c r="AO85" s="17">
        <f t="shared" si="61"/>
        <v>1.4227064686456181E-2</v>
      </c>
      <c r="AP85" s="16">
        <f t="shared" si="62"/>
        <v>1.0129990910796731</v>
      </c>
      <c r="AQ85" s="17">
        <f t="shared" si="63"/>
        <v>1.299909107967312</v>
      </c>
      <c r="AR85" s="45">
        <v>3308.7101429999998</v>
      </c>
      <c r="AS85" s="17">
        <f t="shared" si="64"/>
        <v>-1.0510483835624029E-2</v>
      </c>
      <c r="AT85" s="17">
        <f t="shared" si="65"/>
        <v>1.0098762246818831</v>
      </c>
      <c r="AU85" s="17">
        <f t="shared" si="66"/>
        <v>0.98762246818830945</v>
      </c>
    </row>
    <row r="86" spans="1:47" x14ac:dyDescent="0.3">
      <c r="A86">
        <f t="shared" si="39"/>
        <v>84</v>
      </c>
      <c r="B86" s="7">
        <v>43956</v>
      </c>
      <c r="C86" s="70">
        <v>2.14</v>
      </c>
      <c r="D86" s="45">
        <v>3628.5456920000001</v>
      </c>
      <c r="E86" s="45">
        <v>0</v>
      </c>
      <c r="F86" s="46">
        <f t="shared" si="32"/>
        <v>98.368173010961328</v>
      </c>
      <c r="G86" s="46">
        <f t="shared" si="35"/>
        <v>3628.5456920000001</v>
      </c>
      <c r="H86" s="11">
        <f t="shared" si="40"/>
        <v>0.1048567858927596</v>
      </c>
      <c r="I86" s="10">
        <f t="shared" si="41"/>
        <v>1.0042464042880086</v>
      </c>
      <c r="J86" s="11">
        <f t="shared" si="42"/>
        <v>0.42464042880085984</v>
      </c>
      <c r="K86" s="56">
        <f t="shared" si="43"/>
        <v>3726.9138650109617</v>
      </c>
      <c r="L86" s="58">
        <f t="shared" si="44"/>
        <v>0.10246259446040629</v>
      </c>
      <c r="M86" s="57">
        <f t="shared" si="45"/>
        <v>1.0046609449572734</v>
      </c>
      <c r="N86" s="58">
        <f t="shared" si="46"/>
        <v>0.46609449572734274</v>
      </c>
      <c r="O86" s="70">
        <v>3.5968</v>
      </c>
      <c r="P86" s="45">
        <v>3905.5945740000002</v>
      </c>
      <c r="Q86" s="45">
        <v>0</v>
      </c>
      <c r="R86" s="45">
        <f t="shared" si="34"/>
        <v>98.368173010961328</v>
      </c>
      <c r="S86" s="47">
        <f t="shared" si="36"/>
        <v>3905.5945740000002</v>
      </c>
      <c r="T86" s="13">
        <f t="shared" si="47"/>
        <v>0.11780413062374429</v>
      </c>
      <c r="U86" s="12">
        <f t="shared" si="48"/>
        <v>0.97166278870696998</v>
      </c>
      <c r="V86" s="13">
        <f t="shared" si="49"/>
        <v>-2.8337211293030018</v>
      </c>
      <c r="W86" s="55">
        <f t="shared" si="50"/>
        <v>4003.9627470109617</v>
      </c>
      <c r="X86" s="55">
        <f t="shared" si="51"/>
        <v>0.11525690939899746</v>
      </c>
      <c r="Y86" s="55">
        <f t="shared" si="52"/>
        <v>0.97308618960674143</v>
      </c>
      <c r="Z86" s="55">
        <f t="shared" si="53"/>
        <v>-2.6913810393258575</v>
      </c>
      <c r="AA86" s="70">
        <v>4.42</v>
      </c>
      <c r="AB86" s="45">
        <v>4318.8917449999999</v>
      </c>
      <c r="AC86" s="45">
        <v>0</v>
      </c>
      <c r="AD86" s="45"/>
      <c r="AE86" s="48">
        <f t="shared" si="37"/>
        <v>4318.8917449999999</v>
      </c>
      <c r="AF86" s="15">
        <f t="shared" si="54"/>
        <v>0.17426883886317857</v>
      </c>
      <c r="AG86" s="14">
        <f t="shared" si="55"/>
        <v>0.87277119734259867</v>
      </c>
      <c r="AH86" s="15">
        <f t="shared" si="56"/>
        <v>-12.722880265740134</v>
      </c>
      <c r="AI86" s="63">
        <f t="shared" si="57"/>
        <v>4318.8917449999999</v>
      </c>
      <c r="AJ86" s="63">
        <f t="shared" si="58"/>
        <v>0.17426883886317857</v>
      </c>
      <c r="AK86" s="63">
        <f t="shared" si="59"/>
        <v>0.87277119734259867</v>
      </c>
      <c r="AL86" s="63">
        <f t="shared" si="60"/>
        <v>-12.722880265740134</v>
      </c>
      <c r="AM86" s="8">
        <v>3.65</v>
      </c>
      <c r="AN86" s="16">
        <f t="shared" si="38"/>
        <v>1.0131432111156342</v>
      </c>
      <c r="AO86" s="17">
        <f t="shared" si="61"/>
        <v>1.4227064686456181E-2</v>
      </c>
      <c r="AP86" s="16">
        <f t="shared" si="62"/>
        <v>1.0131432111156342</v>
      </c>
      <c r="AQ86" s="17">
        <f t="shared" si="63"/>
        <v>1.3143211115634212</v>
      </c>
      <c r="AR86" s="45">
        <v>3308.3623809999999</v>
      </c>
      <c r="AS86" s="17">
        <f t="shared" si="64"/>
        <v>-1.0510500617155749E-2</v>
      </c>
      <c r="AT86" s="17">
        <f t="shared" si="65"/>
        <v>1.0097700816350554</v>
      </c>
      <c r="AU86" s="17">
        <f t="shared" si="66"/>
        <v>0.97700816350554387</v>
      </c>
    </row>
    <row r="87" spans="1:47" x14ac:dyDescent="0.3">
      <c r="A87">
        <f t="shared" si="39"/>
        <v>85</v>
      </c>
      <c r="B87" s="7">
        <v>43957</v>
      </c>
      <c r="C87" s="70">
        <v>2.12</v>
      </c>
      <c r="D87" s="45">
        <v>3629.9903380000001</v>
      </c>
      <c r="E87" s="45">
        <v>0</v>
      </c>
      <c r="F87" s="46">
        <f t="shared" si="32"/>
        <v>98.38216791456648</v>
      </c>
      <c r="G87" s="46">
        <f t="shared" si="35"/>
        <v>3629.9903380000001</v>
      </c>
      <c r="H87" s="11">
        <f t="shared" si="40"/>
        <v>3.9813361126617153E-2</v>
      </c>
      <c r="I87" s="10">
        <f t="shared" si="41"/>
        <v>1.0046462285355489</v>
      </c>
      <c r="J87" s="11">
        <f t="shared" si="42"/>
        <v>0.46462285355488575</v>
      </c>
      <c r="K87" s="56">
        <f t="shared" si="43"/>
        <v>3728.3725059145663</v>
      </c>
      <c r="L87" s="58">
        <f t="shared" si="44"/>
        <v>3.9138036360286677E-2</v>
      </c>
      <c r="M87" s="57">
        <f t="shared" si="45"/>
        <v>1.0050541495232084</v>
      </c>
      <c r="N87" s="58">
        <f t="shared" si="46"/>
        <v>0.50541495232083733</v>
      </c>
      <c r="O87" s="70">
        <v>3.6233</v>
      </c>
      <c r="P87" s="45">
        <v>3899.0278619999999</v>
      </c>
      <c r="Q87" s="45">
        <v>0</v>
      </c>
      <c r="R87" s="45">
        <f t="shared" si="34"/>
        <v>98.38216791456648</v>
      </c>
      <c r="S87" s="47">
        <f t="shared" si="36"/>
        <v>3899.0278619999999</v>
      </c>
      <c r="T87" s="13">
        <f t="shared" si="47"/>
        <v>-0.16813603858719661</v>
      </c>
      <c r="U87" s="12">
        <f t="shared" si="48"/>
        <v>0.97002907338561217</v>
      </c>
      <c r="V87" s="13">
        <f t="shared" si="49"/>
        <v>-2.9970926614387827</v>
      </c>
      <c r="W87" s="55">
        <f t="shared" si="50"/>
        <v>3997.4100299145666</v>
      </c>
      <c r="X87" s="55">
        <f t="shared" si="51"/>
        <v>-0.16365579578099254</v>
      </c>
      <c r="Y87" s="55">
        <f t="shared" si="52"/>
        <v>0.97149367765950556</v>
      </c>
      <c r="Z87" s="55">
        <f t="shared" si="53"/>
        <v>-2.8506322340494439</v>
      </c>
      <c r="AA87" s="70">
        <v>4.4269999999999996</v>
      </c>
      <c r="AB87" s="45">
        <v>4314.316022</v>
      </c>
      <c r="AC87" s="45">
        <v>0</v>
      </c>
      <c r="AD87" s="45"/>
      <c r="AE87" s="48">
        <f t="shared" si="37"/>
        <v>4314.316022</v>
      </c>
      <c r="AF87" s="15">
        <f t="shared" si="54"/>
        <v>-0.105946693507597</v>
      </c>
      <c r="AG87" s="14">
        <f t="shared" si="55"/>
        <v>0.87184652511712757</v>
      </c>
      <c r="AH87" s="15">
        <f t="shared" si="56"/>
        <v>-12.815347488287243</v>
      </c>
      <c r="AI87" s="63">
        <f t="shared" si="57"/>
        <v>4314.316022</v>
      </c>
      <c r="AJ87" s="63">
        <f t="shared" si="58"/>
        <v>-0.105946693507597</v>
      </c>
      <c r="AK87" s="63">
        <f t="shared" si="59"/>
        <v>0.87184652511712757</v>
      </c>
      <c r="AL87" s="63">
        <f t="shared" si="60"/>
        <v>-12.815347488287243</v>
      </c>
      <c r="AM87" s="8">
        <v>3.65</v>
      </c>
      <c r="AN87" s="16">
        <f t="shared" si="38"/>
        <v>1.013287351655646</v>
      </c>
      <c r="AO87" s="17">
        <f t="shared" si="61"/>
        <v>1.4227064686456181E-2</v>
      </c>
      <c r="AP87" s="16">
        <f t="shared" si="62"/>
        <v>1.013287351655646</v>
      </c>
      <c r="AQ87" s="17">
        <f t="shared" si="63"/>
        <v>1.3287351655645985</v>
      </c>
      <c r="AR87" s="45">
        <v>3308.0146559999998</v>
      </c>
      <c r="AS87" s="17">
        <f t="shared" si="64"/>
        <v>-1.0510487061421436E-2</v>
      </c>
      <c r="AT87" s="17">
        <f t="shared" si="65"/>
        <v>1.0096639498812752</v>
      </c>
      <c r="AU87" s="17">
        <f t="shared" si="66"/>
        <v>0.9663949881275169</v>
      </c>
    </row>
    <row r="88" spans="1:47" x14ac:dyDescent="0.3">
      <c r="A88">
        <f t="shared" si="39"/>
        <v>86</v>
      </c>
      <c r="B88" s="7">
        <v>43958</v>
      </c>
      <c r="C88" s="70">
        <v>2.0529000000000002</v>
      </c>
      <c r="D88" s="45">
        <v>3635.0168429999999</v>
      </c>
      <c r="E88" s="45">
        <v>0</v>
      </c>
      <c r="F88" s="46">
        <f t="shared" si="32"/>
        <v>98.396164809235628</v>
      </c>
      <c r="G88" s="46">
        <f t="shared" si="35"/>
        <v>3635.0168429999999</v>
      </c>
      <c r="H88" s="11">
        <f t="shared" si="40"/>
        <v>0.13847158069211218</v>
      </c>
      <c r="I88" s="10">
        <f t="shared" si="41"/>
        <v>1.0060373780485656</v>
      </c>
      <c r="J88" s="11">
        <f t="shared" si="42"/>
        <v>0.60373780485656336</v>
      </c>
      <c r="K88" s="56">
        <f t="shared" si="43"/>
        <v>3733.4130078092353</v>
      </c>
      <c r="L88" s="58">
        <f t="shared" si="44"/>
        <v>0.13519308724310175</v>
      </c>
      <c r="M88" s="57">
        <f t="shared" si="45"/>
        <v>1.0064129132564137</v>
      </c>
      <c r="N88" s="58">
        <f t="shared" si="46"/>
        <v>0.64129132564136881</v>
      </c>
      <c r="O88" s="70">
        <v>3.7635999999999998</v>
      </c>
      <c r="P88" s="45">
        <v>3863.9503970000001</v>
      </c>
      <c r="Q88" s="45">
        <v>0</v>
      </c>
      <c r="R88" s="45">
        <f t="shared" si="34"/>
        <v>98.396164809235628</v>
      </c>
      <c r="S88" s="47">
        <f t="shared" si="36"/>
        <v>3863.9503970000001</v>
      </c>
      <c r="T88" s="13">
        <f t="shared" si="47"/>
        <v>-0.89964643089283092</v>
      </c>
      <c r="U88" s="12">
        <f t="shared" si="48"/>
        <v>0.9613022414482757</v>
      </c>
      <c r="V88" s="13">
        <f t="shared" si="49"/>
        <v>-3.8697758551724304</v>
      </c>
      <c r="W88" s="55">
        <f t="shared" si="50"/>
        <v>3962.3465618092355</v>
      </c>
      <c r="X88" s="55">
        <f t="shared" si="51"/>
        <v>-0.87715465371163148</v>
      </c>
      <c r="Y88" s="55">
        <f t="shared" si="52"/>
        <v>0.96297217565540094</v>
      </c>
      <c r="Z88" s="55">
        <f t="shared" si="53"/>
        <v>-3.7027824344599058</v>
      </c>
      <c r="AA88" s="70">
        <v>4.54</v>
      </c>
      <c r="AB88" s="45">
        <v>4237.2702289999997</v>
      </c>
      <c r="AC88" s="45">
        <v>0</v>
      </c>
      <c r="AD88" s="45"/>
      <c r="AE88" s="48">
        <f t="shared" si="37"/>
        <v>4237.2702289999997</v>
      </c>
      <c r="AF88" s="15">
        <f t="shared" si="54"/>
        <v>-1.785817093766906</v>
      </c>
      <c r="AG88" s="14">
        <f t="shared" si="55"/>
        <v>0.85627694084017314</v>
      </c>
      <c r="AH88" s="15">
        <f t="shared" si="56"/>
        <v>-14.372305915982686</v>
      </c>
      <c r="AI88" s="63">
        <f t="shared" si="57"/>
        <v>4237.2702289999997</v>
      </c>
      <c r="AJ88" s="63">
        <f t="shared" si="58"/>
        <v>-1.785817093766906</v>
      </c>
      <c r="AK88" s="63">
        <f t="shared" si="59"/>
        <v>0.85627694084017314</v>
      </c>
      <c r="AL88" s="63">
        <f t="shared" si="60"/>
        <v>-14.372305915982686</v>
      </c>
      <c r="AM88" s="8">
        <v>2.9</v>
      </c>
      <c r="AN88" s="16">
        <f t="shared" si="38"/>
        <v>1.0134315127026257</v>
      </c>
      <c r="AO88" s="17">
        <f t="shared" si="61"/>
        <v>1.4227064686456181E-2</v>
      </c>
      <c r="AP88" s="16">
        <f t="shared" si="62"/>
        <v>1.0134315127026257</v>
      </c>
      <c r="AQ88" s="17">
        <f t="shared" si="63"/>
        <v>1.3431512702625659</v>
      </c>
      <c r="AR88" s="45">
        <v>3307.6669670000001</v>
      </c>
      <c r="AS88" s="17">
        <f t="shared" si="64"/>
        <v>-1.051050361488004E-2</v>
      </c>
      <c r="AT88" s="17">
        <f t="shared" si="65"/>
        <v>1.0095578291153247</v>
      </c>
      <c r="AU88" s="17">
        <f t="shared" si="66"/>
        <v>0.95578291153246564</v>
      </c>
    </row>
    <row r="89" spans="1:47" x14ac:dyDescent="0.3">
      <c r="A89">
        <f t="shared" si="39"/>
        <v>87</v>
      </c>
      <c r="B89" s="7">
        <v>43959</v>
      </c>
      <c r="C89" s="70">
        <v>1.9118999999999999</v>
      </c>
      <c r="D89" s="45">
        <v>3642.9311229999998</v>
      </c>
      <c r="E89" s="45">
        <v>0</v>
      </c>
      <c r="F89" s="46">
        <f t="shared" si="32"/>
        <v>98.410163695252024</v>
      </c>
      <c r="G89" s="46">
        <f t="shared" si="35"/>
        <v>3642.9311229999998</v>
      </c>
      <c r="H89" s="11">
        <f t="shared" si="40"/>
        <v>0.21772333779528363</v>
      </c>
      <c r="I89" s="10">
        <f t="shared" si="41"/>
        <v>1.008227756207521</v>
      </c>
      <c r="J89" s="11">
        <f t="shared" si="42"/>
        <v>0.82277562075210309</v>
      </c>
      <c r="K89" s="56">
        <f t="shared" si="43"/>
        <v>3741.3412866952517</v>
      </c>
      <c r="L89" s="58">
        <f t="shared" si="44"/>
        <v>0.21236008096163772</v>
      </c>
      <c r="M89" s="57">
        <f t="shared" si="45"/>
        <v>1.0085501325338133</v>
      </c>
      <c r="N89" s="58">
        <f t="shared" si="46"/>
        <v>0.8550132533813315</v>
      </c>
      <c r="O89" s="70">
        <v>3.7027000000000001</v>
      </c>
      <c r="P89" s="45">
        <v>3876.4209110000002</v>
      </c>
      <c r="Q89" s="45">
        <v>0</v>
      </c>
      <c r="R89" s="45">
        <f t="shared" si="34"/>
        <v>98.410163695252024</v>
      </c>
      <c r="S89" s="47">
        <f t="shared" si="36"/>
        <v>3876.4209110000002</v>
      </c>
      <c r="T89" s="13">
        <f t="shared" si="47"/>
        <v>0.32274001264824825</v>
      </c>
      <c r="U89" s="12">
        <f t="shared" si="48"/>
        <v>0.96440474842391377</v>
      </c>
      <c r="V89" s="13">
        <f t="shared" si="49"/>
        <v>-3.5595251576086229</v>
      </c>
      <c r="W89" s="55">
        <f t="shared" si="50"/>
        <v>3974.831074695252</v>
      </c>
      <c r="X89" s="55">
        <f t="shared" si="51"/>
        <v>0.31507877191629952</v>
      </c>
      <c r="Y89" s="55">
        <f t="shared" si="52"/>
        <v>0.96600629656035164</v>
      </c>
      <c r="Z89" s="55">
        <f t="shared" si="53"/>
        <v>-3.3993703439648359</v>
      </c>
      <c r="AA89" s="70">
        <v>4.4821</v>
      </c>
      <c r="AB89" s="45">
        <v>4273.701548</v>
      </c>
      <c r="AC89" s="45">
        <v>0</v>
      </c>
      <c r="AD89" s="45"/>
      <c r="AE89" s="48">
        <f t="shared" si="37"/>
        <v>4273.701548</v>
      </c>
      <c r="AF89" s="15">
        <f t="shared" si="54"/>
        <v>0.85978276180411761</v>
      </c>
      <c r="AG89" s="14">
        <f t="shared" si="55"/>
        <v>0.86363906237082055</v>
      </c>
      <c r="AH89" s="15">
        <f t="shared" si="56"/>
        <v>-13.636093762917945</v>
      </c>
      <c r="AI89" s="63">
        <f t="shared" si="57"/>
        <v>4273.701548</v>
      </c>
      <c r="AJ89" s="63">
        <f t="shared" si="58"/>
        <v>0.85978276180411761</v>
      </c>
      <c r="AK89" s="63">
        <f t="shared" si="59"/>
        <v>0.86363906237082055</v>
      </c>
      <c r="AL89" s="63">
        <f t="shared" si="60"/>
        <v>-13.636093762917945</v>
      </c>
      <c r="AM89" s="8">
        <v>2.9</v>
      </c>
      <c r="AN89" s="16">
        <f t="shared" si="38"/>
        <v>1.0135464852145168</v>
      </c>
      <c r="AO89" s="17">
        <f t="shared" si="61"/>
        <v>1.1344872391472194E-2</v>
      </c>
      <c r="AP89" s="16">
        <f t="shared" si="62"/>
        <v>1.0135464852145168</v>
      </c>
      <c r="AQ89" s="17">
        <f t="shared" si="63"/>
        <v>1.3546485214516846</v>
      </c>
      <c r="AR89" s="45">
        <v>3304.833443</v>
      </c>
      <c r="AS89" s="17">
        <f t="shared" si="64"/>
        <v>-8.566533536386034E-2</v>
      </c>
      <c r="AT89" s="17">
        <f t="shared" si="65"/>
        <v>1.0086929880153208</v>
      </c>
      <c r="AU89" s="17">
        <f t="shared" si="66"/>
        <v>0.86929880153208128</v>
      </c>
    </row>
    <row r="90" spans="1:47" x14ac:dyDescent="0.3">
      <c r="A90">
        <f t="shared" si="39"/>
        <v>88</v>
      </c>
      <c r="B90" s="7">
        <v>43962</v>
      </c>
      <c r="C90" s="70">
        <v>1.83</v>
      </c>
      <c r="D90" s="45">
        <v>3648.8850710000002</v>
      </c>
      <c r="E90" s="45">
        <v>0</v>
      </c>
      <c r="F90" s="46">
        <f t="shared" si="32"/>
        <v>98.421328202743496</v>
      </c>
      <c r="G90" s="46">
        <f t="shared" si="35"/>
        <v>3648.8850710000002</v>
      </c>
      <c r="H90" s="11">
        <f t="shared" si="40"/>
        <v>0.16343839065222632</v>
      </c>
      <c r="I90" s="10">
        <f t="shared" si="41"/>
        <v>1.0098755874263756</v>
      </c>
      <c r="J90" s="11">
        <f t="shared" si="42"/>
        <v>0.98755874263756205</v>
      </c>
      <c r="K90" s="56">
        <f t="shared" si="43"/>
        <v>3747.3063992027437</v>
      </c>
      <c r="L90" s="58">
        <f t="shared" si="44"/>
        <v>0.15943780720313327</v>
      </c>
      <c r="M90" s="57">
        <f t="shared" si="45"/>
        <v>1.0101581427496695</v>
      </c>
      <c r="N90" s="58">
        <f t="shared" si="46"/>
        <v>1.015814274966953</v>
      </c>
      <c r="O90" s="70">
        <v>3.7360000000000002</v>
      </c>
      <c r="P90" s="45">
        <v>3868.0540380000002</v>
      </c>
      <c r="Q90" s="45">
        <v>0</v>
      </c>
      <c r="R90" s="45">
        <f t="shared" si="34"/>
        <v>98.421328202743496</v>
      </c>
      <c r="S90" s="47">
        <f t="shared" si="36"/>
        <v>3868.0540380000002</v>
      </c>
      <c r="T90" s="13">
        <f t="shared" si="47"/>
        <v>-0.21584015750862884</v>
      </c>
      <c r="U90" s="12">
        <f t="shared" si="48"/>
        <v>0.96232317569589487</v>
      </c>
      <c r="V90" s="13">
        <f t="shared" si="49"/>
        <v>-3.7676824304105128</v>
      </c>
      <c r="W90" s="55">
        <f t="shared" si="50"/>
        <v>3966.4753662027438</v>
      </c>
      <c r="X90" s="55">
        <f t="shared" si="51"/>
        <v>-0.21021543646729812</v>
      </c>
      <c r="Y90" s="55">
        <f t="shared" si="52"/>
        <v>0.9639756022077357</v>
      </c>
      <c r="Z90" s="55">
        <f t="shared" si="53"/>
        <v>-3.6024397792264296</v>
      </c>
      <c r="AA90" s="70">
        <v>4.51</v>
      </c>
      <c r="AB90" s="45">
        <v>4254.7685730000003</v>
      </c>
      <c r="AC90" s="45">
        <v>0</v>
      </c>
      <c r="AD90" s="45"/>
      <c r="AE90" s="48">
        <f t="shared" si="37"/>
        <v>4254.7685730000003</v>
      </c>
      <c r="AF90" s="15">
        <f t="shared" si="54"/>
        <v>-0.44301116461583634</v>
      </c>
      <c r="AG90" s="14">
        <f t="shared" si="55"/>
        <v>0.8598130449025343</v>
      </c>
      <c r="AH90" s="15">
        <f t="shared" si="56"/>
        <v>-14.018695509746571</v>
      </c>
      <c r="AI90" s="63">
        <f t="shared" si="57"/>
        <v>4254.7685730000003</v>
      </c>
      <c r="AJ90" s="63">
        <f t="shared" si="58"/>
        <v>-0.44301116461583634</v>
      </c>
      <c r="AK90" s="63">
        <f t="shared" si="59"/>
        <v>0.8598130449025343</v>
      </c>
      <c r="AL90" s="63">
        <f t="shared" si="60"/>
        <v>-14.018695509746571</v>
      </c>
      <c r="AM90" s="8">
        <v>2.9</v>
      </c>
      <c r="AN90" s="16">
        <f t="shared" si="38"/>
        <v>1.0136614707698928</v>
      </c>
      <c r="AO90" s="17">
        <f t="shared" si="61"/>
        <v>1.1344872391472194E-2</v>
      </c>
      <c r="AP90" s="16">
        <f t="shared" si="62"/>
        <v>1.0136614707698928</v>
      </c>
      <c r="AQ90" s="17">
        <f t="shared" si="63"/>
        <v>1.366147076989277</v>
      </c>
      <c r="AR90" s="45">
        <v>3304.3204479999999</v>
      </c>
      <c r="AS90" s="17">
        <f t="shared" si="64"/>
        <v>-1.5522567440928725E-2</v>
      </c>
      <c r="AT90" s="17">
        <f t="shared" si="65"/>
        <v>1.0085364129659842</v>
      </c>
      <c r="AU90" s="17">
        <f t="shared" si="66"/>
        <v>0.85364129659841748</v>
      </c>
    </row>
    <row r="91" spans="1:47" x14ac:dyDescent="0.3">
      <c r="A91">
        <f t="shared" si="39"/>
        <v>89</v>
      </c>
      <c r="B91" s="7">
        <v>43963</v>
      </c>
      <c r="C91" s="70">
        <v>1.9547000000000001</v>
      </c>
      <c r="D91" s="45">
        <v>3639.0977429999998</v>
      </c>
      <c r="E91" s="45">
        <v>0</v>
      </c>
      <c r="F91" s="46">
        <f t="shared" si="32"/>
        <v>98.432493976834095</v>
      </c>
      <c r="G91" s="46">
        <f t="shared" si="35"/>
        <v>3639.0977429999998</v>
      </c>
      <c r="H91" s="11">
        <f t="shared" si="40"/>
        <v>-0.26822790549876352</v>
      </c>
      <c r="I91" s="10">
        <f t="shared" si="41"/>
        <v>1.0071668192900785</v>
      </c>
      <c r="J91" s="11">
        <f t="shared" si="42"/>
        <v>0.71668192900784522</v>
      </c>
      <c r="K91" s="56">
        <f t="shared" si="43"/>
        <v>3737.5302369768337</v>
      </c>
      <c r="L91" s="58">
        <f t="shared" si="44"/>
        <v>-0.26088505140625662</v>
      </c>
      <c r="M91" s="57">
        <f t="shared" si="45"/>
        <v>1.0075227911596725</v>
      </c>
      <c r="N91" s="58">
        <f t="shared" si="46"/>
        <v>0.75227911596724706</v>
      </c>
      <c r="O91" s="70">
        <v>3.8879000000000001</v>
      </c>
      <c r="P91" s="45">
        <v>3830.355161</v>
      </c>
      <c r="Q91" s="45">
        <v>0</v>
      </c>
      <c r="R91" s="45">
        <f t="shared" si="34"/>
        <v>98.432493976834095</v>
      </c>
      <c r="S91" s="47">
        <f t="shared" si="36"/>
        <v>3830.355161</v>
      </c>
      <c r="T91" s="13">
        <f t="shared" si="47"/>
        <v>-0.97462125993185156</v>
      </c>
      <c r="U91" s="12">
        <f t="shared" si="48"/>
        <v>0.95294416943631133</v>
      </c>
      <c r="V91" s="13">
        <f t="shared" si="49"/>
        <v>-4.7055830563688676</v>
      </c>
      <c r="W91" s="55">
        <f t="shared" si="50"/>
        <v>3928.7876549768339</v>
      </c>
      <c r="X91" s="55">
        <f t="shared" si="51"/>
        <v>-0.95015619022965625</v>
      </c>
      <c r="Y91" s="55">
        <f t="shared" si="52"/>
        <v>0.95481632835105534</v>
      </c>
      <c r="Z91" s="55">
        <f t="shared" si="53"/>
        <v>-4.5183671648944657</v>
      </c>
      <c r="AA91" s="70">
        <v>4.5861999999999998</v>
      </c>
      <c r="AB91" s="45">
        <v>4203.6160319999999</v>
      </c>
      <c r="AC91" s="45">
        <v>0</v>
      </c>
      <c r="AD91" s="45"/>
      <c r="AE91" s="48">
        <f t="shared" si="37"/>
        <v>4203.6160319999999</v>
      </c>
      <c r="AF91" s="15">
        <f t="shared" si="54"/>
        <v>-1.2022402657715703</v>
      </c>
      <c r="AG91" s="14">
        <f t="shared" si="55"/>
        <v>0.84947602626635943</v>
      </c>
      <c r="AH91" s="15">
        <f t="shared" si="56"/>
        <v>-15.052397373364057</v>
      </c>
      <c r="AI91" s="63">
        <f t="shared" si="57"/>
        <v>4203.6160319999999</v>
      </c>
      <c r="AJ91" s="63">
        <f t="shared" si="58"/>
        <v>-1.2022402657715703</v>
      </c>
      <c r="AK91" s="63">
        <f t="shared" si="59"/>
        <v>0.84947602626635943</v>
      </c>
      <c r="AL91" s="63">
        <f t="shared" si="60"/>
        <v>-15.052397373364057</v>
      </c>
      <c r="AM91" s="8">
        <v>2.9</v>
      </c>
      <c r="AN91" s="16">
        <f t="shared" si="38"/>
        <v>1.0137764693702331</v>
      </c>
      <c r="AO91" s="17">
        <f t="shared" si="61"/>
        <v>1.1344872391472194E-2</v>
      </c>
      <c r="AP91" s="16">
        <f t="shared" si="62"/>
        <v>1.0137764693702331</v>
      </c>
      <c r="AQ91" s="17">
        <f t="shared" si="63"/>
        <v>1.3776469370233135</v>
      </c>
      <c r="AR91" s="45">
        <v>3303.8075319999998</v>
      </c>
      <c r="AS91" s="17">
        <f t="shared" si="64"/>
        <v>-1.5522586506722114E-2</v>
      </c>
      <c r="AT91" s="17">
        <f t="shared" si="65"/>
        <v>1.0083798620288298</v>
      </c>
      <c r="AU91" s="17">
        <f t="shared" si="66"/>
        <v>0.83798620288297876</v>
      </c>
    </row>
    <row r="92" spans="1:47" x14ac:dyDescent="0.3">
      <c r="A92">
        <f t="shared" si="39"/>
        <v>90</v>
      </c>
      <c r="B92" s="7">
        <v>43964</v>
      </c>
      <c r="C92" s="70">
        <v>2.0057999999999998</v>
      </c>
      <c r="D92" s="45">
        <v>3634.94218</v>
      </c>
      <c r="E92" s="45">
        <v>0</v>
      </c>
      <c r="F92" s="46">
        <f t="shared" si="32"/>
        <v>98.443661017667509</v>
      </c>
      <c r="G92" s="46">
        <f t="shared" si="35"/>
        <v>3634.94218</v>
      </c>
      <c r="H92" s="11">
        <f t="shared" si="40"/>
        <v>-0.11419212380302524</v>
      </c>
      <c r="I92" s="10">
        <f t="shared" si="41"/>
        <v>1.0060167141088918</v>
      </c>
      <c r="J92" s="11">
        <f t="shared" si="42"/>
        <v>0.60167141088918186</v>
      </c>
      <c r="K92" s="56">
        <f t="shared" si="43"/>
        <v>3733.3858410176676</v>
      </c>
      <c r="L92" s="58">
        <f t="shared" si="44"/>
        <v>-0.11088595132058288</v>
      </c>
      <c r="M92" s="57">
        <f t="shared" si="45"/>
        <v>1.0064055899279234</v>
      </c>
      <c r="N92" s="58">
        <f t="shared" si="46"/>
        <v>0.64055899279233941</v>
      </c>
      <c r="O92" s="70">
        <v>4.0075000000000003</v>
      </c>
      <c r="P92" s="45">
        <v>3801.03514</v>
      </c>
      <c r="Q92" s="45">
        <v>0</v>
      </c>
      <c r="R92" s="45">
        <f t="shared" si="34"/>
        <v>98.443661017667509</v>
      </c>
      <c r="S92" s="47">
        <f t="shared" si="36"/>
        <v>3801.03514</v>
      </c>
      <c r="T92" s="13">
        <f t="shared" si="47"/>
        <v>-0.76546481377317566</v>
      </c>
      <c r="U92" s="12">
        <f t="shared" si="48"/>
        <v>0.94564971712437329</v>
      </c>
      <c r="V92" s="13">
        <f t="shared" si="49"/>
        <v>-5.4350282875626714</v>
      </c>
      <c r="W92" s="55">
        <f t="shared" si="50"/>
        <v>3899.4788010176676</v>
      </c>
      <c r="X92" s="55">
        <f t="shared" si="51"/>
        <v>-0.74600249575818012</v>
      </c>
      <c r="Y92" s="55">
        <f t="shared" si="52"/>
        <v>0.94769337471164983</v>
      </c>
      <c r="Z92" s="55">
        <f t="shared" si="53"/>
        <v>-5.2306625288350173</v>
      </c>
      <c r="AA92" s="70">
        <v>4.6520000000000001</v>
      </c>
      <c r="AB92" s="45">
        <v>4160.2552249999999</v>
      </c>
      <c r="AC92" s="45">
        <v>0</v>
      </c>
      <c r="AD92" s="45"/>
      <c r="AE92" s="48">
        <f t="shared" si="37"/>
        <v>4160.2552249999999</v>
      </c>
      <c r="AF92" s="15">
        <f t="shared" si="54"/>
        <v>-1.0315120760296836</v>
      </c>
      <c r="AG92" s="14">
        <f t="shared" si="55"/>
        <v>0.84071357847244488</v>
      </c>
      <c r="AH92" s="15">
        <f t="shared" si="56"/>
        <v>-15.928642152755511</v>
      </c>
      <c r="AI92" s="63">
        <f t="shared" si="57"/>
        <v>4160.2552249999999</v>
      </c>
      <c r="AJ92" s="63">
        <f t="shared" si="58"/>
        <v>-1.0315120760296836</v>
      </c>
      <c r="AK92" s="63">
        <f t="shared" si="59"/>
        <v>0.84071357847244488</v>
      </c>
      <c r="AL92" s="63">
        <f t="shared" si="60"/>
        <v>-15.928642152755511</v>
      </c>
      <c r="AM92" s="8">
        <v>2.9</v>
      </c>
      <c r="AN92" s="16">
        <f t="shared" si="38"/>
        <v>1.0138914810170179</v>
      </c>
      <c r="AO92" s="17">
        <f t="shared" si="61"/>
        <v>1.1344872391472194E-2</v>
      </c>
      <c r="AP92" s="16">
        <f t="shared" si="62"/>
        <v>1.0138914810170179</v>
      </c>
      <c r="AQ92" s="17">
        <f t="shared" si="63"/>
        <v>1.389148101701787</v>
      </c>
      <c r="AR92" s="45">
        <v>3303.2946959999999</v>
      </c>
      <c r="AS92" s="17">
        <f t="shared" si="64"/>
        <v>-1.5522574939141887E-2</v>
      </c>
      <c r="AT92" s="17">
        <f t="shared" si="65"/>
        <v>1.0082233355090751</v>
      </c>
      <c r="AU92" s="17">
        <f t="shared" si="66"/>
        <v>0.82233355090750582</v>
      </c>
    </row>
    <row r="93" spans="1:47" x14ac:dyDescent="0.3">
      <c r="A93">
        <f t="shared" si="39"/>
        <v>91</v>
      </c>
      <c r="B93" s="7">
        <v>43965</v>
      </c>
      <c r="C93" s="70">
        <v>1.9108000000000001</v>
      </c>
      <c r="D93" s="45">
        <v>3641.8488360000001</v>
      </c>
      <c r="E93" s="45">
        <v>0</v>
      </c>
      <c r="F93" s="46">
        <f t="shared" si="32"/>
        <v>98.45482932538745</v>
      </c>
      <c r="G93" s="46">
        <f t="shared" si="35"/>
        <v>3641.8488360000001</v>
      </c>
      <c r="H93" s="11">
        <f t="shared" si="40"/>
        <v>0.19000731395402148</v>
      </c>
      <c r="I93" s="10">
        <f t="shared" si="41"/>
        <v>1.0079282194452985</v>
      </c>
      <c r="J93" s="11">
        <f t="shared" si="42"/>
        <v>0.79282194452985344</v>
      </c>
      <c r="K93" s="56">
        <f t="shared" si="43"/>
        <v>3740.3036653253876</v>
      </c>
      <c r="L93" s="58">
        <f t="shared" si="44"/>
        <v>0.18529625927530269</v>
      </c>
      <c r="M93" s="57">
        <f t="shared" si="45"/>
        <v>1.0082704218391974</v>
      </c>
      <c r="N93" s="58">
        <f t="shared" si="46"/>
        <v>0.82704218391973505</v>
      </c>
      <c r="O93" s="70">
        <v>3.9177</v>
      </c>
      <c r="P93" s="45">
        <v>3822.99982</v>
      </c>
      <c r="Q93" s="45">
        <v>0</v>
      </c>
      <c r="R93" s="45">
        <f t="shared" si="34"/>
        <v>98.45482932538745</v>
      </c>
      <c r="S93" s="47">
        <f t="shared" si="36"/>
        <v>3822.99982</v>
      </c>
      <c r="T93" s="13">
        <f t="shared" si="47"/>
        <v>0.57786048250003663</v>
      </c>
      <c r="U93" s="12">
        <f t="shared" si="48"/>
        <v>0.95111425314250841</v>
      </c>
      <c r="V93" s="13">
        <f t="shared" si="49"/>
        <v>-4.888574685749159</v>
      </c>
      <c r="W93" s="55">
        <f t="shared" si="50"/>
        <v>3921.4546493253874</v>
      </c>
      <c r="X93" s="55">
        <f t="shared" si="51"/>
        <v>0.56355860434438299</v>
      </c>
      <c r="Y93" s="55">
        <f t="shared" si="52"/>
        <v>0.95303418226763903</v>
      </c>
      <c r="Z93" s="55">
        <f t="shared" si="53"/>
        <v>-4.6965817732360975</v>
      </c>
      <c r="AA93" s="70">
        <v>4.58</v>
      </c>
      <c r="AB93" s="45">
        <v>4207.9357520000003</v>
      </c>
      <c r="AC93" s="45">
        <v>0</v>
      </c>
      <c r="AD93" s="45"/>
      <c r="AE93" s="48">
        <f t="shared" si="37"/>
        <v>4207.9357520000003</v>
      </c>
      <c r="AF93" s="15">
        <f t="shared" si="54"/>
        <v>1.1460961989417484</v>
      </c>
      <c r="AG93" s="14">
        <f t="shared" si="55"/>
        <v>0.85034896483930478</v>
      </c>
      <c r="AH93" s="15">
        <f t="shared" si="56"/>
        <v>-14.965103516069522</v>
      </c>
      <c r="AI93" s="63">
        <f t="shared" si="57"/>
        <v>4207.9357520000003</v>
      </c>
      <c r="AJ93" s="63">
        <f t="shared" si="58"/>
        <v>1.1460961989417484</v>
      </c>
      <c r="AK93" s="63">
        <f t="shared" si="59"/>
        <v>0.85034896483930478</v>
      </c>
      <c r="AL93" s="63">
        <f t="shared" si="60"/>
        <v>-14.965103516069522</v>
      </c>
      <c r="AM93" s="8">
        <v>2.9</v>
      </c>
      <c r="AN93" s="16">
        <f t="shared" si="38"/>
        <v>1.0140065057117273</v>
      </c>
      <c r="AO93" s="17">
        <f t="shared" si="61"/>
        <v>1.1344872391472194E-2</v>
      </c>
      <c r="AP93" s="16">
        <f t="shared" si="62"/>
        <v>1.0140065057117273</v>
      </c>
      <c r="AQ93" s="17">
        <f t="shared" si="63"/>
        <v>1.4006505711727346</v>
      </c>
      <c r="AR93" s="45">
        <v>3302.7819399999998</v>
      </c>
      <c r="AS93" s="17">
        <f t="shared" si="64"/>
        <v>-1.5522562992065225E-2</v>
      </c>
      <c r="AT93" s="17">
        <f t="shared" si="65"/>
        <v>1.00806683340672</v>
      </c>
      <c r="AU93" s="17">
        <f t="shared" si="66"/>
        <v>0.80668334067199865</v>
      </c>
    </row>
    <row r="94" spans="1:47" x14ac:dyDescent="0.3">
      <c r="A94">
        <f t="shared" si="39"/>
        <v>92</v>
      </c>
      <c r="B94" s="7">
        <v>43966</v>
      </c>
      <c r="C94" s="70">
        <v>1.7690999999999999</v>
      </c>
      <c r="D94" s="45">
        <v>3652.2866899999999</v>
      </c>
      <c r="E94" s="45">
        <v>0</v>
      </c>
      <c r="F94" s="46">
        <f t="shared" si="32"/>
        <v>98.465998900137663</v>
      </c>
      <c r="G94" s="46">
        <f t="shared" si="35"/>
        <v>3652.2866899999999</v>
      </c>
      <c r="H94" s="11">
        <f t="shared" si="40"/>
        <v>0.28660865593379548</v>
      </c>
      <c r="I94" s="10">
        <f t="shared" si="41"/>
        <v>1.0108170289678282</v>
      </c>
      <c r="J94" s="11">
        <f t="shared" si="42"/>
        <v>1.0817028967828213</v>
      </c>
      <c r="K94" s="56">
        <f t="shared" si="43"/>
        <v>3750.7526889001374</v>
      </c>
      <c r="L94" s="58">
        <f t="shared" si="44"/>
        <v>0.27936297449904224</v>
      </c>
      <c r="M94" s="57">
        <f t="shared" si="45"/>
        <v>1.0110871560806414</v>
      </c>
      <c r="N94" s="58">
        <f t="shared" si="46"/>
        <v>1.1087156080641369</v>
      </c>
      <c r="O94" s="70">
        <v>3.88</v>
      </c>
      <c r="P94" s="45">
        <v>3832.2537600000001</v>
      </c>
      <c r="Q94" s="45">
        <v>0</v>
      </c>
      <c r="R94" s="45">
        <f t="shared" si="34"/>
        <v>98.465998900137663</v>
      </c>
      <c r="S94" s="47">
        <f t="shared" si="36"/>
        <v>3832.2537600000001</v>
      </c>
      <c r="T94" s="13">
        <f t="shared" si="47"/>
        <v>0.24205965042394251</v>
      </c>
      <c r="U94" s="12">
        <f t="shared" si="48"/>
        <v>0.95341651697879748</v>
      </c>
      <c r="V94" s="13">
        <f t="shared" si="49"/>
        <v>-4.6583483021202525</v>
      </c>
      <c r="W94" s="55">
        <f t="shared" si="50"/>
        <v>3930.7197589001375</v>
      </c>
      <c r="X94" s="55">
        <f t="shared" si="51"/>
        <v>0.23626716112461477</v>
      </c>
      <c r="Y94" s="55">
        <f t="shared" si="52"/>
        <v>0.95528588907462997</v>
      </c>
      <c r="Z94" s="55">
        <f t="shared" si="53"/>
        <v>-4.4714110925370036</v>
      </c>
      <c r="AA94" s="70">
        <v>4.5599999999999996</v>
      </c>
      <c r="AB94" s="45">
        <v>4123.7714859999996</v>
      </c>
      <c r="AC94" s="45">
        <v>97.625018999999995</v>
      </c>
      <c r="AD94" s="45">
        <f t="shared" ref="AD94:AD157" si="67">+(AD93*(1+AO93/100))+AC94</f>
        <v>97.625018999999995</v>
      </c>
      <c r="AE94" s="48">
        <f t="shared" si="37"/>
        <v>4221.3965049999997</v>
      </c>
      <c r="AF94" s="15">
        <f t="shared" si="54"/>
        <v>0.31988969873415485</v>
      </c>
      <c r="AG94" s="14">
        <f t="shared" si="55"/>
        <v>0.85306914358111818</v>
      </c>
      <c r="AH94" s="15">
        <f t="shared" si="56"/>
        <v>-14.693085641888182</v>
      </c>
      <c r="AI94" s="63">
        <f t="shared" si="57"/>
        <v>4221.3965049999997</v>
      </c>
      <c r="AJ94" s="63">
        <f t="shared" si="58"/>
        <v>0.31988969873415485</v>
      </c>
      <c r="AK94" s="63">
        <f t="shared" si="59"/>
        <v>0.85306914358111818</v>
      </c>
      <c r="AL94" s="63">
        <f t="shared" si="60"/>
        <v>-14.693085641888182</v>
      </c>
      <c r="AM94" s="8">
        <v>2.9</v>
      </c>
      <c r="AN94" s="16">
        <f t="shared" si="38"/>
        <v>1.0141215434558415</v>
      </c>
      <c r="AO94" s="17">
        <f t="shared" si="61"/>
        <v>1.1344872391472194E-2</v>
      </c>
      <c r="AP94" s="16">
        <f t="shared" si="62"/>
        <v>1.0141215434558415</v>
      </c>
      <c r="AQ94" s="17">
        <f t="shared" si="63"/>
        <v>1.412154345584149</v>
      </c>
      <c r="AR94" s="45">
        <v>3302.269264</v>
      </c>
      <c r="AS94" s="17">
        <f t="shared" si="64"/>
        <v>-1.5522550665270085E-2</v>
      </c>
      <c r="AT94" s="17">
        <f t="shared" si="65"/>
        <v>1.0079103557217646</v>
      </c>
      <c r="AU94" s="17">
        <f t="shared" si="66"/>
        <v>0.79103557217645726</v>
      </c>
    </row>
    <row r="95" spans="1:47" x14ac:dyDescent="0.3">
      <c r="A95">
        <f t="shared" si="39"/>
        <v>93</v>
      </c>
      <c r="B95" s="7">
        <v>43969</v>
      </c>
      <c r="C95" s="70">
        <v>1.6548</v>
      </c>
      <c r="D95" s="45">
        <v>3660.5375060000001</v>
      </c>
      <c r="E95" s="45">
        <v>0</v>
      </c>
      <c r="F95" s="46">
        <f t="shared" si="32"/>
        <v>98.477169742061875</v>
      </c>
      <c r="G95" s="46">
        <f t="shared" si="35"/>
        <v>3660.5375060000001</v>
      </c>
      <c r="H95" s="11">
        <f t="shared" si="40"/>
        <v>0.2259082240885224</v>
      </c>
      <c r="I95" s="10">
        <f t="shared" si="41"/>
        <v>1.0131005477667538</v>
      </c>
      <c r="J95" s="11">
        <f t="shared" si="42"/>
        <v>1.3100547766753845</v>
      </c>
      <c r="K95" s="56">
        <f t="shared" si="43"/>
        <v>3759.0146757420621</v>
      </c>
      <c r="L95" s="58">
        <f t="shared" si="44"/>
        <v>0.22027543608447164</v>
      </c>
      <c r="M95" s="57">
        <f t="shared" si="45"/>
        <v>1.0133143327228922</v>
      </c>
      <c r="N95" s="58">
        <f t="shared" si="46"/>
        <v>1.3314332722892175</v>
      </c>
      <c r="O95" s="70">
        <v>3.74</v>
      </c>
      <c r="P95" s="45">
        <v>3866.7557179999999</v>
      </c>
      <c r="Q95" s="45">
        <v>0</v>
      </c>
      <c r="R95" s="45">
        <f t="shared" si="34"/>
        <v>98.477169742061875</v>
      </c>
      <c r="S95" s="47">
        <f t="shared" si="36"/>
        <v>3866.7557179999999</v>
      </c>
      <c r="T95" s="13">
        <f t="shared" si="47"/>
        <v>0.90030462909638231</v>
      </c>
      <c r="U95" s="12">
        <f t="shared" si="48"/>
        <v>0.96200017001572713</v>
      </c>
      <c r="V95" s="13">
        <f t="shared" si="49"/>
        <v>-3.799982998427287</v>
      </c>
      <c r="W95" s="55">
        <f t="shared" si="50"/>
        <v>3965.2328877420618</v>
      </c>
      <c r="X95" s="55">
        <f t="shared" si="51"/>
        <v>0.87803585497994163</v>
      </c>
      <c r="Y95" s="55">
        <f t="shared" si="52"/>
        <v>0.96367364169826908</v>
      </c>
      <c r="Z95" s="55">
        <f t="shared" si="53"/>
        <v>-3.6326358301730921</v>
      </c>
      <c r="AA95" s="70">
        <v>4.5</v>
      </c>
      <c r="AB95" s="45">
        <v>4164.2284339999997</v>
      </c>
      <c r="AC95" s="45">
        <v>0</v>
      </c>
      <c r="AD95" s="45">
        <f t="shared" si="67"/>
        <v>97.636094433827694</v>
      </c>
      <c r="AE95" s="48">
        <f t="shared" si="37"/>
        <v>4164.2284339999997</v>
      </c>
      <c r="AF95" s="15">
        <f t="shared" si="54"/>
        <v>0.98106667979420692</v>
      </c>
      <c r="AG95" s="14">
        <f t="shared" si="55"/>
        <v>0.8614383207043983</v>
      </c>
      <c r="AH95" s="15">
        <f t="shared" si="56"/>
        <v>-13.85616792956017</v>
      </c>
      <c r="AI95" s="63">
        <f t="shared" si="57"/>
        <v>4261.8645284338272</v>
      </c>
      <c r="AJ95" s="63">
        <f t="shared" si="58"/>
        <v>0.95864066277344673</v>
      </c>
      <c r="AK95" s="63">
        <f t="shared" si="59"/>
        <v>0.86124701127306003</v>
      </c>
      <c r="AL95" s="63">
        <f t="shared" si="60"/>
        <v>-13.875298872693998</v>
      </c>
      <c r="AM95" s="8">
        <v>2.9</v>
      </c>
      <c r="AN95" s="16">
        <f t="shared" si="38"/>
        <v>1.0142365942508409</v>
      </c>
      <c r="AO95" s="17">
        <f t="shared" si="61"/>
        <v>1.1344872391472194E-2</v>
      </c>
      <c r="AP95" s="16">
        <f t="shared" si="62"/>
        <v>1.0142365942508409</v>
      </c>
      <c r="AQ95" s="17">
        <f t="shared" si="63"/>
        <v>1.4236594250840895</v>
      </c>
      <c r="AR95" s="45">
        <v>3301.657267</v>
      </c>
      <c r="AS95" s="17">
        <f t="shared" si="64"/>
        <v>-1.8532619573807807E-2</v>
      </c>
      <c r="AT95" s="17">
        <f t="shared" si="65"/>
        <v>1.0077235635298936</v>
      </c>
      <c r="AU95" s="17">
        <f t="shared" si="66"/>
        <v>0.77235635298935623</v>
      </c>
    </row>
    <row r="96" spans="1:47" x14ac:dyDescent="0.3">
      <c r="A96">
        <f t="shared" si="39"/>
        <v>94</v>
      </c>
      <c r="B96" s="7">
        <v>43970</v>
      </c>
      <c r="C96" s="70">
        <v>1.62</v>
      </c>
      <c r="D96" s="45">
        <v>3662.7409269999998</v>
      </c>
      <c r="E96" s="45">
        <v>0</v>
      </c>
      <c r="F96" s="46">
        <f t="shared" si="32"/>
        <v>98.488341851303844</v>
      </c>
      <c r="G96" s="46">
        <f t="shared" si="35"/>
        <v>3662.7409269999998</v>
      </c>
      <c r="H96" s="11">
        <f t="shared" si="40"/>
        <v>6.0193919510131977E-2</v>
      </c>
      <c r="I96" s="10">
        <f t="shared" si="41"/>
        <v>1.0137103726950332</v>
      </c>
      <c r="J96" s="11">
        <f t="shared" si="42"/>
        <v>1.3710372695033168</v>
      </c>
      <c r="K96" s="56">
        <f t="shared" si="43"/>
        <v>3761.2292688513035</v>
      </c>
      <c r="L96" s="58">
        <f t="shared" si="44"/>
        <v>5.8914191624004353E-2</v>
      </c>
      <c r="M96" s="57">
        <f t="shared" si="45"/>
        <v>1.0139113186706261</v>
      </c>
      <c r="N96" s="58">
        <f t="shared" si="46"/>
        <v>1.3911318670626116</v>
      </c>
      <c r="O96" s="70">
        <v>3.6657999999999999</v>
      </c>
      <c r="P96" s="45">
        <v>3885.1092480000002</v>
      </c>
      <c r="Q96" s="45">
        <v>0</v>
      </c>
      <c r="R96" s="45">
        <f t="shared" si="34"/>
        <v>98.488341851303844</v>
      </c>
      <c r="S96" s="47">
        <f t="shared" si="36"/>
        <v>3885.1092480000002</v>
      </c>
      <c r="T96" s="13">
        <f t="shared" si="47"/>
        <v>0.47464932720118203</v>
      </c>
      <c r="U96" s="12">
        <f t="shared" si="48"/>
        <v>0.96656629735038102</v>
      </c>
      <c r="V96" s="13">
        <f t="shared" si="49"/>
        <v>-3.3433702649618979</v>
      </c>
      <c r="W96" s="55">
        <f t="shared" si="50"/>
        <v>3983.5975898513038</v>
      </c>
      <c r="X96" s="55">
        <f t="shared" si="51"/>
        <v>0.46314308967863038</v>
      </c>
      <c r="Y96" s="55">
        <f t="shared" si="52"/>
        <v>0.96813682957684899</v>
      </c>
      <c r="Z96" s="55">
        <f t="shared" si="53"/>
        <v>-3.186317042315101</v>
      </c>
      <c r="AA96" s="70">
        <v>4.4840999999999998</v>
      </c>
      <c r="AB96" s="45">
        <v>4175.0169560000004</v>
      </c>
      <c r="AC96" s="45">
        <v>0</v>
      </c>
      <c r="AD96" s="45">
        <f t="shared" si="67"/>
        <v>97.647171124149224</v>
      </c>
      <c r="AE96" s="48">
        <f t="shared" si="37"/>
        <v>4175.0169560000004</v>
      </c>
      <c r="AF96" s="15">
        <f t="shared" si="54"/>
        <v>0.25907613309381627</v>
      </c>
      <c r="AG96" s="14">
        <f t="shared" si="55"/>
        <v>0.86367010179466752</v>
      </c>
      <c r="AH96" s="15">
        <f t="shared" si="56"/>
        <v>-13.632989820533247</v>
      </c>
      <c r="AI96" s="63">
        <f t="shared" si="57"/>
        <v>4272.6641271241497</v>
      </c>
      <c r="AJ96" s="63">
        <f t="shared" si="58"/>
        <v>0.25340079719264885</v>
      </c>
      <c r="AK96" s="63">
        <f t="shared" si="59"/>
        <v>0.86342941806542384</v>
      </c>
      <c r="AL96" s="63">
        <f t="shared" si="60"/>
        <v>-13.657058193457615</v>
      </c>
      <c r="AM96" s="8">
        <v>2.9</v>
      </c>
      <c r="AN96" s="16">
        <f t="shared" si="38"/>
        <v>1.0143516580982064</v>
      </c>
      <c r="AO96" s="17">
        <f t="shared" si="61"/>
        <v>1.1344872391472194E-2</v>
      </c>
      <c r="AP96" s="16">
        <f t="shared" si="62"/>
        <v>1.0143516580982064</v>
      </c>
      <c r="AQ96" s="17">
        <f t="shared" si="63"/>
        <v>1.4351658098206377</v>
      </c>
      <c r="AR96" s="45">
        <v>3301.0453849999999</v>
      </c>
      <c r="AS96" s="17">
        <f t="shared" si="64"/>
        <v>-1.8532571691065591E-2</v>
      </c>
      <c r="AT96" s="17">
        <f t="shared" si="65"/>
        <v>1.0075368064380346</v>
      </c>
      <c r="AU96" s="17">
        <f t="shared" si="66"/>
        <v>0.75368064380345601</v>
      </c>
    </row>
    <row r="97" spans="1:47" x14ac:dyDescent="0.3">
      <c r="A97">
        <f t="shared" si="39"/>
        <v>95</v>
      </c>
      <c r="B97" s="7">
        <v>43971</v>
      </c>
      <c r="C97" s="70">
        <v>1.5519000000000001</v>
      </c>
      <c r="D97" s="45">
        <v>3667.4616350000001</v>
      </c>
      <c r="E97" s="45">
        <v>0</v>
      </c>
      <c r="F97" s="46">
        <f t="shared" si="32"/>
        <v>98.499515228007354</v>
      </c>
      <c r="G97" s="46">
        <f t="shared" si="35"/>
        <v>3667.4616350000001</v>
      </c>
      <c r="H97" s="11">
        <f t="shared" si="40"/>
        <v>0.12888457289461641</v>
      </c>
      <c r="I97" s="10">
        <f t="shared" si="41"/>
        <v>1.0150168889792697</v>
      </c>
      <c r="J97" s="11">
        <f t="shared" si="42"/>
        <v>1.5016888979269671</v>
      </c>
      <c r="K97" s="56">
        <f t="shared" si="43"/>
        <v>3765.9611502280077</v>
      </c>
      <c r="L97" s="58">
        <f t="shared" si="44"/>
        <v>0.12580677854157063</v>
      </c>
      <c r="M97" s="57">
        <f t="shared" si="45"/>
        <v>1.015186887837914</v>
      </c>
      <c r="N97" s="58">
        <f t="shared" si="46"/>
        <v>1.5186887837913998</v>
      </c>
      <c r="O97" s="70">
        <v>3.59</v>
      </c>
      <c r="P97" s="45">
        <v>3903.9575060000002</v>
      </c>
      <c r="Q97" s="45">
        <v>0</v>
      </c>
      <c r="R97" s="45">
        <f t="shared" si="34"/>
        <v>98.499515228007354</v>
      </c>
      <c r="S97" s="47">
        <f t="shared" si="36"/>
        <v>3903.9575060000002</v>
      </c>
      <c r="T97" s="13">
        <f t="shared" si="47"/>
        <v>0.48514100368484137</v>
      </c>
      <c r="U97" s="12">
        <f t="shared" si="48"/>
        <v>0.97125550678662609</v>
      </c>
      <c r="V97" s="13">
        <f t="shared" si="49"/>
        <v>-2.8744493213373912</v>
      </c>
      <c r="W97" s="55">
        <f t="shared" si="50"/>
        <v>4002.4570212280078</v>
      </c>
      <c r="X97" s="55">
        <f t="shared" si="51"/>
        <v>0.47342712087061756</v>
      </c>
      <c r="Y97" s="55">
        <f t="shared" si="52"/>
        <v>0.97272025189520273</v>
      </c>
      <c r="Z97" s="55">
        <f t="shared" si="53"/>
        <v>-2.7279748104797275</v>
      </c>
      <c r="AA97" s="70">
        <v>4.4458000000000002</v>
      </c>
      <c r="AB97" s="45">
        <v>4201.2308620000003</v>
      </c>
      <c r="AC97" s="45">
        <v>0</v>
      </c>
      <c r="AD97" s="45">
        <f t="shared" si="67"/>
        <v>97.658249071107136</v>
      </c>
      <c r="AE97" s="48">
        <f t="shared" si="37"/>
        <v>4201.2308620000003</v>
      </c>
      <c r="AF97" s="15">
        <f t="shared" si="54"/>
        <v>0.62787543802254042</v>
      </c>
      <c r="AG97" s="14">
        <f t="shared" si="55"/>
        <v>0.86909287422938053</v>
      </c>
      <c r="AH97" s="15">
        <f t="shared" si="56"/>
        <v>-13.090712577061947</v>
      </c>
      <c r="AI97" s="63">
        <f t="shared" si="57"/>
        <v>4298.8891110711074</v>
      </c>
      <c r="AJ97" s="63">
        <f t="shared" si="58"/>
        <v>0.61378529101956403</v>
      </c>
      <c r="AK97" s="63">
        <f t="shared" si="59"/>
        <v>0.86872902083184522</v>
      </c>
      <c r="AL97" s="63">
        <f t="shared" si="60"/>
        <v>-13.127097916815478</v>
      </c>
      <c r="AM97" s="8">
        <v>2.9</v>
      </c>
      <c r="AN97" s="16">
        <f t="shared" si="38"/>
        <v>1.0144667349994183</v>
      </c>
      <c r="AO97" s="17">
        <f t="shared" si="61"/>
        <v>1.1344872391472194E-2</v>
      </c>
      <c r="AP97" s="16">
        <f t="shared" si="62"/>
        <v>1.0144667349994183</v>
      </c>
      <c r="AQ97" s="17">
        <f t="shared" si="63"/>
        <v>1.4466734999418307</v>
      </c>
      <c r="AR97" s="45">
        <v>3300.4336149999999</v>
      </c>
      <c r="AS97" s="17">
        <f t="shared" si="64"/>
        <v>-1.8532614025235095E-2</v>
      </c>
      <c r="AT97" s="17">
        <f t="shared" si="65"/>
        <v>1.0073500835305351</v>
      </c>
      <c r="AU97" s="17">
        <f t="shared" si="66"/>
        <v>0.73500835305351231</v>
      </c>
    </row>
    <row r="98" spans="1:47" x14ac:dyDescent="0.3">
      <c r="A98">
        <f t="shared" si="39"/>
        <v>96</v>
      </c>
      <c r="B98" s="7">
        <v>43972</v>
      </c>
      <c r="C98" s="70">
        <v>1.4599</v>
      </c>
      <c r="D98" s="45">
        <v>3673.9920710000001</v>
      </c>
      <c r="E98" s="45">
        <v>0</v>
      </c>
      <c r="F98" s="46">
        <f t="shared" si="32"/>
        <v>98.510689872316192</v>
      </c>
      <c r="G98" s="46">
        <f t="shared" si="35"/>
        <v>3673.9920710000001</v>
      </c>
      <c r="H98" s="11">
        <f t="shared" si="40"/>
        <v>0.17806419398305184</v>
      </c>
      <c r="I98" s="10">
        <f t="shared" si="41"/>
        <v>1.0168242706214226</v>
      </c>
      <c r="J98" s="11">
        <f t="shared" si="42"/>
        <v>1.6824270621422555</v>
      </c>
      <c r="K98" s="56">
        <f t="shared" si="43"/>
        <v>3772.5027608723162</v>
      </c>
      <c r="L98" s="58">
        <f t="shared" si="44"/>
        <v>0.17370361465127715</v>
      </c>
      <c r="M98" s="57">
        <f t="shared" si="45"/>
        <v>1.0169503041575543</v>
      </c>
      <c r="N98" s="58">
        <f t="shared" si="46"/>
        <v>1.6950304157554275</v>
      </c>
      <c r="O98" s="70">
        <v>3.4430999999999998</v>
      </c>
      <c r="P98" s="45">
        <v>3940.9476679999998</v>
      </c>
      <c r="Q98" s="45">
        <v>0</v>
      </c>
      <c r="R98" s="45">
        <f t="shared" si="34"/>
        <v>98.510689872316192</v>
      </c>
      <c r="S98" s="47">
        <f t="shared" si="36"/>
        <v>3940.9476679999998</v>
      </c>
      <c r="T98" s="13">
        <f t="shared" si="47"/>
        <v>0.94750421701950138</v>
      </c>
      <c r="U98" s="12">
        <f t="shared" si="48"/>
        <v>0.98045819367146347</v>
      </c>
      <c r="V98" s="13">
        <f t="shared" si="49"/>
        <v>-1.9541806328536526</v>
      </c>
      <c r="W98" s="55">
        <f t="shared" si="50"/>
        <v>4039.4583578723159</v>
      </c>
      <c r="X98" s="55">
        <f t="shared" si="51"/>
        <v>0.92446555823242349</v>
      </c>
      <c r="Y98" s="55">
        <f t="shared" si="52"/>
        <v>0.98171271560192552</v>
      </c>
      <c r="Z98" s="55">
        <f t="shared" si="53"/>
        <v>-1.8287284398074477</v>
      </c>
      <c r="AA98" s="70">
        <v>4.4265999999999996</v>
      </c>
      <c r="AB98" s="45">
        <v>4214.4336119999998</v>
      </c>
      <c r="AC98" s="45">
        <v>0</v>
      </c>
      <c r="AD98" s="45">
        <f t="shared" si="67"/>
        <v>97.669328274844005</v>
      </c>
      <c r="AE98" s="48">
        <f t="shared" si="37"/>
        <v>4214.4336119999998</v>
      </c>
      <c r="AF98" s="15">
        <f t="shared" si="54"/>
        <v>0.31425909295816901</v>
      </c>
      <c r="AG98" s="14">
        <f t="shared" si="55"/>
        <v>0.87182407761289782</v>
      </c>
      <c r="AH98" s="15">
        <f t="shared" si="56"/>
        <v>-12.817592238710219</v>
      </c>
      <c r="AI98" s="63">
        <f t="shared" si="57"/>
        <v>4312.1029402748436</v>
      </c>
      <c r="AJ98" s="63">
        <f t="shared" si="58"/>
        <v>0.30737776347162793</v>
      </c>
      <c r="AK98" s="63">
        <f t="shared" si="59"/>
        <v>0.87139930066670712</v>
      </c>
      <c r="AL98" s="63">
        <f t="shared" si="60"/>
        <v>-12.860069933329289</v>
      </c>
      <c r="AM98" s="8">
        <v>2.9</v>
      </c>
      <c r="AN98" s="16">
        <f t="shared" si="38"/>
        <v>1.0145818249559579</v>
      </c>
      <c r="AO98" s="17">
        <f t="shared" si="61"/>
        <v>1.1344872391472194E-2</v>
      </c>
      <c r="AP98" s="16">
        <f t="shared" si="62"/>
        <v>1.0145818249559579</v>
      </c>
      <c r="AQ98" s="17">
        <f t="shared" si="63"/>
        <v>1.4581824955957945</v>
      </c>
      <c r="AR98" s="45">
        <v>3299.8219600000002</v>
      </c>
      <c r="AS98" s="17">
        <f t="shared" si="64"/>
        <v>-1.8532564849049749E-2</v>
      </c>
      <c r="AT98" s="17">
        <f t="shared" si="65"/>
        <v>1.0071633957230479</v>
      </c>
      <c r="AU98" s="17">
        <f t="shared" si="66"/>
        <v>0.71633957230479162</v>
      </c>
    </row>
    <row r="99" spans="1:47" x14ac:dyDescent="0.3">
      <c r="A99">
        <f t="shared" si="39"/>
        <v>97</v>
      </c>
      <c r="B99" s="7">
        <v>43973</v>
      </c>
      <c r="C99" s="70">
        <v>1.4714</v>
      </c>
      <c r="D99" s="45">
        <v>3672.648044</v>
      </c>
      <c r="E99" s="45">
        <v>0</v>
      </c>
      <c r="F99" s="46">
        <f t="shared" ref="F99:F158" si="68">+(F98*(1+AO98/100))+E99</f>
        <v>98.521865784374171</v>
      </c>
      <c r="G99" s="46">
        <f t="shared" si="35"/>
        <v>3672.648044</v>
      </c>
      <c r="H99" s="11">
        <f t="shared" si="40"/>
        <v>-3.6582196532453093E-2</v>
      </c>
      <c r="I99" s="10">
        <f t="shared" si="41"/>
        <v>1.0164522939683542</v>
      </c>
      <c r="J99" s="11">
        <f t="shared" si="42"/>
        <v>1.6452293968354237</v>
      </c>
      <c r="K99" s="56">
        <f t="shared" si="43"/>
        <v>3771.1699097843743</v>
      </c>
      <c r="L99" s="58">
        <f t="shared" si="44"/>
        <v>-3.5330685553525143E-2</v>
      </c>
      <c r="M99" s="57">
        <f t="shared" si="45"/>
        <v>1.0165910086433567</v>
      </c>
      <c r="N99" s="58">
        <f t="shared" si="46"/>
        <v>1.6591008643356719</v>
      </c>
      <c r="O99" s="70">
        <v>3.4180999999999999</v>
      </c>
      <c r="P99" s="45">
        <v>3947.1126570000001</v>
      </c>
      <c r="Q99" s="45">
        <v>0</v>
      </c>
      <c r="R99" s="45">
        <f t="shared" si="34"/>
        <v>98.521865784374171</v>
      </c>
      <c r="S99" s="47">
        <f t="shared" si="36"/>
        <v>3947.1126570000001</v>
      </c>
      <c r="T99" s="13">
        <f t="shared" si="47"/>
        <v>0.15643417572019924</v>
      </c>
      <c r="U99" s="12">
        <f t="shared" si="48"/>
        <v>0.98199196536501454</v>
      </c>
      <c r="V99" s="13">
        <f t="shared" si="49"/>
        <v>-1.8008034634985459</v>
      </c>
      <c r="W99" s="55">
        <f t="shared" si="50"/>
        <v>4045.6345227843744</v>
      </c>
      <c r="X99" s="55">
        <f t="shared" si="51"/>
        <v>0.15289586783391318</v>
      </c>
      <c r="Y99" s="55">
        <f t="shared" si="52"/>
        <v>0.98321371377808098</v>
      </c>
      <c r="Z99" s="55">
        <f t="shared" si="53"/>
        <v>-1.6786286221919022</v>
      </c>
      <c r="AA99" s="70">
        <v>4.4619</v>
      </c>
      <c r="AB99" s="45">
        <v>4190.0566150000004</v>
      </c>
      <c r="AC99" s="45">
        <v>0</v>
      </c>
      <c r="AD99" s="45">
        <f t="shared" si="67"/>
        <v>97.680408735502397</v>
      </c>
      <c r="AE99" s="48">
        <f t="shared" si="37"/>
        <v>4190.0566150000004</v>
      </c>
      <c r="AF99" s="15">
        <f t="shared" si="54"/>
        <v>-0.57841691777014148</v>
      </c>
      <c r="AG99" s="14">
        <f t="shared" si="55"/>
        <v>0.86678129965479134</v>
      </c>
      <c r="AH99" s="15">
        <f t="shared" si="56"/>
        <v>-13.321870034520867</v>
      </c>
      <c r="AI99" s="63">
        <f t="shared" si="57"/>
        <v>4287.7370237355026</v>
      </c>
      <c r="AJ99" s="63">
        <f t="shared" si="58"/>
        <v>-0.56505878632359119</v>
      </c>
      <c r="AK99" s="63">
        <f t="shared" si="59"/>
        <v>0.86647538235432753</v>
      </c>
      <c r="AL99" s="63">
        <f t="shared" si="60"/>
        <v>-13.352461764567247</v>
      </c>
      <c r="AM99" s="8">
        <v>2.9</v>
      </c>
      <c r="AN99" s="16">
        <f t="shared" si="38"/>
        <v>1.0146969279693063</v>
      </c>
      <c r="AO99" s="17">
        <f t="shared" si="61"/>
        <v>1.1344872391472194E-2</v>
      </c>
      <c r="AP99" s="16">
        <f t="shared" si="62"/>
        <v>1.0146969279693063</v>
      </c>
      <c r="AQ99" s="17">
        <f t="shared" si="63"/>
        <v>1.4696927969306328</v>
      </c>
      <c r="AR99" s="45">
        <v>3299.2104169999998</v>
      </c>
      <c r="AS99" s="17">
        <f t="shared" si="64"/>
        <v>-1.8532605922783052E-2</v>
      </c>
      <c r="AT99" s="17">
        <f t="shared" si="65"/>
        <v>1.0069767420999201</v>
      </c>
      <c r="AU99" s="17">
        <f t="shared" si="66"/>
        <v>0.69767420999200525</v>
      </c>
    </row>
    <row r="100" spans="1:47" x14ac:dyDescent="0.3">
      <c r="A100">
        <f t="shared" si="39"/>
        <v>98</v>
      </c>
      <c r="B100" s="7">
        <v>43976</v>
      </c>
      <c r="C100" s="70">
        <v>1.2862</v>
      </c>
      <c r="D100" s="45">
        <v>3686.2404449999999</v>
      </c>
      <c r="E100" s="45">
        <v>0</v>
      </c>
      <c r="F100" s="46">
        <f t="shared" si="68"/>
        <v>98.533042964325105</v>
      </c>
      <c r="G100" s="46">
        <f t="shared" si="35"/>
        <v>3686.2404449999999</v>
      </c>
      <c r="H100" s="11">
        <f t="shared" si="40"/>
        <v>0.37009811006001314</v>
      </c>
      <c r="I100" s="10">
        <f t="shared" si="41"/>
        <v>1.0202141646979928</v>
      </c>
      <c r="J100" s="11">
        <f t="shared" si="42"/>
        <v>2.0214164697992754</v>
      </c>
      <c r="K100" s="56">
        <f t="shared" si="43"/>
        <v>3784.7734879643249</v>
      </c>
      <c r="L100" s="58">
        <f t="shared" si="44"/>
        <v>0.36072567678946399</v>
      </c>
      <c r="M100" s="57">
        <f t="shared" si="45"/>
        <v>1.0202581134394664</v>
      </c>
      <c r="N100" s="58">
        <f t="shared" si="46"/>
        <v>2.0258113439466374</v>
      </c>
      <c r="O100" s="70">
        <v>3.1753999999999998</v>
      </c>
      <c r="P100" s="45">
        <v>4009.3679029999998</v>
      </c>
      <c r="Q100" s="45">
        <v>0</v>
      </c>
      <c r="R100" s="45">
        <f t="shared" si="34"/>
        <v>98.533042964325105</v>
      </c>
      <c r="S100" s="47">
        <f t="shared" si="36"/>
        <v>4009.3679029999998</v>
      </c>
      <c r="T100" s="13">
        <f t="shared" si="47"/>
        <v>1.5772350933433099</v>
      </c>
      <c r="U100" s="12">
        <f t="shared" si="48"/>
        <v>0.99748028725656324</v>
      </c>
      <c r="V100" s="13">
        <f t="shared" si="49"/>
        <v>-0.25197127434367639</v>
      </c>
      <c r="W100" s="55">
        <f t="shared" si="50"/>
        <v>4107.9009459643248</v>
      </c>
      <c r="X100" s="55">
        <f t="shared" si="51"/>
        <v>1.5391015384428774</v>
      </c>
      <c r="Y100" s="55">
        <f t="shared" si="52"/>
        <v>0.99834637117302072</v>
      </c>
      <c r="Z100" s="55">
        <f t="shared" si="53"/>
        <v>-0.16536288269792809</v>
      </c>
      <c r="AA100" s="70">
        <v>4.33</v>
      </c>
      <c r="AB100" s="45">
        <v>4281.9707209999997</v>
      </c>
      <c r="AC100" s="45">
        <v>0</v>
      </c>
      <c r="AD100" s="45">
        <f t="shared" si="67"/>
        <v>97.691490453224901</v>
      </c>
      <c r="AE100" s="48">
        <f t="shared" si="37"/>
        <v>4281.9707209999997</v>
      </c>
      <c r="AF100" s="15">
        <f t="shared" si="54"/>
        <v>2.1936244410386996</v>
      </c>
      <c r="AG100" s="14">
        <f t="shared" si="55"/>
        <v>0.88579522609437178</v>
      </c>
      <c r="AH100" s="15">
        <f t="shared" si="56"/>
        <v>-11.420477390562823</v>
      </c>
      <c r="AI100" s="63">
        <f t="shared" si="57"/>
        <v>4379.6622114532247</v>
      </c>
      <c r="AJ100" s="63">
        <f t="shared" si="58"/>
        <v>2.1439091812033739</v>
      </c>
      <c r="AK100" s="63">
        <f t="shared" si="59"/>
        <v>0.88505182762948897</v>
      </c>
      <c r="AL100" s="63">
        <f t="shared" si="60"/>
        <v>-11.494817237051102</v>
      </c>
      <c r="AM100" s="8">
        <v>2.9</v>
      </c>
      <c r="AN100" s="16">
        <f t="shared" si="38"/>
        <v>1.0148120440409447</v>
      </c>
      <c r="AO100" s="17">
        <f t="shared" si="61"/>
        <v>1.1344872391472194E-2</v>
      </c>
      <c r="AP100" s="16">
        <f t="shared" si="62"/>
        <v>1.0148120440409447</v>
      </c>
      <c r="AQ100" s="17">
        <f t="shared" si="63"/>
        <v>1.4812044040944716</v>
      </c>
      <c r="AR100" s="45">
        <v>3298.5989880000002</v>
      </c>
      <c r="AS100" s="17">
        <f t="shared" si="64"/>
        <v>-1.8532585762010001E-2</v>
      </c>
      <c r="AT100" s="17">
        <f t="shared" si="65"/>
        <v>1.0067901232715868</v>
      </c>
      <c r="AU100" s="17">
        <f t="shared" si="66"/>
        <v>0.67901232715867899</v>
      </c>
    </row>
    <row r="101" spans="1:47" x14ac:dyDescent="0.3">
      <c r="A101">
        <f t="shared" si="39"/>
        <v>99</v>
      </c>
      <c r="B101" s="7">
        <v>43977</v>
      </c>
      <c r="C101" s="70">
        <v>1.2799</v>
      </c>
      <c r="D101" s="45">
        <v>3686.2234819999999</v>
      </c>
      <c r="E101" s="45">
        <v>0</v>
      </c>
      <c r="F101" s="46">
        <f t="shared" si="68"/>
        <v>98.544221412312837</v>
      </c>
      <c r="G101" s="46">
        <f t="shared" si="35"/>
        <v>3686.2234819999999</v>
      </c>
      <c r="H101" s="11">
        <f t="shared" si="40"/>
        <v>-4.6017074178950068E-4</v>
      </c>
      <c r="I101" s="10">
        <f t="shared" si="41"/>
        <v>1.0202094699709032</v>
      </c>
      <c r="J101" s="11">
        <f t="shared" si="42"/>
        <v>2.0209469970903227</v>
      </c>
      <c r="K101" s="56">
        <f t="shared" si="43"/>
        <v>3784.7677034123126</v>
      </c>
      <c r="L101" s="58">
        <f t="shared" si="44"/>
        <v>-1.5283746915839558E-4</v>
      </c>
      <c r="M101" s="57">
        <f t="shared" si="45"/>
        <v>1.0202565541027868</v>
      </c>
      <c r="N101" s="58">
        <f t="shared" si="46"/>
        <v>2.0256554102786817</v>
      </c>
      <c r="O101" s="70">
        <v>3.23</v>
      </c>
      <c r="P101" s="45">
        <v>3994.9678960000001</v>
      </c>
      <c r="Q101" s="45">
        <v>0</v>
      </c>
      <c r="R101" s="45">
        <f t="shared" si="34"/>
        <v>98.544221412312837</v>
      </c>
      <c r="S101" s="47">
        <f t="shared" si="36"/>
        <v>3994.9678960000001</v>
      </c>
      <c r="T101" s="13">
        <f t="shared" si="47"/>
        <v>-0.35915903325371978</v>
      </c>
      <c r="U101" s="12">
        <f t="shared" si="48"/>
        <v>0.99389774669995612</v>
      </c>
      <c r="V101" s="13">
        <f t="shared" si="49"/>
        <v>-0.61022533000438806</v>
      </c>
      <c r="W101" s="55">
        <f t="shared" si="50"/>
        <v>4093.5121174123128</v>
      </c>
      <c r="X101" s="55">
        <f t="shared" si="51"/>
        <v>-0.35027204261456335</v>
      </c>
      <c r="Y101" s="55">
        <f t="shared" si="52"/>
        <v>0.99484944294634459</v>
      </c>
      <c r="Z101" s="55">
        <f t="shared" si="53"/>
        <v>-0.51505570536554135</v>
      </c>
      <c r="AA101" s="70">
        <v>4.37</v>
      </c>
      <c r="AB101" s="45">
        <v>4253.6917309999999</v>
      </c>
      <c r="AC101" s="45">
        <v>0</v>
      </c>
      <c r="AD101" s="45">
        <f t="shared" si="67"/>
        <v>97.702573428154153</v>
      </c>
      <c r="AE101" s="48">
        <f t="shared" si="37"/>
        <v>4253.6917309999999</v>
      </c>
      <c r="AF101" s="15">
        <f t="shared" si="54"/>
        <v>-0.66041997581420819</v>
      </c>
      <c r="AG101" s="14">
        <f t="shared" si="55"/>
        <v>0.87994525747643593</v>
      </c>
      <c r="AH101" s="15">
        <f t="shared" si="56"/>
        <v>-12.005474252356407</v>
      </c>
      <c r="AI101" s="63">
        <f t="shared" si="57"/>
        <v>4351.3943044281541</v>
      </c>
      <c r="AJ101" s="63">
        <f t="shared" si="58"/>
        <v>-0.64543578158030579</v>
      </c>
      <c r="AK101" s="63">
        <f t="shared" si="59"/>
        <v>0.87933938644843779</v>
      </c>
      <c r="AL101" s="63">
        <f t="shared" si="60"/>
        <v>-12.066061355156222</v>
      </c>
      <c r="AM101" s="8">
        <v>2.9</v>
      </c>
      <c r="AN101" s="16">
        <f t="shared" si="38"/>
        <v>1.0149271731723544</v>
      </c>
      <c r="AO101" s="17">
        <f t="shared" si="61"/>
        <v>1.1344872391472194E-2</v>
      </c>
      <c r="AP101" s="16">
        <f t="shared" si="62"/>
        <v>1.0149271731723544</v>
      </c>
      <c r="AQ101" s="17">
        <f t="shared" si="63"/>
        <v>1.4927173172354369</v>
      </c>
      <c r="AR101" s="45">
        <v>3297.9876720000002</v>
      </c>
      <c r="AS101" s="17">
        <f t="shared" si="64"/>
        <v>-1.8532595269205032E-2</v>
      </c>
      <c r="AT101" s="17">
        <f t="shared" si="65"/>
        <v>1.0066035389328305</v>
      </c>
      <c r="AU101" s="17">
        <f t="shared" si="66"/>
        <v>0.66035389328304994</v>
      </c>
    </row>
    <row r="102" spans="1:47" x14ac:dyDescent="0.3">
      <c r="A102">
        <f t="shared" si="39"/>
        <v>100</v>
      </c>
      <c r="B102" s="7">
        <v>43978</v>
      </c>
      <c r="C102" s="70">
        <v>1.23</v>
      </c>
      <c r="D102" s="45">
        <v>3688.3283529999999</v>
      </c>
      <c r="E102" s="45">
        <v>0</v>
      </c>
      <c r="F102" s="46">
        <f t="shared" si="68"/>
        <v>98.555401128481236</v>
      </c>
      <c r="G102" s="46">
        <f t="shared" si="35"/>
        <v>3688.3283529999999</v>
      </c>
      <c r="H102" s="11">
        <f t="shared" si="40"/>
        <v>5.7101014365468217E-2</v>
      </c>
      <c r="I102" s="10">
        <f t="shared" si="41"/>
        <v>1.0207920199269092</v>
      </c>
      <c r="J102" s="11">
        <f t="shared" si="42"/>
        <v>2.0792019926909155</v>
      </c>
      <c r="K102" s="56">
        <f t="shared" si="43"/>
        <v>3786.8837541284811</v>
      </c>
      <c r="L102" s="58">
        <f t="shared" si="44"/>
        <v>5.5909658980146659E-2</v>
      </c>
      <c r="M102" s="57">
        <f t="shared" si="45"/>
        <v>1.0208269760629083</v>
      </c>
      <c r="N102" s="58">
        <f t="shared" si="46"/>
        <v>2.0826976062908287</v>
      </c>
      <c r="O102" s="70">
        <v>3.1837</v>
      </c>
      <c r="P102" s="45">
        <v>4005.4340619999998</v>
      </c>
      <c r="Q102" s="45">
        <v>0</v>
      </c>
      <c r="R102" s="45">
        <f t="shared" si="34"/>
        <v>98.555401128481236</v>
      </c>
      <c r="S102" s="47">
        <f t="shared" si="36"/>
        <v>4005.4340619999998</v>
      </c>
      <c r="T102" s="13">
        <f t="shared" si="47"/>
        <v>0.261983732346871</v>
      </c>
      <c r="U102" s="12">
        <f t="shared" si="48"/>
        <v>0.9965015971124721</v>
      </c>
      <c r="V102" s="13">
        <f t="shared" si="49"/>
        <v>-0.34984028875278961</v>
      </c>
      <c r="W102" s="55">
        <f t="shared" si="50"/>
        <v>4103.9894631284815</v>
      </c>
      <c r="X102" s="55">
        <f t="shared" si="51"/>
        <v>0.25595003546226014</v>
      </c>
      <c r="Y102" s="55">
        <f t="shared" si="52"/>
        <v>0.99739576044836187</v>
      </c>
      <c r="Z102" s="55">
        <f t="shared" si="53"/>
        <v>-0.26042395516381323</v>
      </c>
      <c r="AA102" s="70">
        <v>4.37</v>
      </c>
      <c r="AB102" s="45">
        <v>4252.2589930000004</v>
      </c>
      <c r="AC102" s="45">
        <v>0</v>
      </c>
      <c r="AD102" s="45">
        <f t="shared" si="67"/>
        <v>97.713657660432759</v>
      </c>
      <c r="AE102" s="48">
        <f t="shared" si="37"/>
        <v>4252.2589930000004</v>
      </c>
      <c r="AF102" s="15">
        <f t="shared" si="54"/>
        <v>-3.3682224538233996E-2</v>
      </c>
      <c r="AG102" s="14">
        <f t="shared" si="55"/>
        <v>0.87964887233899913</v>
      </c>
      <c r="AH102" s="15">
        <f t="shared" si="56"/>
        <v>-12.035112766100086</v>
      </c>
      <c r="AI102" s="63">
        <f t="shared" si="57"/>
        <v>4349.9726506604329</v>
      </c>
      <c r="AJ102" s="63">
        <f t="shared" si="58"/>
        <v>-3.2671223710400987E-2</v>
      </c>
      <c r="AK102" s="63">
        <f t="shared" si="59"/>
        <v>0.8790520955103176</v>
      </c>
      <c r="AL102" s="63">
        <f t="shared" si="60"/>
        <v>-12.09479044896824</v>
      </c>
      <c r="AM102" s="8">
        <v>2.9</v>
      </c>
      <c r="AN102" s="16">
        <f t="shared" si="38"/>
        <v>1.0150423153650172</v>
      </c>
      <c r="AO102" s="17">
        <f t="shared" si="61"/>
        <v>1.1344872391472194E-2</v>
      </c>
      <c r="AP102" s="16">
        <f t="shared" si="62"/>
        <v>1.0150423153650172</v>
      </c>
      <c r="AQ102" s="17">
        <f t="shared" si="63"/>
        <v>1.5042315365017211</v>
      </c>
      <c r="AR102" s="45">
        <v>3296.3171349999998</v>
      </c>
      <c r="AS102" s="17">
        <f t="shared" si="64"/>
        <v>-5.0653221483609734E-2</v>
      </c>
      <c r="AT102" s="17">
        <f t="shared" si="65"/>
        <v>1.0060936618127929</v>
      </c>
      <c r="AU102" s="17">
        <f t="shared" si="66"/>
        <v>0.60936618127929165</v>
      </c>
    </row>
    <row r="103" spans="1:47" x14ac:dyDescent="0.3">
      <c r="A103">
        <f t="shared" si="39"/>
        <v>101</v>
      </c>
      <c r="B103" s="7">
        <v>43979</v>
      </c>
      <c r="C103" s="70">
        <v>1.1399999999999999</v>
      </c>
      <c r="D103" s="45">
        <v>3694.5063869999999</v>
      </c>
      <c r="E103" s="45">
        <v>0</v>
      </c>
      <c r="F103" s="46">
        <f t="shared" si="68"/>
        <v>98.56658211297416</v>
      </c>
      <c r="G103" s="46">
        <f t="shared" si="35"/>
        <v>3694.5063869999999</v>
      </c>
      <c r="H103" s="11">
        <f t="shared" si="40"/>
        <v>0.16750227769106729</v>
      </c>
      <c r="I103" s="10">
        <f t="shared" si="41"/>
        <v>1.0225018698107753</v>
      </c>
      <c r="J103" s="11">
        <f t="shared" si="42"/>
        <v>2.2501869810775288</v>
      </c>
      <c r="K103" s="56">
        <f t="shared" si="43"/>
        <v>3793.0729691129741</v>
      </c>
      <c r="L103" s="58">
        <f t="shared" si="44"/>
        <v>0.16343820899560324</v>
      </c>
      <c r="M103" s="57">
        <f t="shared" si="45"/>
        <v>1.0224953973895294</v>
      </c>
      <c r="N103" s="58">
        <f t="shared" si="46"/>
        <v>2.2495397389529437</v>
      </c>
      <c r="O103" s="70">
        <v>3.18</v>
      </c>
      <c r="P103" s="45">
        <v>4005.9875510000002</v>
      </c>
      <c r="Q103" s="45">
        <v>0</v>
      </c>
      <c r="R103" s="45">
        <f t="shared" si="34"/>
        <v>98.56658211297416</v>
      </c>
      <c r="S103" s="47">
        <f t="shared" si="36"/>
        <v>4005.9875510000002</v>
      </c>
      <c r="T103" s="13">
        <f t="shared" si="47"/>
        <v>1.3818452418212779E-2</v>
      </c>
      <c r="U103" s="12">
        <f t="shared" si="48"/>
        <v>0.99663929821151587</v>
      </c>
      <c r="V103" s="13">
        <f t="shared" si="49"/>
        <v>-0.33607017884841328</v>
      </c>
      <c r="W103" s="55">
        <f t="shared" si="50"/>
        <v>4104.5541331129743</v>
      </c>
      <c r="X103" s="55">
        <f t="shared" si="51"/>
        <v>1.375905054255E-2</v>
      </c>
      <c r="Y103" s="55">
        <f t="shared" si="52"/>
        <v>0.99753299263515116</v>
      </c>
      <c r="Z103" s="55">
        <f t="shared" si="53"/>
        <v>-0.24670073648488389</v>
      </c>
      <c r="AA103" s="70">
        <v>4.4020000000000001</v>
      </c>
      <c r="AB103" s="45">
        <v>4229.6812190000001</v>
      </c>
      <c r="AC103" s="45">
        <v>0</v>
      </c>
      <c r="AD103" s="45">
        <f t="shared" si="67"/>
        <v>97.724743150203381</v>
      </c>
      <c r="AE103" s="48">
        <f t="shared" si="37"/>
        <v>4229.6812190000001</v>
      </c>
      <c r="AF103" s="15">
        <f t="shared" si="54"/>
        <v>-0.53095952144889269</v>
      </c>
      <c r="AG103" s="14">
        <f t="shared" si="55"/>
        <v>0.87497829289599738</v>
      </c>
      <c r="AH103" s="15">
        <f t="shared" si="56"/>
        <v>-12.502170710400263</v>
      </c>
      <c r="AI103" s="63">
        <f t="shared" si="57"/>
        <v>4327.4059621502038</v>
      </c>
      <c r="AJ103" s="63">
        <f t="shared" si="58"/>
        <v>-0.5187777101725688</v>
      </c>
      <c r="AK103" s="63">
        <f t="shared" si="59"/>
        <v>0.8744917691780052</v>
      </c>
      <c r="AL103" s="63">
        <f t="shared" si="60"/>
        <v>-12.55082308219948</v>
      </c>
      <c r="AM103" s="8">
        <v>2.9</v>
      </c>
      <c r="AN103" s="16">
        <f t="shared" si="38"/>
        <v>1.0151574706204147</v>
      </c>
      <c r="AO103" s="17">
        <f t="shared" si="61"/>
        <v>1.1344872391472194E-2</v>
      </c>
      <c r="AP103" s="16">
        <f t="shared" si="62"/>
        <v>1.0151574706204147</v>
      </c>
      <c r="AQ103" s="17">
        <f t="shared" si="63"/>
        <v>1.5157470620414726</v>
      </c>
      <c r="AR103" s="45">
        <v>3295.5738740000002</v>
      </c>
      <c r="AS103" s="17">
        <f t="shared" si="64"/>
        <v>-2.2548224869134437E-2</v>
      </c>
      <c r="AT103" s="17">
        <f t="shared" si="65"/>
        <v>1.0058668055515332</v>
      </c>
      <c r="AU103" s="17">
        <f t="shared" si="66"/>
        <v>0.58668055515331829</v>
      </c>
    </row>
    <row r="104" spans="1:47" x14ac:dyDescent="0.3">
      <c r="A104">
        <f t="shared" si="39"/>
        <v>102</v>
      </c>
      <c r="B104" s="7">
        <v>43980</v>
      </c>
      <c r="C104" s="70">
        <v>1.1000000000000001</v>
      </c>
      <c r="D104" s="45">
        <v>3696.872621</v>
      </c>
      <c r="E104" s="45">
        <v>0</v>
      </c>
      <c r="F104" s="46">
        <f t="shared" si="68"/>
        <v>98.577764365935508</v>
      </c>
      <c r="G104" s="46">
        <f t="shared" si="35"/>
        <v>3696.872621</v>
      </c>
      <c r="H104" s="11">
        <f t="shared" si="40"/>
        <v>6.4047365253605548E-2</v>
      </c>
      <c r="I104" s="10">
        <f t="shared" si="41"/>
        <v>1.0231567553180578</v>
      </c>
      <c r="J104" s="11">
        <f t="shared" si="42"/>
        <v>2.3156755318057831</v>
      </c>
      <c r="K104" s="56">
        <f t="shared" si="43"/>
        <v>3795.4503853659353</v>
      </c>
      <c r="L104" s="58">
        <f t="shared" si="44"/>
        <v>6.2677841220581954E-2</v>
      </c>
      <c r="M104" s="57">
        <f t="shared" si="45"/>
        <v>1.023136275431193</v>
      </c>
      <c r="N104" s="58">
        <f t="shared" si="46"/>
        <v>2.313627543119301</v>
      </c>
      <c r="O104" s="70">
        <v>3.1732999999999998</v>
      </c>
      <c r="P104" s="45">
        <v>4007.3181669999999</v>
      </c>
      <c r="Q104" s="45">
        <v>0</v>
      </c>
      <c r="R104" s="45">
        <f t="shared" si="34"/>
        <v>98.577764365935508</v>
      </c>
      <c r="S104" s="47">
        <f t="shared" si="36"/>
        <v>4007.3181669999999</v>
      </c>
      <c r="T104" s="13">
        <f t="shared" si="47"/>
        <v>3.3215679855702618E-2</v>
      </c>
      <c r="U104" s="12">
        <f t="shared" si="48"/>
        <v>0.99697033873012597</v>
      </c>
      <c r="V104" s="13">
        <f t="shared" si="49"/>
        <v>-0.30296612698740288</v>
      </c>
      <c r="W104" s="55">
        <f t="shared" si="50"/>
        <v>4105.8959313659352</v>
      </c>
      <c r="X104" s="55">
        <f t="shared" si="51"/>
        <v>3.2690475248853268E-2</v>
      </c>
      <c r="Y104" s="55">
        <f t="shared" si="52"/>
        <v>0.99785909091120772</v>
      </c>
      <c r="Z104" s="55">
        <f t="shared" si="53"/>
        <v>-0.21409090887922755</v>
      </c>
      <c r="AA104" s="70">
        <v>4.4015000000000004</v>
      </c>
      <c r="AB104" s="45">
        <v>4229.7950250000004</v>
      </c>
      <c r="AC104" s="45">
        <v>0</v>
      </c>
      <c r="AD104" s="45">
        <f t="shared" si="67"/>
        <v>97.735829897608667</v>
      </c>
      <c r="AE104" s="48">
        <f t="shared" si="37"/>
        <v>4229.7950250000004</v>
      </c>
      <c r="AF104" s="15">
        <f t="shared" si="54"/>
        <v>2.6906519453362421E-3</v>
      </c>
      <c r="AG104" s="14">
        <f t="shared" si="55"/>
        <v>0.87500183551645649</v>
      </c>
      <c r="AH104" s="15">
        <f t="shared" si="56"/>
        <v>-12.49981644835435</v>
      </c>
      <c r="AI104" s="63">
        <f t="shared" si="57"/>
        <v>4327.5308548976091</v>
      </c>
      <c r="AJ104" s="63">
        <f t="shared" si="58"/>
        <v>2.8860880744163708E-3</v>
      </c>
      <c r="AK104" s="63">
        <f t="shared" si="59"/>
        <v>0.87451700778066721</v>
      </c>
      <c r="AL104" s="63">
        <f t="shared" si="60"/>
        <v>-12.548299221933279</v>
      </c>
      <c r="AM104" s="8">
        <v>2.9</v>
      </c>
      <c r="AN104" s="16">
        <f t="shared" si="38"/>
        <v>1.0152726389400291</v>
      </c>
      <c r="AO104" s="17">
        <f t="shared" si="61"/>
        <v>1.1344872391472194E-2</v>
      </c>
      <c r="AP104" s="16">
        <f t="shared" si="62"/>
        <v>1.0152726389400291</v>
      </c>
      <c r="AQ104" s="17">
        <f t="shared" si="63"/>
        <v>1.527263894002906</v>
      </c>
      <c r="AR104" s="45">
        <v>3294.8307799999998</v>
      </c>
      <c r="AS104" s="17">
        <f t="shared" si="64"/>
        <v>-2.2548242837550081E-2</v>
      </c>
      <c r="AT104" s="17">
        <f t="shared" si="65"/>
        <v>1.0056400002615951</v>
      </c>
      <c r="AU104" s="17">
        <f t="shared" si="66"/>
        <v>0.56400002615950573</v>
      </c>
    </row>
    <row r="105" spans="1:47" x14ac:dyDescent="0.3">
      <c r="A105">
        <f t="shared" si="39"/>
        <v>103</v>
      </c>
      <c r="B105" s="7">
        <v>43983</v>
      </c>
      <c r="C105" s="70">
        <v>1.0931999999999999</v>
      </c>
      <c r="D105" s="45">
        <v>3696.7176239999999</v>
      </c>
      <c r="E105" s="45">
        <v>0</v>
      </c>
      <c r="F105" s="46">
        <f t="shared" si="68"/>
        <v>98.588947887509192</v>
      </c>
      <c r="G105" s="46">
        <f t="shared" si="35"/>
        <v>3696.7176239999999</v>
      </c>
      <c r="H105" s="11">
        <f t="shared" si="40"/>
        <v>-4.192651894996402E-3</v>
      </c>
      <c r="I105" s="10">
        <f t="shared" si="41"/>
        <v>1.0231138579169672</v>
      </c>
      <c r="J105" s="11">
        <f t="shared" si="42"/>
        <v>2.3113857916967184</v>
      </c>
      <c r="K105" s="56">
        <f t="shared" si="43"/>
        <v>3795.3065718875091</v>
      </c>
      <c r="L105" s="58">
        <f t="shared" si="44"/>
        <v>-3.7891017883096012E-3</v>
      </c>
      <c r="M105" s="57">
        <f t="shared" si="45"/>
        <v>1.0230975077562838</v>
      </c>
      <c r="N105" s="58">
        <f t="shared" si="46"/>
        <v>2.309750775628383</v>
      </c>
      <c r="O105" s="70">
        <v>3.2</v>
      </c>
      <c r="P105" s="45">
        <v>4000.0042920000001</v>
      </c>
      <c r="Q105" s="45">
        <v>0</v>
      </c>
      <c r="R105" s="45">
        <f t="shared" si="34"/>
        <v>98.588947887509192</v>
      </c>
      <c r="S105" s="47">
        <f t="shared" si="36"/>
        <v>4000.0042920000001</v>
      </c>
      <c r="T105" s="13">
        <f t="shared" si="47"/>
        <v>-0.18251295991991157</v>
      </c>
      <c r="U105" s="12">
        <f t="shared" si="48"/>
        <v>0.99515073865538606</v>
      </c>
      <c r="V105" s="13">
        <f t="shared" si="49"/>
        <v>-0.48492613446139421</v>
      </c>
      <c r="W105" s="55">
        <f t="shared" si="50"/>
        <v>4098.5932398875093</v>
      </c>
      <c r="X105" s="55">
        <f t="shared" si="51"/>
        <v>-0.17785865985152638</v>
      </c>
      <c r="Y105" s="55">
        <f t="shared" si="52"/>
        <v>0.99608431210490644</v>
      </c>
      <c r="Z105" s="55">
        <f t="shared" si="53"/>
        <v>-0.39156878950935559</v>
      </c>
      <c r="AA105" s="70">
        <v>4.4036</v>
      </c>
      <c r="AB105" s="45">
        <v>4228.1067000000003</v>
      </c>
      <c r="AC105" s="45">
        <v>0</v>
      </c>
      <c r="AD105" s="45">
        <f t="shared" si="67"/>
        <v>97.746917902791296</v>
      </c>
      <c r="AE105" s="48">
        <f t="shared" si="37"/>
        <v>4228.1067000000003</v>
      </c>
      <c r="AF105" s="15">
        <f t="shared" si="54"/>
        <v>-3.9915054749017909E-2</v>
      </c>
      <c r="AG105" s="14">
        <f t="shared" si="55"/>
        <v>0.87465257805475516</v>
      </c>
      <c r="AH105" s="15">
        <f t="shared" si="56"/>
        <v>-12.534742194524483</v>
      </c>
      <c r="AI105" s="63">
        <f t="shared" si="57"/>
        <v>4325.8536179027915</v>
      </c>
      <c r="AJ105" s="63">
        <f t="shared" si="58"/>
        <v>-3.8757366522745862E-2</v>
      </c>
      <c r="AK105" s="63">
        <f t="shared" si="59"/>
        <v>0.87417806801865794</v>
      </c>
      <c r="AL105" s="63">
        <f t="shared" si="60"/>
        <v>-12.582193198134206</v>
      </c>
      <c r="AM105" s="8">
        <v>2.9</v>
      </c>
      <c r="AN105" s="16">
        <f t="shared" si="38"/>
        <v>1.0153878203253424</v>
      </c>
      <c r="AO105" s="17">
        <f t="shared" si="61"/>
        <v>1.1344872391472194E-2</v>
      </c>
      <c r="AP105" s="16">
        <f t="shared" si="62"/>
        <v>1.0153878203253424</v>
      </c>
      <c r="AQ105" s="17">
        <f t="shared" si="63"/>
        <v>1.5387820325342361</v>
      </c>
      <c r="AR105" s="45">
        <v>3294.0878539999999</v>
      </c>
      <c r="AS105" s="17">
        <f t="shared" si="64"/>
        <v>-2.2548229320595858E-2</v>
      </c>
      <c r="AT105" s="17">
        <f t="shared" si="65"/>
        <v>1.0054132462481964</v>
      </c>
      <c r="AU105" s="17">
        <f t="shared" si="66"/>
        <v>0.54132462481963906</v>
      </c>
    </row>
    <row r="106" spans="1:47" x14ac:dyDescent="0.3">
      <c r="A106">
        <f t="shared" si="39"/>
        <v>104</v>
      </c>
      <c r="B106" s="7">
        <v>43984</v>
      </c>
      <c r="C106" s="70">
        <v>1</v>
      </c>
      <c r="D106" s="45">
        <v>3703.0997980000002</v>
      </c>
      <c r="E106" s="45">
        <v>0</v>
      </c>
      <c r="F106" s="46">
        <f t="shared" si="68"/>
        <v>98.600132677839127</v>
      </c>
      <c r="G106" s="46">
        <f t="shared" si="35"/>
        <v>3703.0997980000002</v>
      </c>
      <c r="H106" s="11">
        <f t="shared" si="40"/>
        <v>0.17264434693538</v>
      </c>
      <c r="I106" s="10">
        <f t="shared" si="41"/>
        <v>1.0248802061553732</v>
      </c>
      <c r="J106" s="11">
        <f t="shared" si="42"/>
        <v>2.488020615537323</v>
      </c>
      <c r="K106" s="56">
        <f t="shared" si="43"/>
        <v>3801.6999306778393</v>
      </c>
      <c r="L106" s="58">
        <f t="shared" si="44"/>
        <v>0.16845434404921811</v>
      </c>
      <c r="M106" s="57">
        <f t="shared" si="45"/>
        <v>1.0248209599519587</v>
      </c>
      <c r="N106" s="58">
        <f t="shared" si="46"/>
        <v>2.4820959951958654</v>
      </c>
      <c r="O106" s="70">
        <v>3.1215999999999999</v>
      </c>
      <c r="P106" s="45">
        <v>4019.916303</v>
      </c>
      <c r="Q106" s="45">
        <v>0</v>
      </c>
      <c r="R106" s="45">
        <f t="shared" si="34"/>
        <v>98.600132677839127</v>
      </c>
      <c r="S106" s="47">
        <f t="shared" si="36"/>
        <v>4019.916303</v>
      </c>
      <c r="T106" s="13">
        <f t="shared" si="47"/>
        <v>0.49779974086088252</v>
      </c>
      <c r="U106" s="12">
        <f t="shared" si="48"/>
        <v>1.0001045964535877</v>
      </c>
      <c r="V106" s="13">
        <f t="shared" si="49"/>
        <v>1.0459645358773528E-2</v>
      </c>
      <c r="W106" s="55">
        <f t="shared" si="50"/>
        <v>4118.5164356778387</v>
      </c>
      <c r="X106" s="55">
        <f t="shared" si="51"/>
        <v>0.48609839094146956</v>
      </c>
      <c r="Y106" s="55">
        <f t="shared" si="52"/>
        <v>1.0009262619184689</v>
      </c>
      <c r="Z106" s="55">
        <f t="shared" si="53"/>
        <v>9.2626191846889583E-2</v>
      </c>
      <c r="AA106" s="70">
        <v>4.3063000000000002</v>
      </c>
      <c r="AB106" s="45">
        <v>4296.2872360000001</v>
      </c>
      <c r="AC106" s="45">
        <v>0</v>
      </c>
      <c r="AD106" s="45">
        <f t="shared" si="67"/>
        <v>97.758007165893972</v>
      </c>
      <c r="AE106" s="48">
        <f t="shared" si="37"/>
        <v>4296.2872360000001</v>
      </c>
      <c r="AF106" s="15">
        <f t="shared" si="54"/>
        <v>1.612554763577756</v>
      </c>
      <c r="AG106" s="14">
        <f t="shared" si="55"/>
        <v>0.88875682986693272</v>
      </c>
      <c r="AH106" s="15">
        <f t="shared" si="56"/>
        <v>-11.124317013306728</v>
      </c>
      <c r="AI106" s="63">
        <f t="shared" si="57"/>
        <v>4394.0452431658941</v>
      </c>
      <c r="AJ106" s="63">
        <f t="shared" si="58"/>
        <v>1.576373850952506</v>
      </c>
      <c r="AK106" s="63">
        <f t="shared" si="59"/>
        <v>0.88795838249366588</v>
      </c>
      <c r="AL106" s="63">
        <f t="shared" si="60"/>
        <v>-11.204161750633412</v>
      </c>
      <c r="AM106" s="8">
        <v>2.9</v>
      </c>
      <c r="AN106" s="16">
        <f t="shared" si="38"/>
        <v>1.0155030147778368</v>
      </c>
      <c r="AO106" s="17">
        <f t="shared" si="61"/>
        <v>1.1344872391472194E-2</v>
      </c>
      <c r="AP106" s="16">
        <f t="shared" si="62"/>
        <v>1.0155030147778368</v>
      </c>
      <c r="AQ106" s="17">
        <f t="shared" si="63"/>
        <v>1.5503014777836777</v>
      </c>
      <c r="AR106" s="45">
        <v>3293.3450950000001</v>
      </c>
      <c r="AS106" s="17">
        <f t="shared" si="64"/>
        <v>-2.2548245004994083E-2</v>
      </c>
      <c r="AT106" s="17">
        <f t="shared" si="65"/>
        <v>1.0051865432061198</v>
      </c>
      <c r="AU106" s="17">
        <f t="shared" si="66"/>
        <v>0.51865432061197758</v>
      </c>
    </row>
    <row r="107" spans="1:47" x14ac:dyDescent="0.3">
      <c r="A107">
        <f t="shared" si="39"/>
        <v>105</v>
      </c>
      <c r="B107" s="7">
        <v>43985</v>
      </c>
      <c r="C107" s="70">
        <v>0.94210000000000005</v>
      </c>
      <c r="D107" s="45">
        <v>3706.7987280000002</v>
      </c>
      <c r="E107" s="45">
        <v>0</v>
      </c>
      <c r="F107" s="46">
        <f t="shared" si="68"/>
        <v>98.611318737069254</v>
      </c>
      <c r="G107" s="46">
        <f t="shared" si="35"/>
        <v>3706.7987280000002</v>
      </c>
      <c r="H107" s="11">
        <f t="shared" si="40"/>
        <v>9.9887397093589847E-2</v>
      </c>
      <c r="I107" s="10">
        <f t="shared" si="41"/>
        <v>1.0259039323166292</v>
      </c>
      <c r="J107" s="11">
        <f t="shared" si="42"/>
        <v>2.5903932316629241</v>
      </c>
      <c r="K107" s="56">
        <f t="shared" si="43"/>
        <v>3805.4100467370695</v>
      </c>
      <c r="L107" s="58">
        <f t="shared" si="44"/>
        <v>9.7590975797201551E-2</v>
      </c>
      <c r="M107" s="57">
        <f t="shared" si="45"/>
        <v>1.02582109272695</v>
      </c>
      <c r="N107" s="58">
        <f t="shared" si="46"/>
        <v>2.582109272694999</v>
      </c>
      <c r="O107" s="70">
        <v>3.0655999999999999</v>
      </c>
      <c r="P107" s="45">
        <v>4034.0834169999998</v>
      </c>
      <c r="Q107" s="45">
        <v>0</v>
      </c>
      <c r="R107" s="45">
        <f t="shared" si="34"/>
        <v>98.611318737069254</v>
      </c>
      <c r="S107" s="47">
        <f t="shared" si="36"/>
        <v>4034.0834169999998</v>
      </c>
      <c r="T107" s="13">
        <f t="shared" si="47"/>
        <v>0.35242310864600501</v>
      </c>
      <c r="U107" s="12">
        <f t="shared" si="48"/>
        <v>1.0036291961621211</v>
      </c>
      <c r="V107" s="13">
        <f t="shared" si="49"/>
        <v>0.36291961621210955</v>
      </c>
      <c r="W107" s="55">
        <f t="shared" si="50"/>
        <v>4132.6947357370691</v>
      </c>
      <c r="X107" s="55">
        <f t="shared" si="51"/>
        <v>0.34425745971065069</v>
      </c>
      <c r="Y107" s="55">
        <f t="shared" si="52"/>
        <v>1.0043720252413262</v>
      </c>
      <c r="Z107" s="55">
        <f t="shared" si="53"/>
        <v>0.43720252413261829</v>
      </c>
      <c r="AA107" s="70">
        <v>4.2</v>
      </c>
      <c r="AB107" s="45">
        <v>4372.7111219999997</v>
      </c>
      <c r="AC107" s="45">
        <v>0</v>
      </c>
      <c r="AD107" s="45">
        <f t="shared" si="67"/>
        <v>97.769097687059386</v>
      </c>
      <c r="AE107" s="48">
        <f t="shared" si="37"/>
        <v>4372.7111219999997</v>
      </c>
      <c r="AF107" s="15">
        <f t="shared" si="54"/>
        <v>1.7788355806292122</v>
      </c>
      <c r="AG107" s="14">
        <f t="shared" si="55"/>
        <v>0.9045663525818779</v>
      </c>
      <c r="AH107" s="15">
        <f t="shared" si="56"/>
        <v>-9.5433647418122103</v>
      </c>
      <c r="AI107" s="63">
        <f t="shared" si="57"/>
        <v>4470.4802196870587</v>
      </c>
      <c r="AJ107" s="63">
        <f t="shared" si="58"/>
        <v>1.7395127335123606</v>
      </c>
      <c r="AK107" s="63">
        <f t="shared" si="59"/>
        <v>0.90340453162543355</v>
      </c>
      <c r="AL107" s="63">
        <f t="shared" si="60"/>
        <v>-9.6595468374566451</v>
      </c>
      <c r="AM107" s="8">
        <v>2.9</v>
      </c>
      <c r="AN107" s="16">
        <f t="shared" si="38"/>
        <v>1.0156182222989949</v>
      </c>
      <c r="AO107" s="17">
        <f t="shared" si="61"/>
        <v>1.1344872391472194E-2</v>
      </c>
      <c r="AP107" s="16">
        <f t="shared" si="62"/>
        <v>1.0156182222989949</v>
      </c>
      <c r="AQ107" s="17">
        <f t="shared" si="63"/>
        <v>1.5618222298994899</v>
      </c>
      <c r="AR107" s="45">
        <v>3292.602504</v>
      </c>
      <c r="AS107" s="17">
        <f t="shared" si="64"/>
        <v>-2.2548229188845692E-2</v>
      </c>
      <c r="AT107" s="17">
        <f t="shared" si="65"/>
        <v>1.0049598914405822</v>
      </c>
      <c r="AU107" s="17">
        <f t="shared" si="66"/>
        <v>0.49598914405821759</v>
      </c>
    </row>
    <row r="108" spans="1:47" x14ac:dyDescent="0.3">
      <c r="A108">
        <f t="shared" si="39"/>
        <v>106</v>
      </c>
      <c r="B108" s="7">
        <v>43986</v>
      </c>
      <c r="C108" s="70">
        <v>0.92420000000000002</v>
      </c>
      <c r="D108" s="45">
        <v>3707.454123</v>
      </c>
      <c r="E108" s="45">
        <v>0</v>
      </c>
      <c r="F108" s="46">
        <f t="shared" si="68"/>
        <v>98.622506065343529</v>
      </c>
      <c r="G108" s="46">
        <f t="shared" si="35"/>
        <v>3707.454123</v>
      </c>
      <c r="H108" s="11">
        <f t="shared" si="40"/>
        <v>1.7680889848414871E-2</v>
      </c>
      <c r="I108" s="10">
        <f t="shared" si="41"/>
        <v>1.0260853212608527</v>
      </c>
      <c r="J108" s="11">
        <f t="shared" si="42"/>
        <v>2.6085321260852723</v>
      </c>
      <c r="K108" s="56">
        <f t="shared" si="43"/>
        <v>3806.0766290653437</v>
      </c>
      <c r="L108" s="58">
        <f t="shared" si="44"/>
        <v>1.7516701750608377E-2</v>
      </c>
      <c r="M108" s="57">
        <f t="shared" si="45"/>
        <v>1.0260007827482578</v>
      </c>
      <c r="N108" s="58">
        <f t="shared" si="46"/>
        <v>2.6000782748257789</v>
      </c>
      <c r="O108" s="70">
        <v>3.0842999999999998</v>
      </c>
      <c r="P108" s="45">
        <v>4028.7824609999998</v>
      </c>
      <c r="Q108" s="45">
        <v>0</v>
      </c>
      <c r="R108" s="45">
        <f t="shared" si="34"/>
        <v>98.622506065343529</v>
      </c>
      <c r="S108" s="47">
        <f t="shared" si="36"/>
        <v>4028.7824609999998</v>
      </c>
      <c r="T108" s="13">
        <f t="shared" si="47"/>
        <v>-0.13140422376149985</v>
      </c>
      <c r="U108" s="12">
        <f t="shared" si="48"/>
        <v>1.0023103850074604</v>
      </c>
      <c r="V108" s="13">
        <f t="shared" si="49"/>
        <v>0.23103850074603915</v>
      </c>
      <c r="W108" s="55">
        <f t="shared" si="50"/>
        <v>4127.404967065343</v>
      </c>
      <c r="X108" s="55">
        <f t="shared" si="51"/>
        <v>-0.12799804994023667</v>
      </c>
      <c r="Y108" s="55">
        <f t="shared" si="52"/>
        <v>1.0030864486348721</v>
      </c>
      <c r="Z108" s="55">
        <f t="shared" si="53"/>
        <v>0.30864486348720632</v>
      </c>
      <c r="AA108" s="70">
        <v>4.2028999999999996</v>
      </c>
      <c r="AB108" s="45">
        <v>4370.319528</v>
      </c>
      <c r="AC108" s="45">
        <v>0</v>
      </c>
      <c r="AD108" s="45">
        <f t="shared" si="67"/>
        <v>97.780189466430272</v>
      </c>
      <c r="AE108" s="48">
        <f t="shared" si="37"/>
        <v>4370.319528</v>
      </c>
      <c r="AF108" s="15">
        <f t="shared" si="54"/>
        <v>-5.4693619891033052E-2</v>
      </c>
      <c r="AG108" s="14">
        <f t="shared" si="55"/>
        <v>0.90407161249933454</v>
      </c>
      <c r="AH108" s="15">
        <f t="shared" si="56"/>
        <v>-9.5928387500665462</v>
      </c>
      <c r="AI108" s="63">
        <f t="shared" si="57"/>
        <v>4468.0997174664299</v>
      </c>
      <c r="AJ108" s="63">
        <f t="shared" si="58"/>
        <v>-5.3249362566143432E-2</v>
      </c>
      <c r="AK108" s="63">
        <f t="shared" si="59"/>
        <v>0.90292347447094934</v>
      </c>
      <c r="AL108" s="63">
        <f t="shared" si="60"/>
        <v>-9.707652552905067</v>
      </c>
      <c r="AM108" s="8">
        <v>2.9</v>
      </c>
      <c r="AN108" s="16">
        <f t="shared" si="38"/>
        <v>1.0157334428902993</v>
      </c>
      <c r="AO108" s="17">
        <f t="shared" si="61"/>
        <v>1.1344872391472194E-2</v>
      </c>
      <c r="AP108" s="16">
        <f t="shared" si="62"/>
        <v>1.0157334428902993</v>
      </c>
      <c r="AQ108" s="17">
        <f t="shared" si="63"/>
        <v>1.5733442890299321</v>
      </c>
      <c r="AR108" s="45">
        <v>3291.8600799999999</v>
      </c>
      <c r="AS108" s="17">
        <f t="shared" si="64"/>
        <v>-2.2548242586162281E-2</v>
      </c>
      <c r="AT108" s="17">
        <f t="shared" si="65"/>
        <v>1.0047332906463666</v>
      </c>
      <c r="AU108" s="17">
        <f t="shared" si="66"/>
        <v>0.4733290646366628</v>
      </c>
    </row>
    <row r="109" spans="1:47" x14ac:dyDescent="0.3">
      <c r="A109">
        <f t="shared" si="39"/>
        <v>107</v>
      </c>
      <c r="B109" s="7">
        <v>43987</v>
      </c>
      <c r="C109" s="70">
        <v>0.8387</v>
      </c>
      <c r="D109" s="45">
        <v>3713.2234309999999</v>
      </c>
      <c r="E109" s="45">
        <v>0</v>
      </c>
      <c r="F109" s="46">
        <f t="shared" si="68"/>
        <v>98.633694662805908</v>
      </c>
      <c r="G109" s="46">
        <f t="shared" si="35"/>
        <v>3713.2234309999999</v>
      </c>
      <c r="H109" s="11">
        <f t="shared" si="40"/>
        <v>0.15561373947174939</v>
      </c>
      <c r="I109" s="10">
        <f t="shared" si="41"/>
        <v>1.0276820509994375</v>
      </c>
      <c r="J109" s="11">
        <f t="shared" si="42"/>
        <v>2.7682050999437546</v>
      </c>
      <c r="K109" s="56">
        <f t="shared" si="43"/>
        <v>3811.8571256628056</v>
      </c>
      <c r="L109" s="58">
        <f t="shared" si="44"/>
        <v>0.15187546549428887</v>
      </c>
      <c r="M109" s="57">
        <f t="shared" si="45"/>
        <v>1.0275590262130319</v>
      </c>
      <c r="N109" s="58">
        <f t="shared" si="46"/>
        <v>2.7559026213031856</v>
      </c>
      <c r="O109" s="70">
        <v>3.0863</v>
      </c>
      <c r="P109" s="45">
        <v>4027.8411310000001</v>
      </c>
      <c r="Q109" s="45">
        <v>0</v>
      </c>
      <c r="R109" s="45">
        <f t="shared" si="34"/>
        <v>98.633694662805908</v>
      </c>
      <c r="S109" s="47">
        <f t="shared" si="36"/>
        <v>4027.8411310000001</v>
      </c>
      <c r="T109" s="13">
        <f t="shared" si="47"/>
        <v>-2.3365123560581402E-2</v>
      </c>
      <c r="U109" s="12">
        <f t="shared" si="48"/>
        <v>1.0020761939475429</v>
      </c>
      <c r="V109" s="13">
        <f t="shared" si="49"/>
        <v>0.20761939475428814</v>
      </c>
      <c r="W109" s="55">
        <f t="shared" si="50"/>
        <v>4126.4748256628063</v>
      </c>
      <c r="X109" s="55">
        <f t="shared" si="51"/>
        <v>-2.2535743644225281E-2</v>
      </c>
      <c r="Y109" s="55">
        <f t="shared" si="52"/>
        <v>1.0028603956442776</v>
      </c>
      <c r="Z109" s="55">
        <f t="shared" si="53"/>
        <v>0.28603956442776468</v>
      </c>
      <c r="AA109" s="70">
        <v>4.17</v>
      </c>
      <c r="AB109" s="45">
        <v>4394.1721649999999</v>
      </c>
      <c r="AC109" s="45">
        <v>0</v>
      </c>
      <c r="AD109" s="45">
        <f t="shared" si="67"/>
        <v>97.791282504149379</v>
      </c>
      <c r="AE109" s="48">
        <f t="shared" si="37"/>
        <v>4394.1721649999999</v>
      </c>
      <c r="AF109" s="15">
        <f t="shared" si="54"/>
        <v>0.54578702649039634</v>
      </c>
      <c r="AG109" s="14">
        <f t="shared" si="55"/>
        <v>0.90900591807053843</v>
      </c>
      <c r="AH109" s="15">
        <f t="shared" si="56"/>
        <v>-9.0994081929461572</v>
      </c>
      <c r="AI109" s="63">
        <f t="shared" si="57"/>
        <v>4491.9634475041494</v>
      </c>
      <c r="AJ109" s="63">
        <f t="shared" si="58"/>
        <v>0.53409125907446509</v>
      </c>
      <c r="AK109" s="63">
        <f t="shared" si="59"/>
        <v>0.90774590982423009</v>
      </c>
      <c r="AL109" s="63">
        <f t="shared" si="60"/>
        <v>-9.2254090175769914</v>
      </c>
      <c r="AM109" s="8">
        <v>2.9</v>
      </c>
      <c r="AN109" s="16">
        <f t="shared" si="38"/>
        <v>1.0158486765532326</v>
      </c>
      <c r="AO109" s="17">
        <f t="shared" si="61"/>
        <v>1.1344872391472194E-2</v>
      </c>
      <c r="AP109" s="16">
        <f t="shared" si="62"/>
        <v>1.0158486765532326</v>
      </c>
      <c r="AQ109" s="17">
        <f t="shared" si="63"/>
        <v>1.5848676553232632</v>
      </c>
      <c r="AR109" s="45">
        <v>3291.1178239999999</v>
      </c>
      <c r="AS109" s="17">
        <f t="shared" si="64"/>
        <v>-2.2548224467666689E-2</v>
      </c>
      <c r="AT109" s="17">
        <f t="shared" si="65"/>
        <v>1.0045067411286903</v>
      </c>
      <c r="AU109" s="17">
        <f t="shared" si="66"/>
        <v>0.4506741128690317</v>
      </c>
    </row>
    <row r="110" spans="1:47" x14ac:dyDescent="0.3">
      <c r="A110">
        <f t="shared" si="39"/>
        <v>108</v>
      </c>
      <c r="B110" s="7">
        <v>43990</v>
      </c>
      <c r="C110" s="70">
        <v>0.85429999999999995</v>
      </c>
      <c r="D110" s="45">
        <v>3711.3299539999998</v>
      </c>
      <c r="E110" s="45">
        <v>0</v>
      </c>
      <c r="F110" s="46">
        <f t="shared" si="68"/>
        <v>98.644884529600404</v>
      </c>
      <c r="G110" s="46">
        <f t="shared" si="35"/>
        <v>3711.3299539999998</v>
      </c>
      <c r="H110" s="11">
        <f t="shared" si="40"/>
        <v>-5.0992810833638824E-2</v>
      </c>
      <c r="I110" s="10">
        <f t="shared" si="41"/>
        <v>1.0271580070352002</v>
      </c>
      <c r="J110" s="11">
        <f t="shared" si="42"/>
        <v>2.7158007035200216</v>
      </c>
      <c r="K110" s="56">
        <f t="shared" si="43"/>
        <v>3809.9748385296002</v>
      </c>
      <c r="L110" s="58">
        <f t="shared" si="44"/>
        <v>-4.937979234670431E-2</v>
      </c>
      <c r="M110" s="57">
        <f t="shared" si="45"/>
        <v>1.027051619699648</v>
      </c>
      <c r="N110" s="58">
        <f t="shared" si="46"/>
        <v>2.7051619699647977</v>
      </c>
      <c r="O110" s="70">
        <v>3.06</v>
      </c>
      <c r="P110" s="45">
        <v>4034.2638809999999</v>
      </c>
      <c r="Q110" s="45">
        <v>0</v>
      </c>
      <c r="R110" s="45">
        <f t="shared" si="34"/>
        <v>98.644884529600404</v>
      </c>
      <c r="S110" s="47">
        <f t="shared" si="36"/>
        <v>4034.2638809999999</v>
      </c>
      <c r="T110" s="13">
        <f t="shared" si="47"/>
        <v>0.15945887116965984</v>
      </c>
      <c r="U110" s="12">
        <f t="shared" si="48"/>
        <v>1.0036740933346715</v>
      </c>
      <c r="V110" s="13">
        <f t="shared" si="49"/>
        <v>0.36740933346715021</v>
      </c>
      <c r="W110" s="55">
        <f t="shared" si="50"/>
        <v>4132.9087655296007</v>
      </c>
      <c r="X110" s="55">
        <f t="shared" si="51"/>
        <v>0.15591855369578855</v>
      </c>
      <c r="Y110" s="55">
        <f t="shared" si="52"/>
        <v>1.0044240410687542</v>
      </c>
      <c r="Z110" s="55">
        <f t="shared" si="53"/>
        <v>0.44240410687541587</v>
      </c>
      <c r="AA110" s="70">
        <v>4.1246999999999998</v>
      </c>
      <c r="AB110" s="45">
        <v>4427.4308769999998</v>
      </c>
      <c r="AC110" s="45">
        <v>0</v>
      </c>
      <c r="AD110" s="45">
        <f t="shared" si="67"/>
        <v>97.802376800359454</v>
      </c>
      <c r="AE110" s="48">
        <f t="shared" si="37"/>
        <v>4427.4308769999998</v>
      </c>
      <c r="AF110" s="15">
        <f t="shared" si="54"/>
        <v>0.75688231482846646</v>
      </c>
      <c r="AG110" s="14">
        <f t="shared" si="55"/>
        <v>0.91588602310515843</v>
      </c>
      <c r="AH110" s="15">
        <f t="shared" si="56"/>
        <v>-8.4113976894841578</v>
      </c>
      <c r="AI110" s="63">
        <f t="shared" si="57"/>
        <v>4525.2332538003593</v>
      </c>
      <c r="AJ110" s="63">
        <f t="shared" si="58"/>
        <v>0.74065175919220128</v>
      </c>
      <c r="AK110" s="63">
        <f t="shared" si="59"/>
        <v>0.91446914587433847</v>
      </c>
      <c r="AL110" s="63">
        <f t="shared" si="60"/>
        <v>-8.5530854125661531</v>
      </c>
      <c r="AM110" s="8">
        <v>2.9</v>
      </c>
      <c r="AN110" s="16">
        <f t="shared" si="38"/>
        <v>1.0159639232892781</v>
      </c>
      <c r="AO110" s="17">
        <f t="shared" si="61"/>
        <v>1.1344872391472194E-2</v>
      </c>
      <c r="AP110" s="16">
        <f t="shared" si="62"/>
        <v>1.0159639232892781</v>
      </c>
      <c r="AQ110" s="17">
        <f t="shared" si="63"/>
        <v>1.5963923289278092</v>
      </c>
      <c r="AR110" s="45">
        <v>3290.3757350000001</v>
      </c>
      <c r="AS110" s="17">
        <f t="shared" si="64"/>
        <v>-2.2548235574804121E-2</v>
      </c>
      <c r="AT110" s="17">
        <f t="shared" si="65"/>
        <v>1.0042802425823358</v>
      </c>
      <c r="AU110" s="17">
        <f t="shared" si="66"/>
        <v>0.42802425823358359</v>
      </c>
    </row>
    <row r="111" spans="1:47" x14ac:dyDescent="0.3">
      <c r="A111">
        <f t="shared" si="39"/>
        <v>109</v>
      </c>
      <c r="B111" s="7">
        <v>43991</v>
      </c>
      <c r="C111" s="70">
        <v>0.94</v>
      </c>
      <c r="D111" s="45">
        <v>3704.1638589999998</v>
      </c>
      <c r="E111" s="45">
        <v>0</v>
      </c>
      <c r="F111" s="46">
        <f t="shared" si="68"/>
        <v>98.656075665871001</v>
      </c>
      <c r="G111" s="46">
        <f t="shared" si="35"/>
        <v>3704.1638589999998</v>
      </c>
      <c r="H111" s="11">
        <f t="shared" si="40"/>
        <v>-0.1930869819935177</v>
      </c>
      <c r="I111" s="10">
        <f t="shared" si="41"/>
        <v>1.0251746986391113</v>
      </c>
      <c r="J111" s="11">
        <f t="shared" si="42"/>
        <v>2.5174698639111259</v>
      </c>
      <c r="K111" s="56">
        <f t="shared" si="43"/>
        <v>3802.8199346658707</v>
      </c>
      <c r="L111" s="58">
        <f t="shared" si="44"/>
        <v>-0.18779399253173734</v>
      </c>
      <c r="M111" s="57">
        <f t="shared" si="45"/>
        <v>1.025122878457652</v>
      </c>
      <c r="N111" s="58">
        <f t="shared" si="46"/>
        <v>2.5122878457652043</v>
      </c>
      <c r="O111" s="70">
        <v>3.1</v>
      </c>
      <c r="P111" s="45">
        <v>4023.439269</v>
      </c>
      <c r="Q111" s="45">
        <v>0</v>
      </c>
      <c r="R111" s="45">
        <f t="shared" si="34"/>
        <v>98.656075665871001</v>
      </c>
      <c r="S111" s="47">
        <f t="shared" si="36"/>
        <v>4023.439269</v>
      </c>
      <c r="T111" s="13">
        <f t="shared" si="47"/>
        <v>-0.26831690537101327</v>
      </c>
      <c r="U111" s="12">
        <f t="shared" si="48"/>
        <v>1.0009810660674254</v>
      </c>
      <c r="V111" s="13">
        <f t="shared" si="49"/>
        <v>9.8106606742542901E-2</v>
      </c>
      <c r="W111" s="55">
        <f t="shared" si="50"/>
        <v>4122.0953446658714</v>
      </c>
      <c r="X111" s="55">
        <f t="shared" si="51"/>
        <v>-0.26164189623343326</v>
      </c>
      <c r="Y111" s="55">
        <f t="shared" si="52"/>
        <v>1.0017960469614773</v>
      </c>
      <c r="Z111" s="55">
        <f t="shared" si="53"/>
        <v>0.17960469614772823</v>
      </c>
      <c r="AA111" s="70">
        <v>4.13</v>
      </c>
      <c r="AB111" s="45">
        <v>4423.1988590000001</v>
      </c>
      <c r="AC111" s="45">
        <v>0</v>
      </c>
      <c r="AD111" s="45">
        <f t="shared" si="67"/>
        <v>97.813472355203288</v>
      </c>
      <c r="AE111" s="48">
        <f t="shared" si="37"/>
        <v>4423.1988590000001</v>
      </c>
      <c r="AF111" s="15">
        <f t="shared" si="54"/>
        <v>-9.5586314446705067E-2</v>
      </c>
      <c r="AG111" s="14">
        <f t="shared" si="55"/>
        <v>0.91501056141113968</v>
      </c>
      <c r="AH111" s="15">
        <f t="shared" si="56"/>
        <v>-8.4989438588860331</v>
      </c>
      <c r="AI111" s="63">
        <f t="shared" si="57"/>
        <v>4521.0123313552031</v>
      </c>
      <c r="AJ111" s="63">
        <f t="shared" si="58"/>
        <v>-9.3275245902768589E-2</v>
      </c>
      <c r="AK111" s="63">
        <f t="shared" si="59"/>
        <v>0.91361617252981919</v>
      </c>
      <c r="AL111" s="63">
        <f t="shared" si="60"/>
        <v>-8.6383827470180812</v>
      </c>
      <c r="AM111" s="8">
        <v>2.9</v>
      </c>
      <c r="AN111" s="16">
        <f t="shared" si="38"/>
        <v>1.0160791830999187</v>
      </c>
      <c r="AO111" s="17">
        <f t="shared" si="61"/>
        <v>1.1344872391472194E-2</v>
      </c>
      <c r="AP111" s="16">
        <f t="shared" si="62"/>
        <v>1.0160791830999187</v>
      </c>
      <c r="AQ111" s="17">
        <f t="shared" si="63"/>
        <v>1.6079183099918737</v>
      </c>
      <c r="AR111" s="45">
        <v>3289.6338129999999</v>
      </c>
      <c r="AS111" s="17">
        <f t="shared" si="64"/>
        <v>-2.2548245542541867E-2</v>
      </c>
      <c r="AT111" s="17">
        <f t="shared" si="65"/>
        <v>1.0040537950073032</v>
      </c>
      <c r="AU111" s="17">
        <f t="shared" si="66"/>
        <v>0.40537950073031848</v>
      </c>
    </row>
    <row r="112" spans="1:47" x14ac:dyDescent="0.3">
      <c r="A112">
        <f t="shared" si="39"/>
        <v>110</v>
      </c>
      <c r="B112" s="7">
        <v>43992</v>
      </c>
      <c r="C112" s="70">
        <v>0.9</v>
      </c>
      <c r="D112" s="45">
        <v>3708.8158659999999</v>
      </c>
      <c r="E112" s="45">
        <v>0</v>
      </c>
      <c r="F112" s="46">
        <f t="shared" si="68"/>
        <v>98.667268071761725</v>
      </c>
      <c r="G112" s="46">
        <f t="shared" si="35"/>
        <v>3708.8158659999999</v>
      </c>
      <c r="H112" s="11">
        <f t="shared" si="40"/>
        <v>0.1255885856317418</v>
      </c>
      <c r="I112" s="10">
        <f t="shared" si="41"/>
        <v>1.0264622010433866</v>
      </c>
      <c r="J112" s="11">
        <f t="shared" si="42"/>
        <v>2.6462201043386591</v>
      </c>
      <c r="K112" s="56">
        <f t="shared" si="43"/>
        <v>3807.4831340717615</v>
      </c>
      <c r="L112" s="58">
        <f t="shared" si="44"/>
        <v>0.12262477545628148</v>
      </c>
      <c r="M112" s="57">
        <f t="shared" si="45"/>
        <v>1.0263799330855117</v>
      </c>
      <c r="N112" s="58">
        <f t="shared" si="46"/>
        <v>2.6379933085511675</v>
      </c>
      <c r="O112" s="70">
        <v>3.06</v>
      </c>
      <c r="P112" s="45">
        <v>4035.9617239999998</v>
      </c>
      <c r="Q112" s="45">
        <v>0</v>
      </c>
      <c r="R112" s="45">
        <f t="shared" si="34"/>
        <v>98.667268071761725</v>
      </c>
      <c r="S112" s="47">
        <f t="shared" si="36"/>
        <v>4035.9617239999998</v>
      </c>
      <c r="T112" s="13">
        <f t="shared" si="47"/>
        <v>0.3112375796618494</v>
      </c>
      <c r="U112" s="12">
        <f t="shared" si="48"/>
        <v>1.0040964953103271</v>
      </c>
      <c r="V112" s="13">
        <f t="shared" si="49"/>
        <v>0.40964953103270751</v>
      </c>
      <c r="W112" s="55">
        <f t="shared" si="50"/>
        <v>4134.6289920717618</v>
      </c>
      <c r="X112" s="55">
        <f t="shared" si="51"/>
        <v>0.30406010433770003</v>
      </c>
      <c r="Y112" s="55">
        <f t="shared" si="52"/>
        <v>1.0048421090671193</v>
      </c>
      <c r="Z112" s="55">
        <f t="shared" si="53"/>
        <v>0.4842109067119349</v>
      </c>
      <c r="AA112" s="70">
        <v>4.12</v>
      </c>
      <c r="AB112" s="45">
        <v>4433.1592559999999</v>
      </c>
      <c r="AC112" s="45">
        <v>0</v>
      </c>
      <c r="AD112" s="45">
        <f t="shared" si="67"/>
        <v>97.824569168823658</v>
      </c>
      <c r="AE112" s="48">
        <f t="shared" si="37"/>
        <v>4433.1592559999999</v>
      </c>
      <c r="AF112" s="15">
        <f t="shared" si="54"/>
        <v>0.22518537640994207</v>
      </c>
      <c r="AG112" s="14">
        <f t="shared" si="55"/>
        <v>0.91707103138804402</v>
      </c>
      <c r="AH112" s="15">
        <f t="shared" si="56"/>
        <v>-8.2928968611955973</v>
      </c>
      <c r="AI112" s="63">
        <f t="shared" si="57"/>
        <v>4530.9838251688234</v>
      </c>
      <c r="AJ112" s="63">
        <f t="shared" si="58"/>
        <v>0.22055887227874216</v>
      </c>
      <c r="AK112" s="63">
        <f t="shared" si="59"/>
        <v>0.91563123405690716</v>
      </c>
      <c r="AL112" s="63">
        <f t="shared" si="60"/>
        <v>-8.4368765943092843</v>
      </c>
      <c r="AM112" s="8">
        <v>2.9</v>
      </c>
      <c r="AN112" s="16">
        <f t="shared" si="38"/>
        <v>1.0161944559866378</v>
      </c>
      <c r="AO112" s="17">
        <f t="shared" si="61"/>
        <v>1.1344872391472194E-2</v>
      </c>
      <c r="AP112" s="16">
        <f t="shared" si="62"/>
        <v>1.0161944559866378</v>
      </c>
      <c r="AQ112" s="17">
        <f t="shared" si="63"/>
        <v>1.6194455986637823</v>
      </c>
      <c r="AR112" s="45">
        <v>3290.9740550000001</v>
      </c>
      <c r="AS112" s="17">
        <f t="shared" si="64"/>
        <v>4.0741373544483928E-2</v>
      </c>
      <c r="AT112" s="17">
        <f t="shared" si="65"/>
        <v>1.0044628603145147</v>
      </c>
      <c r="AU112" s="17">
        <f t="shared" si="66"/>
        <v>0.4462860314514705</v>
      </c>
    </row>
    <row r="113" spans="1:47" x14ac:dyDescent="0.3">
      <c r="A113">
        <f t="shared" si="39"/>
        <v>111</v>
      </c>
      <c r="B113" s="7">
        <v>43994</v>
      </c>
      <c r="C113" s="70">
        <v>0.8851</v>
      </c>
      <c r="D113" s="45">
        <v>3709.3602930000002</v>
      </c>
      <c r="E113" s="45">
        <v>0</v>
      </c>
      <c r="F113" s="46">
        <f t="shared" si="68"/>
        <v>98.67846174741662</v>
      </c>
      <c r="G113" s="46">
        <f t="shared" si="35"/>
        <v>3709.3602930000002</v>
      </c>
      <c r="H113" s="11">
        <f t="shared" si="40"/>
        <v>1.4679267444672739E-2</v>
      </c>
      <c r="I113" s="10">
        <f t="shared" si="41"/>
        <v>1.0266128781750963</v>
      </c>
      <c r="J113" s="11">
        <f t="shared" si="42"/>
        <v>2.6612878175096277</v>
      </c>
      <c r="K113" s="56">
        <f t="shared" si="43"/>
        <v>3808.038754747417</v>
      </c>
      <c r="L113" s="58">
        <f t="shared" si="44"/>
        <v>1.4592859799789082E-2</v>
      </c>
      <c r="M113" s="57">
        <f t="shared" si="45"/>
        <v>1.0265297112701599</v>
      </c>
      <c r="N113" s="58">
        <f t="shared" si="46"/>
        <v>2.6529711270159906</v>
      </c>
      <c r="O113" s="70">
        <v>3.05</v>
      </c>
      <c r="P113" s="45">
        <v>4038.2798990000001</v>
      </c>
      <c r="Q113" s="45">
        <v>0</v>
      </c>
      <c r="R113" s="45">
        <f t="shared" si="34"/>
        <v>98.67846174741662</v>
      </c>
      <c r="S113" s="47">
        <f t="shared" si="36"/>
        <v>4038.2798990000001</v>
      </c>
      <c r="T113" s="13">
        <f t="shared" si="47"/>
        <v>5.7437982779062757E-2</v>
      </c>
      <c r="U113" s="12">
        <f t="shared" si="48"/>
        <v>1.0046732280823887</v>
      </c>
      <c r="V113" s="13">
        <f t="shared" si="49"/>
        <v>0.46732280823886807</v>
      </c>
      <c r="W113" s="55">
        <f t="shared" si="50"/>
        <v>4136.9583607474169</v>
      </c>
      <c r="X113" s="55">
        <f t="shared" si="51"/>
        <v>5.6338033717695524E-2</v>
      </c>
      <c r="Y113" s="55">
        <f t="shared" si="52"/>
        <v>1.0054082173533352</v>
      </c>
      <c r="Z113" s="55">
        <f t="shared" si="53"/>
        <v>0.54082173533351874</v>
      </c>
      <c r="AA113" s="70">
        <v>4.1500000000000004</v>
      </c>
      <c r="AB113" s="45">
        <v>4410.7472559999997</v>
      </c>
      <c r="AC113" s="45">
        <v>0</v>
      </c>
      <c r="AD113" s="45">
        <f t="shared" si="67"/>
        <v>97.835667241363367</v>
      </c>
      <c r="AE113" s="48">
        <f t="shared" si="37"/>
        <v>4410.7472559999997</v>
      </c>
      <c r="AF113" s="15">
        <f t="shared" si="54"/>
        <v>-0.50555368543702128</v>
      </c>
      <c r="AG113" s="14">
        <f t="shared" si="55"/>
        <v>0.91243474499078647</v>
      </c>
      <c r="AH113" s="15">
        <f t="shared" si="56"/>
        <v>-8.7565255009213523</v>
      </c>
      <c r="AI113" s="63">
        <f t="shared" si="57"/>
        <v>4508.5829232413635</v>
      </c>
      <c r="AJ113" s="63">
        <f t="shared" si="58"/>
        <v>-0.4943937738869586</v>
      </c>
      <c r="AK113" s="63">
        <f t="shared" si="59"/>
        <v>0.91110441024396549</v>
      </c>
      <c r="AL113" s="63">
        <f t="shared" si="60"/>
        <v>-8.8895589756034514</v>
      </c>
      <c r="AM113" s="8">
        <v>2.9</v>
      </c>
      <c r="AN113" s="16">
        <f t="shared" si="38"/>
        <v>1.0163097419509188</v>
      </c>
      <c r="AO113" s="17">
        <f t="shared" si="61"/>
        <v>1.1344872391472194E-2</v>
      </c>
      <c r="AP113" s="16">
        <f t="shared" si="62"/>
        <v>1.0163097419509188</v>
      </c>
      <c r="AQ113" s="17">
        <f t="shared" si="63"/>
        <v>1.6309741950918832</v>
      </c>
      <c r="AR113" s="45">
        <v>3290.3476780000001</v>
      </c>
      <c r="AS113" s="17">
        <f t="shared" si="64"/>
        <v>-1.9033179524718946E-2</v>
      </c>
      <c r="AT113" s="17">
        <f t="shared" si="65"/>
        <v>1.0042716790950519</v>
      </c>
      <c r="AU113" s="17">
        <f t="shared" si="66"/>
        <v>0.42716790950518835</v>
      </c>
    </row>
    <row r="114" spans="1:47" x14ac:dyDescent="0.3">
      <c r="A114">
        <f t="shared" si="39"/>
        <v>112</v>
      </c>
      <c r="B114" s="7">
        <v>43997</v>
      </c>
      <c r="C114" s="70">
        <v>0.87</v>
      </c>
      <c r="D114" s="45">
        <v>3709.9142470000002</v>
      </c>
      <c r="E114" s="45">
        <v>0</v>
      </c>
      <c r="F114" s="46">
        <f t="shared" si="68"/>
        <v>98.689656692979739</v>
      </c>
      <c r="G114" s="46">
        <f t="shared" si="35"/>
        <v>3709.9142470000002</v>
      </c>
      <c r="H114" s="11">
        <f t="shared" si="40"/>
        <v>1.4933949690609793E-2</v>
      </c>
      <c r="I114" s="10">
        <f t="shared" si="41"/>
        <v>1.0267661920258402</v>
      </c>
      <c r="J114" s="11">
        <f t="shared" si="42"/>
        <v>2.6766192025840185</v>
      </c>
      <c r="K114" s="56">
        <f t="shared" si="43"/>
        <v>3808.6039036929801</v>
      </c>
      <c r="L114" s="58">
        <f t="shared" si="44"/>
        <v>1.4840945220395696E-2</v>
      </c>
      <c r="M114" s="57">
        <f t="shared" si="45"/>
        <v>1.0266820579822806</v>
      </c>
      <c r="N114" s="58">
        <f t="shared" si="46"/>
        <v>2.6682057982280627</v>
      </c>
      <c r="O114" s="70">
        <v>3.03</v>
      </c>
      <c r="P114" s="45">
        <v>4043.202503</v>
      </c>
      <c r="Q114" s="45">
        <v>0</v>
      </c>
      <c r="R114" s="45">
        <f t="shared" si="34"/>
        <v>98.689656692979739</v>
      </c>
      <c r="S114" s="47">
        <f t="shared" si="36"/>
        <v>4043.202503</v>
      </c>
      <c r="T114" s="13">
        <f t="shared" si="47"/>
        <v>0.12189853410653484</v>
      </c>
      <c r="U114" s="12">
        <f t="shared" si="48"/>
        <v>1.0058979100199819</v>
      </c>
      <c r="V114" s="13">
        <f t="shared" si="49"/>
        <v>0.58979100199818557</v>
      </c>
      <c r="W114" s="55">
        <f t="shared" si="50"/>
        <v>4141.8921596929795</v>
      </c>
      <c r="X114" s="55">
        <f t="shared" si="51"/>
        <v>0.1192615084641746</v>
      </c>
      <c r="Y114" s="55">
        <f t="shared" si="52"/>
        <v>1.0066072823595735</v>
      </c>
      <c r="Z114" s="55">
        <f t="shared" si="53"/>
        <v>0.66072823595735297</v>
      </c>
      <c r="AA114" s="70">
        <v>4.1900000000000004</v>
      </c>
      <c r="AB114" s="45">
        <v>4381.1917720000001</v>
      </c>
      <c r="AC114" s="45">
        <v>0</v>
      </c>
      <c r="AD114" s="45">
        <f t="shared" si="67"/>
        <v>97.846766572965251</v>
      </c>
      <c r="AE114" s="48">
        <f t="shared" si="37"/>
        <v>4381.1917720000001</v>
      </c>
      <c r="AF114" s="15">
        <f t="shared" si="54"/>
        <v>-0.67007883890410902</v>
      </c>
      <c r="AG114" s="14">
        <f t="shared" si="55"/>
        <v>0.90632071284579452</v>
      </c>
      <c r="AH114" s="15">
        <f t="shared" si="56"/>
        <v>-9.3679287154205486</v>
      </c>
      <c r="AI114" s="63">
        <f t="shared" si="57"/>
        <v>4479.0385385729651</v>
      </c>
      <c r="AJ114" s="63">
        <f t="shared" si="58"/>
        <v>-0.65529203236119882</v>
      </c>
      <c r="AK114" s="63">
        <f t="shared" si="59"/>
        <v>0.90513401563714524</v>
      </c>
      <c r="AL114" s="63">
        <f t="shared" si="60"/>
        <v>-9.4865984362854761</v>
      </c>
      <c r="AM114" s="8">
        <v>2.9</v>
      </c>
      <c r="AN114" s="16">
        <f t="shared" si="38"/>
        <v>1.0164250409942452</v>
      </c>
      <c r="AO114" s="17">
        <f t="shared" si="61"/>
        <v>1.1344872391472194E-2</v>
      </c>
      <c r="AP114" s="16">
        <f t="shared" si="62"/>
        <v>1.0164250409942452</v>
      </c>
      <c r="AQ114" s="17">
        <f t="shared" si="63"/>
        <v>1.6425040994245244</v>
      </c>
      <c r="AR114" s="45">
        <v>3289.7214199999999</v>
      </c>
      <c r="AS114" s="17">
        <f t="shared" si="64"/>
        <v>-1.9033186194505891E-2</v>
      </c>
      <c r="AT114" s="17">
        <f t="shared" si="65"/>
        <v>1.0040805341964711</v>
      </c>
      <c r="AU114" s="17">
        <f t="shared" si="66"/>
        <v>0.40805341964711417</v>
      </c>
    </row>
    <row r="115" spans="1:47" x14ac:dyDescent="0.3">
      <c r="A115">
        <f t="shared" si="39"/>
        <v>113</v>
      </c>
      <c r="B115" s="7">
        <v>43998</v>
      </c>
      <c r="C115" s="70">
        <v>0.89139999999999997</v>
      </c>
      <c r="D115" s="45">
        <v>3708.8141970000001</v>
      </c>
      <c r="E115" s="45">
        <v>0</v>
      </c>
      <c r="F115" s="46">
        <f t="shared" si="68"/>
        <v>98.700852908595138</v>
      </c>
      <c r="G115" s="46">
        <f t="shared" si="35"/>
        <v>3708.8141970000001</v>
      </c>
      <c r="H115" s="11">
        <f t="shared" si="40"/>
        <v>-2.9651628764448823E-2</v>
      </c>
      <c r="I115" s="10">
        <f t="shared" si="41"/>
        <v>1.0264617391263018</v>
      </c>
      <c r="J115" s="11">
        <f t="shared" si="42"/>
        <v>2.6461739126301786</v>
      </c>
      <c r="K115" s="56">
        <f t="shared" si="43"/>
        <v>3807.5150499085953</v>
      </c>
      <c r="L115" s="58">
        <f t="shared" si="44"/>
        <v>-2.8589315453075859E-2</v>
      </c>
      <c r="M115" s="57">
        <f t="shared" si="45"/>
        <v>1.026388536610024</v>
      </c>
      <c r="N115" s="58">
        <f t="shared" si="46"/>
        <v>2.6388536610024049</v>
      </c>
      <c r="O115" s="70">
        <v>3.06</v>
      </c>
      <c r="P115" s="45">
        <v>4036.2761679999999</v>
      </c>
      <c r="Q115" s="45">
        <v>0</v>
      </c>
      <c r="R115" s="45">
        <f t="shared" si="34"/>
        <v>98.700852908595138</v>
      </c>
      <c r="S115" s="47">
        <f t="shared" si="36"/>
        <v>4036.2761679999999</v>
      </c>
      <c r="T115" s="13">
        <f t="shared" si="47"/>
        <v>-0.17130813989308935</v>
      </c>
      <c r="U115" s="12">
        <f t="shared" si="48"/>
        <v>1.0041747250211031</v>
      </c>
      <c r="V115" s="13">
        <f t="shared" si="49"/>
        <v>0.4174725021103054</v>
      </c>
      <c r="W115" s="55">
        <f t="shared" si="50"/>
        <v>4134.9770209085946</v>
      </c>
      <c r="X115" s="55">
        <f t="shared" si="51"/>
        <v>-0.16695603163404682</v>
      </c>
      <c r="Y115" s="55">
        <f t="shared" si="52"/>
        <v>1.0049266907868066</v>
      </c>
      <c r="Z115" s="55">
        <f t="shared" si="53"/>
        <v>0.49266907868066312</v>
      </c>
      <c r="AA115" s="70">
        <v>4.2557999999999998</v>
      </c>
      <c r="AB115" s="45">
        <v>4334.5784249999997</v>
      </c>
      <c r="AC115" s="45">
        <v>0</v>
      </c>
      <c r="AD115" s="45">
        <f t="shared" si="67"/>
        <v>97.857867163772141</v>
      </c>
      <c r="AE115" s="48">
        <f t="shared" si="37"/>
        <v>4334.5784249999997</v>
      </c>
      <c r="AF115" s="15">
        <f t="shared" si="54"/>
        <v>-1.0639421743166788</v>
      </c>
      <c r="AG115" s="14">
        <f t="shared" si="55"/>
        <v>0.89667798454726055</v>
      </c>
      <c r="AH115" s="15">
        <f t="shared" si="56"/>
        <v>-10.332201545273945</v>
      </c>
      <c r="AI115" s="63">
        <f t="shared" si="57"/>
        <v>4432.4362921637721</v>
      </c>
      <c r="AJ115" s="63">
        <f t="shared" si="58"/>
        <v>-1.0404520078999058</v>
      </c>
      <c r="AK115" s="63">
        <f t="shared" si="59"/>
        <v>0.89571653059726353</v>
      </c>
      <c r="AL115" s="63">
        <f t="shared" si="60"/>
        <v>-10.428346940273647</v>
      </c>
      <c r="AM115" s="8">
        <v>2.9</v>
      </c>
      <c r="AN115" s="16">
        <f t="shared" si="38"/>
        <v>1.016540353118101</v>
      </c>
      <c r="AO115" s="17">
        <f t="shared" si="61"/>
        <v>1.1344872391472194E-2</v>
      </c>
      <c r="AP115" s="16">
        <f t="shared" si="62"/>
        <v>1.016540353118101</v>
      </c>
      <c r="AQ115" s="17">
        <f t="shared" si="63"/>
        <v>1.6540353118100981</v>
      </c>
      <c r="AR115" s="45">
        <v>3290.0500470000002</v>
      </c>
      <c r="AS115" s="17">
        <f t="shared" si="64"/>
        <v>9.9895084733514494E-3</v>
      </c>
      <c r="AT115" s="17">
        <f t="shared" si="65"/>
        <v>1.0041808369065139</v>
      </c>
      <c r="AU115" s="17">
        <f t="shared" si="66"/>
        <v>0.41808369065139406</v>
      </c>
    </row>
    <row r="116" spans="1:47" x14ac:dyDescent="0.3">
      <c r="A116">
        <f t="shared" si="39"/>
        <v>114</v>
      </c>
      <c r="B116" s="7">
        <v>43999</v>
      </c>
      <c r="C116" s="70">
        <v>0.86</v>
      </c>
      <c r="D116" s="45">
        <v>3711.6590540000002</v>
      </c>
      <c r="E116" s="45">
        <v>0</v>
      </c>
      <c r="F116" s="46">
        <f t="shared" si="68"/>
        <v>98.712050394406916</v>
      </c>
      <c r="G116" s="46">
        <f t="shared" si="35"/>
        <v>3711.6590540000002</v>
      </c>
      <c r="H116" s="11">
        <f t="shared" si="40"/>
        <v>7.6705298483314976E-2</v>
      </c>
      <c r="I116" s="10">
        <f t="shared" si="41"/>
        <v>1.0272490896671156</v>
      </c>
      <c r="J116" s="11">
        <f t="shared" si="42"/>
        <v>2.7249089667115589</v>
      </c>
      <c r="K116" s="56">
        <f t="shared" si="43"/>
        <v>3810.3711043944072</v>
      </c>
      <c r="L116" s="58">
        <f t="shared" si="44"/>
        <v>7.5010983499068651E-2</v>
      </c>
      <c r="M116" s="57">
        <f t="shared" si="45"/>
        <v>1.0271584407458569</v>
      </c>
      <c r="N116" s="58">
        <f t="shared" si="46"/>
        <v>2.7158440745856938</v>
      </c>
      <c r="O116" s="70">
        <v>2.95</v>
      </c>
      <c r="P116" s="45">
        <v>4065.878193</v>
      </c>
      <c r="Q116" s="45">
        <v>0</v>
      </c>
      <c r="R116" s="45">
        <f t="shared" si="34"/>
        <v>98.712050394406916</v>
      </c>
      <c r="S116" s="47">
        <f t="shared" si="36"/>
        <v>4065.878193</v>
      </c>
      <c r="T116" s="13">
        <f t="shared" si="47"/>
        <v>0.73339939508321184</v>
      </c>
      <c r="U116" s="12">
        <f t="shared" si="48"/>
        <v>1.0115393363799863</v>
      </c>
      <c r="V116" s="13">
        <f t="shared" si="49"/>
        <v>1.1539336379986276</v>
      </c>
      <c r="W116" s="55">
        <f t="shared" si="50"/>
        <v>4164.5902433944066</v>
      </c>
      <c r="X116" s="55">
        <f t="shared" si="51"/>
        <v>0.7161641367309235</v>
      </c>
      <c r="Y116" s="55">
        <f t="shared" si="52"/>
        <v>1.0121236153466586</v>
      </c>
      <c r="Z116" s="55">
        <f t="shared" si="53"/>
        <v>1.2123615346658623</v>
      </c>
      <c r="AA116" s="70">
        <v>4.1900000000000004</v>
      </c>
      <c r="AB116" s="45">
        <v>4383.4951590000001</v>
      </c>
      <c r="AC116" s="45">
        <v>0</v>
      </c>
      <c r="AD116" s="45">
        <f t="shared" si="67"/>
        <v>97.868969013926886</v>
      </c>
      <c r="AE116" s="48">
        <f t="shared" si="37"/>
        <v>4383.4951590000001</v>
      </c>
      <c r="AF116" s="15">
        <f t="shared" si="54"/>
        <v>1.1285234503514596</v>
      </c>
      <c r="AG116" s="14">
        <f t="shared" si="55"/>
        <v>0.90679720587701518</v>
      </c>
      <c r="AH116" s="15">
        <f t="shared" si="56"/>
        <v>-9.3202794122984827</v>
      </c>
      <c r="AI116" s="63">
        <f t="shared" si="57"/>
        <v>4481.3641280139273</v>
      </c>
      <c r="AJ116" s="63">
        <f t="shared" si="58"/>
        <v>1.1038587500209696</v>
      </c>
      <c r="AK116" s="63">
        <f t="shared" si="59"/>
        <v>0.90560397589564567</v>
      </c>
      <c r="AL116" s="63">
        <f t="shared" si="60"/>
        <v>-9.4396024104354321</v>
      </c>
      <c r="AM116" s="8">
        <v>2.9</v>
      </c>
      <c r="AN116" s="16">
        <f t="shared" si="38"/>
        <v>1.01665567832397</v>
      </c>
      <c r="AO116" s="17">
        <f t="shared" si="61"/>
        <v>1.1344872391472194E-2</v>
      </c>
      <c r="AP116" s="16">
        <f t="shared" si="62"/>
        <v>1.01665567832397</v>
      </c>
      <c r="AQ116" s="17">
        <f t="shared" si="63"/>
        <v>1.6655678323969969</v>
      </c>
      <c r="AR116" s="45">
        <v>3290.3787069999998</v>
      </c>
      <c r="AS116" s="17">
        <f t="shared" si="64"/>
        <v>9.9895136944638807E-3</v>
      </c>
      <c r="AT116" s="17">
        <f t="shared" si="65"/>
        <v>1.0042811496887338</v>
      </c>
      <c r="AU116" s="17">
        <f t="shared" si="66"/>
        <v>0.42811496887338318</v>
      </c>
    </row>
    <row r="117" spans="1:47" x14ac:dyDescent="0.3">
      <c r="A117">
        <f t="shared" si="39"/>
        <v>115</v>
      </c>
      <c r="B117" s="7">
        <v>44000</v>
      </c>
      <c r="C117" s="70">
        <v>0.85</v>
      </c>
      <c r="D117" s="45">
        <v>3712.9018679999999</v>
      </c>
      <c r="E117" s="45">
        <v>0</v>
      </c>
      <c r="F117" s="46">
        <f t="shared" si="68"/>
        <v>98.72324915055917</v>
      </c>
      <c r="G117" s="46">
        <f t="shared" si="35"/>
        <v>3712.9018679999999</v>
      </c>
      <c r="H117" s="11">
        <f t="shared" si="40"/>
        <v>3.3484056103172399E-2</v>
      </c>
      <c r="I117" s="10">
        <f t="shared" si="41"/>
        <v>1.0275930543286191</v>
      </c>
      <c r="J117" s="11">
        <f t="shared" si="42"/>
        <v>2.7593054328619138</v>
      </c>
      <c r="K117" s="56">
        <f t="shared" si="43"/>
        <v>3811.6251171505592</v>
      </c>
      <c r="L117" s="58">
        <f t="shared" si="44"/>
        <v>3.2910515059958456E-2</v>
      </c>
      <c r="M117" s="57">
        <f t="shared" si="45"/>
        <v>1.0274964838791882</v>
      </c>
      <c r="N117" s="58">
        <f t="shared" si="46"/>
        <v>2.7496483879188238</v>
      </c>
      <c r="O117" s="70">
        <v>3.02</v>
      </c>
      <c r="P117" s="45">
        <v>4048.458592</v>
      </c>
      <c r="Q117" s="45">
        <v>0</v>
      </c>
      <c r="R117" s="45">
        <f t="shared" si="34"/>
        <v>98.72324915055917</v>
      </c>
      <c r="S117" s="47">
        <f t="shared" si="36"/>
        <v>4048.458592</v>
      </c>
      <c r="T117" s="13">
        <f t="shared" si="47"/>
        <v>-0.42843391201414782</v>
      </c>
      <c r="U117" s="12">
        <f t="shared" si="48"/>
        <v>1.0072055588295716</v>
      </c>
      <c r="V117" s="13">
        <f t="shared" si="49"/>
        <v>0.72055588295716344</v>
      </c>
      <c r="W117" s="55">
        <f t="shared" si="50"/>
        <v>4147.1818411505592</v>
      </c>
      <c r="X117" s="55">
        <f t="shared" si="51"/>
        <v>-0.41800996560128478</v>
      </c>
      <c r="Y117" s="55">
        <f t="shared" si="52"/>
        <v>1.0078928377703056</v>
      </c>
      <c r="Z117" s="55">
        <f t="shared" si="53"/>
        <v>0.7892837770305583</v>
      </c>
      <c r="AA117" s="70">
        <v>4.2575000000000003</v>
      </c>
      <c r="AB117" s="45">
        <v>4335.6550809999999</v>
      </c>
      <c r="AC117" s="45">
        <v>0</v>
      </c>
      <c r="AD117" s="45">
        <f t="shared" si="67"/>
        <v>97.880072123572361</v>
      </c>
      <c r="AE117" s="48">
        <f t="shared" si="37"/>
        <v>4335.6550809999999</v>
      </c>
      <c r="AF117" s="15">
        <f t="shared" si="54"/>
        <v>-1.0913683319981993</v>
      </c>
      <c r="AG117" s="14">
        <f t="shared" si="55"/>
        <v>0.89690070833662894</v>
      </c>
      <c r="AH117" s="15">
        <f t="shared" si="56"/>
        <v>-10.309929166337106</v>
      </c>
      <c r="AI117" s="63">
        <f t="shared" si="57"/>
        <v>4433.5351531235719</v>
      </c>
      <c r="AJ117" s="63">
        <f t="shared" si="58"/>
        <v>-1.0672860656728789</v>
      </c>
      <c r="AK117" s="63">
        <f t="shared" si="59"/>
        <v>0.89593859085073191</v>
      </c>
      <c r="AL117" s="63">
        <f t="shared" si="60"/>
        <v>-10.406140914926809</v>
      </c>
      <c r="AM117" s="8">
        <v>2.15</v>
      </c>
      <c r="AN117" s="16">
        <f t="shared" si="38"/>
        <v>1.0167710166133366</v>
      </c>
      <c r="AO117" s="17">
        <f t="shared" si="61"/>
        <v>1.1344872391472194E-2</v>
      </c>
      <c r="AP117" s="16">
        <f t="shared" si="62"/>
        <v>1.0167710166133366</v>
      </c>
      <c r="AQ117" s="17">
        <f t="shared" si="63"/>
        <v>1.6771016613336576</v>
      </c>
      <c r="AR117" s="45">
        <v>3290.7073999999998</v>
      </c>
      <c r="AS117" s="17">
        <f t="shared" si="64"/>
        <v>9.9895188143683811E-3</v>
      </c>
      <c r="AT117" s="17">
        <f t="shared" si="65"/>
        <v>1.004381472543131</v>
      </c>
      <c r="AU117" s="17">
        <f t="shared" si="66"/>
        <v>0.43814725431310375</v>
      </c>
    </row>
    <row r="118" spans="1:47" x14ac:dyDescent="0.3">
      <c r="A118">
        <f t="shared" si="39"/>
        <v>116</v>
      </c>
      <c r="B118" s="7">
        <v>44001</v>
      </c>
      <c r="C118" s="70">
        <v>0.77</v>
      </c>
      <c r="D118" s="45">
        <v>3719.3578940000002</v>
      </c>
      <c r="E118" s="45">
        <v>0</v>
      </c>
      <c r="F118" s="46">
        <f t="shared" si="68"/>
        <v>98.734449177196012</v>
      </c>
      <c r="G118" s="46">
        <f t="shared" si="35"/>
        <v>3719.3578940000002</v>
      </c>
      <c r="H118" s="11">
        <f t="shared" si="40"/>
        <v>0.17388086810594672</v>
      </c>
      <c r="I118" s="10">
        <f t="shared" si="41"/>
        <v>1.0293798420520821</v>
      </c>
      <c r="J118" s="11">
        <f t="shared" si="42"/>
        <v>2.9379842052082106</v>
      </c>
      <c r="K118" s="56">
        <f t="shared" si="43"/>
        <v>3818.0923431771962</v>
      </c>
      <c r="L118" s="58">
        <f t="shared" si="44"/>
        <v>0.16967109376884171</v>
      </c>
      <c r="M118" s="57">
        <f t="shared" si="45"/>
        <v>1.0292398484018224</v>
      </c>
      <c r="N118" s="58">
        <f t="shared" si="46"/>
        <v>2.9239848401822366</v>
      </c>
      <c r="O118" s="70">
        <v>3.0129999999999999</v>
      </c>
      <c r="P118" s="45">
        <v>4051.1634469999999</v>
      </c>
      <c r="Q118" s="45">
        <v>0</v>
      </c>
      <c r="R118" s="45">
        <f t="shared" si="34"/>
        <v>98.734449177196012</v>
      </c>
      <c r="S118" s="47">
        <f t="shared" si="36"/>
        <v>4051.1634469999999</v>
      </c>
      <c r="T118" s="13">
        <f t="shared" si="47"/>
        <v>6.6811971483282662E-2</v>
      </c>
      <c r="U118" s="12">
        <f t="shared" si="48"/>
        <v>1.0078784927203148</v>
      </c>
      <c r="V118" s="13">
        <f t="shared" si="49"/>
        <v>0.78784927203148225</v>
      </c>
      <c r="W118" s="55">
        <f t="shared" si="50"/>
        <v>4149.8978961771963</v>
      </c>
      <c r="X118" s="55">
        <f t="shared" si="51"/>
        <v>6.5491582734256149E-2</v>
      </c>
      <c r="Y118" s="55">
        <f t="shared" si="52"/>
        <v>1.0085529227420265</v>
      </c>
      <c r="Z118" s="55">
        <f t="shared" si="53"/>
        <v>0.85529227420264586</v>
      </c>
      <c r="AA118" s="70">
        <v>4.2699999999999996</v>
      </c>
      <c r="AB118" s="45">
        <v>4327.8243990000001</v>
      </c>
      <c r="AC118" s="45">
        <v>0</v>
      </c>
      <c r="AD118" s="45">
        <f t="shared" si="67"/>
        <v>97.891176492851457</v>
      </c>
      <c r="AE118" s="48">
        <f t="shared" si="37"/>
        <v>4327.8243990000001</v>
      </c>
      <c r="AF118" s="15">
        <f t="shared" si="54"/>
        <v>-0.18061127681295863</v>
      </c>
      <c r="AG118" s="14">
        <f t="shared" si="55"/>
        <v>0.89528080451555769</v>
      </c>
      <c r="AH118" s="15">
        <f t="shared" si="56"/>
        <v>-10.47191954844423</v>
      </c>
      <c r="AI118" s="63">
        <f t="shared" si="57"/>
        <v>4425.7155754928517</v>
      </c>
      <c r="AJ118" s="63">
        <f t="shared" si="58"/>
        <v>-0.17637342122371891</v>
      </c>
      <c r="AK118" s="63">
        <f t="shared" si="59"/>
        <v>0.89435839330598488</v>
      </c>
      <c r="AL118" s="63">
        <f t="shared" si="60"/>
        <v>-10.564160669401513</v>
      </c>
      <c r="AM118" s="8">
        <v>2.15</v>
      </c>
      <c r="AN118" s="16">
        <f t="shared" si="38"/>
        <v>1.016856849166978</v>
      </c>
      <c r="AO118" s="17">
        <f t="shared" si="61"/>
        <v>8.4416798117770142E-3</v>
      </c>
      <c r="AP118" s="16">
        <f t="shared" si="62"/>
        <v>1.016856849166978</v>
      </c>
      <c r="AQ118" s="17">
        <f t="shared" si="63"/>
        <v>1.685684916697805</v>
      </c>
      <c r="AR118" s="45">
        <v>3291.0361250000001</v>
      </c>
      <c r="AS118" s="17">
        <f t="shared" si="64"/>
        <v>9.9894934444844097E-3</v>
      </c>
      <c r="AT118" s="17">
        <f t="shared" si="65"/>
        <v>1.0044818051644884</v>
      </c>
      <c r="AU118" s="17">
        <f t="shared" si="66"/>
        <v>0.44818051644883727</v>
      </c>
    </row>
    <row r="119" spans="1:47" x14ac:dyDescent="0.3">
      <c r="A119">
        <f t="shared" si="39"/>
        <v>117</v>
      </c>
      <c r="B119" s="7">
        <v>44004</v>
      </c>
      <c r="C119" s="70">
        <v>0.76259999999999994</v>
      </c>
      <c r="D119" s="45">
        <v>3720.3942959999999</v>
      </c>
      <c r="E119" s="45">
        <v>0</v>
      </c>
      <c r="F119" s="46">
        <f t="shared" si="68"/>
        <v>98.742784023259475</v>
      </c>
      <c r="G119" s="46">
        <f t="shared" si="35"/>
        <v>3720.3942959999999</v>
      </c>
      <c r="H119" s="11">
        <f t="shared" si="40"/>
        <v>2.7865078584432545E-2</v>
      </c>
      <c r="I119" s="10">
        <f t="shared" si="41"/>
        <v>1.0296666795540022</v>
      </c>
      <c r="J119" s="11">
        <f t="shared" si="42"/>
        <v>2.9666679554002151</v>
      </c>
      <c r="K119" s="56">
        <f t="shared" si="43"/>
        <v>3819.1370800232594</v>
      </c>
      <c r="L119" s="58">
        <f t="shared" si="44"/>
        <v>2.7362796709984316E-2</v>
      </c>
      <c r="M119" s="57">
        <f t="shared" si="45"/>
        <v>1.0295214772091987</v>
      </c>
      <c r="N119" s="58">
        <f t="shared" si="46"/>
        <v>2.9521477209198732</v>
      </c>
      <c r="O119" s="70">
        <v>3.0844</v>
      </c>
      <c r="P119" s="45">
        <v>4033.4952549999998</v>
      </c>
      <c r="Q119" s="45">
        <v>0</v>
      </c>
      <c r="R119" s="45">
        <f t="shared" si="34"/>
        <v>98.742784023259475</v>
      </c>
      <c r="S119" s="47">
        <f t="shared" si="36"/>
        <v>4033.4952549999998</v>
      </c>
      <c r="T119" s="13">
        <f t="shared" si="47"/>
        <v>-0.43612636792237369</v>
      </c>
      <c r="U119" s="12">
        <f t="shared" si="48"/>
        <v>1.003482868856943</v>
      </c>
      <c r="V119" s="13">
        <f t="shared" si="49"/>
        <v>0.34828688569430444</v>
      </c>
      <c r="W119" s="55">
        <f t="shared" si="50"/>
        <v>4132.2380390232593</v>
      </c>
      <c r="X119" s="55">
        <f t="shared" si="51"/>
        <v>-0.42554919652854073</v>
      </c>
      <c r="Y119" s="55">
        <f t="shared" si="52"/>
        <v>1.0042610338827327</v>
      </c>
      <c r="Z119" s="55">
        <f t="shared" si="53"/>
        <v>0.42610338827326899</v>
      </c>
      <c r="AA119" s="70">
        <v>4.3569000000000004</v>
      </c>
      <c r="AB119" s="45">
        <v>4267.3171080000002</v>
      </c>
      <c r="AC119" s="45">
        <v>0</v>
      </c>
      <c r="AD119" s="45">
        <f t="shared" si="67"/>
        <v>97.899440152534964</v>
      </c>
      <c r="AE119" s="48">
        <f t="shared" si="37"/>
        <v>4267.3171080000002</v>
      </c>
      <c r="AF119" s="15">
        <f t="shared" si="54"/>
        <v>-1.3980994934540525</v>
      </c>
      <c r="AG119" s="14">
        <f t="shared" si="55"/>
        <v>0.88276388812263429</v>
      </c>
      <c r="AH119" s="15">
        <f t="shared" si="56"/>
        <v>-11.723611187736571</v>
      </c>
      <c r="AI119" s="63">
        <f t="shared" si="57"/>
        <v>4365.2165481525353</v>
      </c>
      <c r="AJ119" s="63">
        <f t="shared" si="58"/>
        <v>-1.3669885989810671</v>
      </c>
      <c r="AK119" s="63">
        <f t="shared" si="59"/>
        <v>0.88213261603546178</v>
      </c>
      <c r="AL119" s="63">
        <f t="shared" si="60"/>
        <v>-11.786738396453822</v>
      </c>
      <c r="AM119" s="8">
        <v>2.15</v>
      </c>
      <c r="AN119" s="16">
        <f t="shared" si="38"/>
        <v>1.0169426889663289</v>
      </c>
      <c r="AO119" s="17">
        <f t="shared" si="61"/>
        <v>8.4416798117770142E-3</v>
      </c>
      <c r="AP119" s="16">
        <f t="shared" si="62"/>
        <v>1.0169426889663289</v>
      </c>
      <c r="AQ119" s="17">
        <f t="shared" si="63"/>
        <v>1.6942688966328889</v>
      </c>
      <c r="AR119" s="45">
        <v>3291.3648840000001</v>
      </c>
      <c r="AS119" s="17">
        <f t="shared" si="64"/>
        <v>9.9895287536622135E-3</v>
      </c>
      <c r="AT119" s="17">
        <f t="shared" si="65"/>
        <v>1.0045821481632407</v>
      </c>
      <c r="AU119" s="17">
        <f t="shared" si="66"/>
        <v>0.45821481632406513</v>
      </c>
    </row>
    <row r="120" spans="1:47" x14ac:dyDescent="0.3">
      <c r="A120">
        <f t="shared" si="39"/>
        <v>118</v>
      </c>
      <c r="B120" s="7">
        <v>44005</v>
      </c>
      <c r="C120" s="70">
        <v>0.74350000000000005</v>
      </c>
      <c r="D120" s="45">
        <v>3722.2998739999998</v>
      </c>
      <c r="E120" s="45">
        <v>0</v>
      </c>
      <c r="F120" s="46">
        <f t="shared" si="68"/>
        <v>98.751119572923955</v>
      </c>
      <c r="G120" s="46">
        <f t="shared" si="35"/>
        <v>3722.2998739999998</v>
      </c>
      <c r="H120" s="11">
        <f t="shared" si="40"/>
        <v>5.121978608688682E-2</v>
      </c>
      <c r="I120" s="10">
        <f t="shared" si="41"/>
        <v>1.0301940726246777</v>
      </c>
      <c r="J120" s="11">
        <f t="shared" si="42"/>
        <v>3.0194072624677659</v>
      </c>
      <c r="K120" s="56">
        <f t="shared" si="43"/>
        <v>3821.0509935729237</v>
      </c>
      <c r="L120" s="58">
        <f t="shared" si="44"/>
        <v>5.0113769408155484E-2</v>
      </c>
      <c r="M120" s="57">
        <f t="shared" si="45"/>
        <v>1.0300374092282947</v>
      </c>
      <c r="N120" s="58">
        <f t="shared" si="46"/>
        <v>3.0037409228294676</v>
      </c>
      <c r="O120" s="70">
        <v>3.05</v>
      </c>
      <c r="P120" s="45">
        <v>4043.3058409999999</v>
      </c>
      <c r="Q120" s="45">
        <v>0</v>
      </c>
      <c r="R120" s="45">
        <f t="shared" si="34"/>
        <v>98.751119572923955</v>
      </c>
      <c r="S120" s="47">
        <f t="shared" si="36"/>
        <v>4043.3058409999999</v>
      </c>
      <c r="T120" s="13">
        <f t="shared" si="47"/>
        <v>0.24322790482618206</v>
      </c>
      <c r="U120" s="12">
        <f t="shared" si="48"/>
        <v>1.0059236192141534</v>
      </c>
      <c r="V120" s="13">
        <f t="shared" si="49"/>
        <v>0.59236192141534083</v>
      </c>
      <c r="W120" s="55">
        <f t="shared" si="50"/>
        <v>4142.0569605729243</v>
      </c>
      <c r="X120" s="55">
        <f t="shared" si="51"/>
        <v>0.23761752002036118</v>
      </c>
      <c r="Y120" s="55">
        <f t="shared" si="52"/>
        <v>1.0066473340459756</v>
      </c>
      <c r="Z120" s="55">
        <f t="shared" si="53"/>
        <v>0.66473340459756169</v>
      </c>
      <c r="AA120" s="70">
        <v>4.2847</v>
      </c>
      <c r="AB120" s="45">
        <v>4319.6007330000002</v>
      </c>
      <c r="AC120" s="45">
        <v>0</v>
      </c>
      <c r="AD120" s="45">
        <f t="shared" si="67"/>
        <v>97.907704509810159</v>
      </c>
      <c r="AE120" s="48">
        <f t="shared" si="37"/>
        <v>4319.6007330000002</v>
      </c>
      <c r="AF120" s="15">
        <f t="shared" si="54"/>
        <v>1.2252106810150876</v>
      </c>
      <c r="AG120" s="14">
        <f t="shared" si="55"/>
        <v>0.89357960556805693</v>
      </c>
      <c r="AH120" s="15">
        <f t="shared" si="56"/>
        <v>-10.642039443194307</v>
      </c>
      <c r="AI120" s="63">
        <f t="shared" si="57"/>
        <v>4417.5084375098104</v>
      </c>
      <c r="AJ120" s="63">
        <f t="shared" si="58"/>
        <v>1.1979219995261525</v>
      </c>
      <c r="AK120" s="63">
        <f t="shared" si="59"/>
        <v>0.89269987670794615</v>
      </c>
      <c r="AL120" s="63">
        <f t="shared" si="60"/>
        <v>-10.730012329205385</v>
      </c>
      <c r="AM120" s="8">
        <v>2.15</v>
      </c>
      <c r="AN120" s="16">
        <f t="shared" si="38"/>
        <v>1.0170285360120006</v>
      </c>
      <c r="AO120" s="17">
        <f t="shared" si="61"/>
        <v>8.4416798117770142E-3</v>
      </c>
      <c r="AP120" s="16">
        <f t="shared" si="62"/>
        <v>1.0170285360120006</v>
      </c>
      <c r="AQ120" s="17">
        <f t="shared" si="63"/>
        <v>1.7028536012000606</v>
      </c>
      <c r="AR120" s="45">
        <v>3291.693675</v>
      </c>
      <c r="AS120" s="17">
        <f t="shared" si="64"/>
        <v>9.9895031875130158E-3</v>
      </c>
      <c r="AT120" s="17">
        <f t="shared" si="65"/>
        <v>1.0046825009289526</v>
      </c>
      <c r="AU120" s="17">
        <f t="shared" si="66"/>
        <v>0.46825009289526154</v>
      </c>
    </row>
    <row r="121" spans="1:47" x14ac:dyDescent="0.3">
      <c r="A121">
        <f t="shared" si="39"/>
        <v>119</v>
      </c>
      <c r="B121" s="7">
        <v>44006</v>
      </c>
      <c r="C121" s="70">
        <v>0.75719999999999998</v>
      </c>
      <c r="D121" s="45">
        <v>3721.763117</v>
      </c>
      <c r="E121" s="45">
        <v>0</v>
      </c>
      <c r="F121" s="46">
        <f t="shared" si="68"/>
        <v>98.759455826248839</v>
      </c>
      <c r="G121" s="46">
        <f t="shared" si="35"/>
        <v>3721.763117</v>
      </c>
      <c r="H121" s="11">
        <f t="shared" si="40"/>
        <v>-1.4420036487361454E-2</v>
      </c>
      <c r="I121" s="10">
        <f t="shared" si="41"/>
        <v>1.0300455182635146</v>
      </c>
      <c r="J121" s="11">
        <f t="shared" si="42"/>
        <v>3.0045518263514648</v>
      </c>
      <c r="K121" s="56">
        <f t="shared" si="43"/>
        <v>3820.522572826249</v>
      </c>
      <c r="L121" s="58">
        <f t="shared" si="44"/>
        <v>-1.3829199023085437E-2</v>
      </c>
      <c r="M121" s="57">
        <f t="shared" si="45"/>
        <v>1.0298949633049603</v>
      </c>
      <c r="N121" s="58">
        <f t="shared" si="46"/>
        <v>2.9894963304960331</v>
      </c>
      <c r="O121" s="70">
        <v>3.11</v>
      </c>
      <c r="P121" s="45">
        <v>4028.65533</v>
      </c>
      <c r="Q121" s="45">
        <v>0</v>
      </c>
      <c r="R121" s="45">
        <f t="shared" si="34"/>
        <v>98.759455826248839</v>
      </c>
      <c r="S121" s="47">
        <f t="shared" si="36"/>
        <v>4028.65533</v>
      </c>
      <c r="T121" s="13">
        <f t="shared" si="47"/>
        <v>-0.36233991629919249</v>
      </c>
      <c r="U121" s="12">
        <f t="shared" si="48"/>
        <v>1.002278756414259</v>
      </c>
      <c r="V121" s="13">
        <f t="shared" si="49"/>
        <v>0.22787564142590089</v>
      </c>
      <c r="W121" s="55">
        <f t="shared" si="50"/>
        <v>4127.4147858262486</v>
      </c>
      <c r="X121" s="55">
        <f t="shared" si="51"/>
        <v>-0.3535000818687517</v>
      </c>
      <c r="Y121" s="55">
        <f t="shared" si="52"/>
        <v>1.0030888348959934</v>
      </c>
      <c r="Z121" s="55">
        <f t="shared" si="53"/>
        <v>0.30888348959934309</v>
      </c>
      <c r="AA121" s="70">
        <v>4.3367000000000004</v>
      </c>
      <c r="AB121" s="45">
        <v>4283.8265780000002</v>
      </c>
      <c r="AC121" s="45">
        <v>0</v>
      </c>
      <c r="AD121" s="45">
        <f t="shared" si="67"/>
        <v>97.915969564735931</v>
      </c>
      <c r="AE121" s="48">
        <f t="shared" si="37"/>
        <v>4283.8265780000002</v>
      </c>
      <c r="AF121" s="15">
        <f t="shared" si="54"/>
        <v>-0.82818198280919519</v>
      </c>
      <c r="AG121" s="14">
        <f t="shared" si="55"/>
        <v>0.88617914027268485</v>
      </c>
      <c r="AH121" s="15">
        <f t="shared" si="56"/>
        <v>-11.382085972731515</v>
      </c>
      <c r="AI121" s="63">
        <f t="shared" si="57"/>
        <v>4381.742547564736</v>
      </c>
      <c r="AJ121" s="63">
        <f t="shared" si="58"/>
        <v>-0.80963942573103465</v>
      </c>
      <c r="AK121" s="63">
        <f t="shared" si="59"/>
        <v>0.88547222655266633</v>
      </c>
      <c r="AL121" s="63">
        <f t="shared" si="60"/>
        <v>-11.452777344733367</v>
      </c>
      <c r="AM121" s="8">
        <v>2.15</v>
      </c>
      <c r="AN121" s="16">
        <f t="shared" si="38"/>
        <v>1.0171143903046052</v>
      </c>
      <c r="AO121" s="17">
        <f t="shared" si="61"/>
        <v>8.4416798117770142E-3</v>
      </c>
      <c r="AP121" s="16">
        <f t="shared" si="62"/>
        <v>1.0171143903046052</v>
      </c>
      <c r="AQ121" s="17">
        <f t="shared" si="63"/>
        <v>1.7114390304605154</v>
      </c>
      <c r="AR121" s="45">
        <v>3292.0225</v>
      </c>
      <c r="AS121" s="17">
        <f t="shared" si="64"/>
        <v>9.9895382883685713E-3</v>
      </c>
      <c r="AT121" s="17">
        <f t="shared" si="65"/>
        <v>1.0047828640720595</v>
      </c>
      <c r="AU121" s="17">
        <f t="shared" si="66"/>
        <v>0.47828640720595228</v>
      </c>
    </row>
    <row r="122" spans="1:47" x14ac:dyDescent="0.3">
      <c r="A122">
        <f t="shared" si="39"/>
        <v>120</v>
      </c>
      <c r="B122" s="7">
        <v>44007</v>
      </c>
      <c r="C122" s="70">
        <v>0.61</v>
      </c>
      <c r="D122" s="45">
        <v>3733.1774489999998</v>
      </c>
      <c r="E122" s="45">
        <v>0</v>
      </c>
      <c r="F122" s="46">
        <f t="shared" si="68"/>
        <v>98.767792783293544</v>
      </c>
      <c r="G122" s="46">
        <f t="shared" si="35"/>
        <v>3733.1774489999998</v>
      </c>
      <c r="H122" s="11">
        <f t="shared" si="40"/>
        <v>0.30669152337670091</v>
      </c>
      <c r="I122" s="10">
        <f t="shared" si="41"/>
        <v>1.0332045805549503</v>
      </c>
      <c r="J122" s="11">
        <f t="shared" si="42"/>
        <v>3.3204580554950347</v>
      </c>
      <c r="K122" s="56">
        <f t="shared" si="43"/>
        <v>3831.9452417832936</v>
      </c>
      <c r="L122" s="58">
        <f t="shared" si="44"/>
        <v>0.29898184709833409</v>
      </c>
      <c r="M122" s="57">
        <f t="shared" si="45"/>
        <v>1.0329741622894222</v>
      </c>
      <c r="N122" s="58">
        <f t="shared" si="46"/>
        <v>3.2974162289422182</v>
      </c>
      <c r="O122" s="70">
        <v>2.9601999999999999</v>
      </c>
      <c r="P122" s="45">
        <v>4068.4639269999998</v>
      </c>
      <c r="Q122" s="45">
        <v>0</v>
      </c>
      <c r="R122" s="45">
        <f t="shared" si="34"/>
        <v>98.767792783293544</v>
      </c>
      <c r="S122" s="47">
        <f t="shared" si="36"/>
        <v>4068.4639269999998</v>
      </c>
      <c r="T122" s="13">
        <f t="shared" si="47"/>
        <v>0.98813608360981409</v>
      </c>
      <c r="U122" s="12">
        <f t="shared" si="48"/>
        <v>1.012182634464744</v>
      </c>
      <c r="V122" s="13">
        <f t="shared" si="49"/>
        <v>1.2182634464743991</v>
      </c>
      <c r="W122" s="55">
        <f t="shared" si="50"/>
        <v>4167.2317197832936</v>
      </c>
      <c r="X122" s="55">
        <f t="shared" si="51"/>
        <v>0.96469427046146361</v>
      </c>
      <c r="Y122" s="55">
        <f t="shared" si="52"/>
        <v>1.0127655754138738</v>
      </c>
      <c r="Z122" s="55">
        <f t="shared" si="53"/>
        <v>1.2765575413873798</v>
      </c>
      <c r="AA122" s="70">
        <v>4.2656000000000001</v>
      </c>
      <c r="AB122" s="45">
        <v>4335.5855620000002</v>
      </c>
      <c r="AC122" s="45">
        <v>0</v>
      </c>
      <c r="AD122" s="45">
        <f t="shared" si="67"/>
        <v>97.924235317371185</v>
      </c>
      <c r="AE122" s="48">
        <f t="shared" si="37"/>
        <v>4335.5855620000002</v>
      </c>
      <c r="AF122" s="15">
        <f t="shared" si="54"/>
        <v>1.2082418150588303</v>
      </c>
      <c r="AG122" s="14">
        <f t="shared" si="55"/>
        <v>0.89688632720178829</v>
      </c>
      <c r="AH122" s="15">
        <f t="shared" si="56"/>
        <v>-10.311367279821171</v>
      </c>
      <c r="AI122" s="63">
        <f t="shared" si="57"/>
        <v>4433.5097973173715</v>
      </c>
      <c r="AJ122" s="63">
        <f t="shared" si="58"/>
        <v>1.1814306566552357</v>
      </c>
      <c r="AK122" s="63">
        <f t="shared" si="59"/>
        <v>0.8959334668933272</v>
      </c>
      <c r="AL122" s="63">
        <f t="shared" si="60"/>
        <v>-10.406653310667281</v>
      </c>
      <c r="AM122" s="8">
        <v>2.15</v>
      </c>
      <c r="AN122" s="16">
        <f t="shared" si="38"/>
        <v>1.0172002518447543</v>
      </c>
      <c r="AO122" s="17">
        <f t="shared" si="61"/>
        <v>8.4416798117770142E-3</v>
      </c>
      <c r="AP122" s="16">
        <f t="shared" si="62"/>
        <v>1.0172002518447543</v>
      </c>
      <c r="AQ122" s="17">
        <f t="shared" si="63"/>
        <v>1.7200251844754266</v>
      </c>
      <c r="AR122" s="45">
        <v>3292.351357</v>
      </c>
      <c r="AS122" s="17">
        <f t="shared" si="64"/>
        <v>9.9895125261095785E-3</v>
      </c>
      <c r="AT122" s="17">
        <f t="shared" si="65"/>
        <v>1.0048832369821261</v>
      </c>
      <c r="AU122" s="17">
        <f t="shared" si="66"/>
        <v>0.48832369821261157</v>
      </c>
    </row>
    <row r="123" spans="1:47" x14ac:dyDescent="0.3">
      <c r="A123">
        <f t="shared" si="39"/>
        <v>121</v>
      </c>
      <c r="B123" s="7">
        <v>44008</v>
      </c>
      <c r="C123" s="70">
        <v>0.60419999999999996</v>
      </c>
      <c r="D123" s="45">
        <v>3734.832617</v>
      </c>
      <c r="E123" s="45">
        <v>0</v>
      </c>
      <c r="F123" s="46">
        <f t="shared" si="68"/>
        <v>98.77613044411747</v>
      </c>
      <c r="G123" s="46">
        <f t="shared" si="35"/>
        <v>3734.832617</v>
      </c>
      <c r="H123" s="11">
        <f t="shared" si="40"/>
        <v>4.4336708410241954E-2</v>
      </c>
      <c r="I123" s="10">
        <f t="shared" si="41"/>
        <v>1.0336626694571123</v>
      </c>
      <c r="J123" s="11">
        <f t="shared" si="42"/>
        <v>3.3662669457112271</v>
      </c>
      <c r="K123" s="56">
        <f t="shared" si="43"/>
        <v>3833.6087474441174</v>
      </c>
      <c r="L123" s="58">
        <f t="shared" si="44"/>
        <v>4.3411519629388273E-2</v>
      </c>
      <c r="M123" s="57">
        <f t="shared" si="45"/>
        <v>1.033422592070651</v>
      </c>
      <c r="N123" s="58">
        <f t="shared" si="46"/>
        <v>3.3422592070651014</v>
      </c>
      <c r="O123" s="70">
        <v>2.99</v>
      </c>
      <c r="P123" s="45">
        <v>4062.3927170000002</v>
      </c>
      <c r="Q123" s="45">
        <v>0</v>
      </c>
      <c r="R123" s="45">
        <f t="shared" si="34"/>
        <v>98.77613044411747</v>
      </c>
      <c r="S123" s="47">
        <f t="shared" si="36"/>
        <v>4062.3927170000002</v>
      </c>
      <c r="T123" s="13">
        <f t="shared" si="47"/>
        <v>-0.14922609881603544</v>
      </c>
      <c r="U123" s="12">
        <f t="shared" si="48"/>
        <v>1.0106721938064389</v>
      </c>
      <c r="V123" s="13">
        <f t="shared" si="49"/>
        <v>1.0672193806438912</v>
      </c>
      <c r="W123" s="55">
        <f t="shared" si="50"/>
        <v>4161.168847444118</v>
      </c>
      <c r="X123" s="55">
        <f t="shared" si="51"/>
        <v>-0.14548920594918968</v>
      </c>
      <c r="Y123" s="55">
        <f t="shared" si="52"/>
        <v>1.0112921108200774</v>
      </c>
      <c r="Z123" s="55">
        <f t="shared" si="53"/>
        <v>1.1292110820077417</v>
      </c>
      <c r="AA123" s="70">
        <v>4.3193999999999999</v>
      </c>
      <c r="AB123" s="45">
        <v>4299.2341390000001</v>
      </c>
      <c r="AC123" s="45">
        <v>0</v>
      </c>
      <c r="AD123" s="45">
        <f t="shared" si="67"/>
        <v>97.932501767774809</v>
      </c>
      <c r="AE123" s="48">
        <f t="shared" si="37"/>
        <v>4299.2341390000001</v>
      </c>
      <c r="AF123" s="15">
        <f t="shared" si="54"/>
        <v>-0.83844321557412504</v>
      </c>
      <c r="AG123" s="14">
        <f t="shared" si="55"/>
        <v>0.88936644463995296</v>
      </c>
      <c r="AH123" s="15">
        <f t="shared" si="56"/>
        <v>-11.063355536004703</v>
      </c>
      <c r="AI123" s="63">
        <f t="shared" si="57"/>
        <v>4397.1666407677749</v>
      </c>
      <c r="AJ123" s="63">
        <f t="shared" si="58"/>
        <v>-0.81973781971987902</v>
      </c>
      <c r="AK123" s="63">
        <f t="shared" si="59"/>
        <v>0.88858916142567512</v>
      </c>
      <c r="AL123" s="63">
        <f t="shared" si="60"/>
        <v>-11.141083857432488</v>
      </c>
      <c r="AM123" s="8">
        <v>2.15</v>
      </c>
      <c r="AN123" s="16">
        <f t="shared" si="38"/>
        <v>1.0172861206330597</v>
      </c>
      <c r="AO123" s="17">
        <f t="shared" si="61"/>
        <v>8.4416798117770142E-3</v>
      </c>
      <c r="AP123" s="16">
        <f t="shared" si="62"/>
        <v>1.0172861206330597</v>
      </c>
      <c r="AQ123" s="17">
        <f t="shared" si="63"/>
        <v>1.7286120633059676</v>
      </c>
      <c r="AR123" s="45">
        <v>3293.3521719999999</v>
      </c>
      <c r="AS123" s="17">
        <f t="shared" si="64"/>
        <v>3.0398183288427028E-2</v>
      </c>
      <c r="AT123" s="17">
        <f t="shared" si="65"/>
        <v>1.0051887032303386</v>
      </c>
      <c r="AU123" s="17">
        <f t="shared" si="66"/>
        <v>0.51887032303385983</v>
      </c>
    </row>
    <row r="124" spans="1:47" x14ac:dyDescent="0.3">
      <c r="A124">
        <f t="shared" si="39"/>
        <v>122</v>
      </c>
      <c r="B124" s="7">
        <v>44011</v>
      </c>
      <c r="C124" s="70">
        <v>0.49030000000000001</v>
      </c>
      <c r="D124" s="45">
        <v>3743.8442770000001</v>
      </c>
      <c r="E124" s="45">
        <v>0</v>
      </c>
      <c r="F124" s="46">
        <f t="shared" si="68"/>
        <v>98.784468808780019</v>
      </c>
      <c r="G124" s="46">
        <f t="shared" si="35"/>
        <v>3743.8442770000001</v>
      </c>
      <c r="H124" s="11">
        <f t="shared" si="40"/>
        <v>0.24128685068727229</v>
      </c>
      <c r="I124" s="10">
        <f t="shared" si="41"/>
        <v>1.0361567615589753</v>
      </c>
      <c r="J124" s="11">
        <f t="shared" si="42"/>
        <v>3.6156761558975292</v>
      </c>
      <c r="K124" s="56">
        <f t="shared" si="43"/>
        <v>3842.62874580878</v>
      </c>
      <c r="L124" s="58">
        <f t="shared" si="44"/>
        <v>0.23528740043377017</v>
      </c>
      <c r="M124" s="57">
        <f t="shared" si="45"/>
        <v>1.0358541052230292</v>
      </c>
      <c r="N124" s="58">
        <f t="shared" si="46"/>
        <v>3.5854105223029231</v>
      </c>
      <c r="O124" s="70">
        <v>2.9121000000000001</v>
      </c>
      <c r="P124" s="45">
        <v>4083.7335290000001</v>
      </c>
      <c r="Q124" s="45">
        <v>0</v>
      </c>
      <c r="R124" s="45">
        <f t="shared" si="34"/>
        <v>98.784468808780019</v>
      </c>
      <c r="S124" s="47">
        <f t="shared" si="36"/>
        <v>4083.7335290000001</v>
      </c>
      <c r="T124" s="13">
        <f t="shared" si="47"/>
        <v>0.52532616826272971</v>
      </c>
      <c r="U124" s="12">
        <f t="shared" si="48"/>
        <v>1.0159815193158592</v>
      </c>
      <c r="V124" s="13">
        <f t="shared" si="49"/>
        <v>1.5981519315859227</v>
      </c>
      <c r="W124" s="55">
        <f t="shared" si="50"/>
        <v>4182.5179978087799</v>
      </c>
      <c r="X124" s="55">
        <f t="shared" si="51"/>
        <v>0.51305657490383627</v>
      </c>
      <c r="Y124" s="55">
        <f t="shared" si="52"/>
        <v>1.0164806114861236</v>
      </c>
      <c r="Z124" s="55">
        <f t="shared" si="53"/>
        <v>1.6480611486123564</v>
      </c>
      <c r="AA124" s="70">
        <v>4.2538</v>
      </c>
      <c r="AB124" s="45">
        <v>4347.3657460000004</v>
      </c>
      <c r="AC124" s="45">
        <v>0</v>
      </c>
      <c r="AD124" s="45">
        <f t="shared" si="67"/>
        <v>97.940768916005709</v>
      </c>
      <c r="AE124" s="48">
        <f t="shared" si="37"/>
        <v>4347.3657460000004</v>
      </c>
      <c r="AF124" s="15">
        <f t="shared" si="54"/>
        <v>1.1195390956584506</v>
      </c>
      <c r="AG124" s="14">
        <f t="shared" si="55"/>
        <v>0.89932324969136479</v>
      </c>
      <c r="AH124" s="15">
        <f t="shared" si="56"/>
        <v>-10.067675030863521</v>
      </c>
      <c r="AI124" s="63">
        <f t="shared" si="57"/>
        <v>4445.3065149160066</v>
      </c>
      <c r="AJ124" s="63">
        <f t="shared" si="58"/>
        <v>1.0947930356313806</v>
      </c>
      <c r="AK124" s="63">
        <f t="shared" si="59"/>
        <v>0.8983173736803387</v>
      </c>
      <c r="AL124" s="63">
        <f t="shared" si="60"/>
        <v>-10.16826263196613</v>
      </c>
      <c r="AM124" s="8">
        <v>2.15</v>
      </c>
      <c r="AN124" s="16">
        <f t="shared" si="38"/>
        <v>1.0173719966701331</v>
      </c>
      <c r="AO124" s="17">
        <f t="shared" si="61"/>
        <v>8.4416798117770142E-3</v>
      </c>
      <c r="AP124" s="16">
        <f t="shared" si="62"/>
        <v>1.0173719966701331</v>
      </c>
      <c r="AQ124" s="17">
        <f t="shared" si="63"/>
        <v>1.7371996670133116</v>
      </c>
      <c r="AR124" s="45">
        <v>3293.7558359999998</v>
      </c>
      <c r="AS124" s="17">
        <f t="shared" si="64"/>
        <v>1.2256933935939074E-2</v>
      </c>
      <c r="AT124" s="17">
        <f t="shared" si="65"/>
        <v>1.005311908545625</v>
      </c>
      <c r="AU124" s="17">
        <f t="shared" si="66"/>
        <v>0.53119085456250215</v>
      </c>
    </row>
    <row r="125" spans="1:47" x14ac:dyDescent="0.3">
      <c r="A125">
        <f t="shared" si="39"/>
        <v>123</v>
      </c>
      <c r="B125" s="7">
        <v>44012</v>
      </c>
      <c r="C125" s="70">
        <v>0.53</v>
      </c>
      <c r="D125" s="45">
        <v>3741.427357</v>
      </c>
      <c r="E125" s="45">
        <v>0</v>
      </c>
      <c r="F125" s="46">
        <f t="shared" si="68"/>
        <v>98.792807877340621</v>
      </c>
      <c r="G125" s="46">
        <f t="shared" si="35"/>
        <v>3741.427357</v>
      </c>
      <c r="H125" s="11">
        <f t="shared" si="40"/>
        <v>-6.4557172285406583E-2</v>
      </c>
      <c r="I125" s="10">
        <f t="shared" si="41"/>
        <v>1.0354878480532688</v>
      </c>
      <c r="J125" s="11">
        <f t="shared" si="42"/>
        <v>3.5487848053268767</v>
      </c>
      <c r="K125" s="56">
        <f t="shared" si="43"/>
        <v>3840.2201648773407</v>
      </c>
      <c r="L125" s="58">
        <f t="shared" si="44"/>
        <v>-6.2680552579175153E-2</v>
      </c>
      <c r="M125" s="57">
        <f t="shared" si="45"/>
        <v>1.0352048261459614</v>
      </c>
      <c r="N125" s="58">
        <f t="shared" si="46"/>
        <v>3.5204826145961432</v>
      </c>
      <c r="O125" s="70">
        <v>2.8778000000000001</v>
      </c>
      <c r="P125" s="45">
        <v>4093.7080729999998</v>
      </c>
      <c r="Q125" s="45">
        <v>0</v>
      </c>
      <c r="R125" s="45">
        <f t="shared" si="34"/>
        <v>98.792807877340621</v>
      </c>
      <c r="S125" s="47">
        <f t="shared" si="36"/>
        <v>4093.7080729999998</v>
      </c>
      <c r="T125" s="13">
        <f t="shared" si="47"/>
        <v>0.24425060864443626</v>
      </c>
      <c r="U125" s="12">
        <f t="shared" si="48"/>
        <v>1.0184630603605032</v>
      </c>
      <c r="V125" s="13">
        <f t="shared" si="49"/>
        <v>1.8463060360503158</v>
      </c>
      <c r="W125" s="55">
        <f t="shared" si="50"/>
        <v>4192.50088087734</v>
      </c>
      <c r="X125" s="55">
        <f t="shared" si="51"/>
        <v>0.23868117420631219</v>
      </c>
      <c r="Y125" s="55">
        <f t="shared" si="52"/>
        <v>1.0189067593451981</v>
      </c>
      <c r="Z125" s="55">
        <f t="shared" si="53"/>
        <v>1.8906759345198143</v>
      </c>
      <c r="AA125" s="70">
        <v>4.2093999999999996</v>
      </c>
      <c r="AB125" s="45">
        <v>4380.7940779999999</v>
      </c>
      <c r="AC125" s="45">
        <v>0</v>
      </c>
      <c r="AD125" s="45">
        <f t="shared" si="67"/>
        <v>97.949036762122788</v>
      </c>
      <c r="AE125" s="48">
        <f t="shared" si="37"/>
        <v>4380.7940779999999</v>
      </c>
      <c r="AF125" s="15">
        <f t="shared" si="54"/>
        <v>0.76893304941634266</v>
      </c>
      <c r="AG125" s="14">
        <f t="shared" si="55"/>
        <v>0.9062384433793268</v>
      </c>
      <c r="AH125" s="15">
        <f t="shared" si="56"/>
        <v>-9.3761556620673208</v>
      </c>
      <c r="AI125" s="63">
        <f t="shared" si="57"/>
        <v>4478.7431147621228</v>
      </c>
      <c r="AJ125" s="63">
        <f t="shared" si="58"/>
        <v>0.75217759976553555</v>
      </c>
      <c r="AK125" s="63">
        <f t="shared" si="59"/>
        <v>0.90507431573996422</v>
      </c>
      <c r="AL125" s="63">
        <f t="shared" si="60"/>
        <v>-9.4925684260035776</v>
      </c>
      <c r="AM125" s="8">
        <v>2.15</v>
      </c>
      <c r="AN125" s="16">
        <f t="shared" si="38"/>
        <v>1.0174578799565868</v>
      </c>
      <c r="AO125" s="17">
        <f t="shared" si="61"/>
        <v>8.4416798117770142E-3</v>
      </c>
      <c r="AP125" s="16">
        <f t="shared" si="62"/>
        <v>1.0174578799565868</v>
      </c>
      <c r="AQ125" s="17">
        <f t="shared" si="63"/>
        <v>1.7457879956586764</v>
      </c>
      <c r="AR125" s="45">
        <v>3294.1595499999999</v>
      </c>
      <c r="AS125" s="17">
        <f t="shared" si="64"/>
        <v>1.2256949819633434E-2</v>
      </c>
      <c r="AT125" s="17">
        <f t="shared" si="65"/>
        <v>1.0054351291217862</v>
      </c>
      <c r="AU125" s="17">
        <f t="shared" si="66"/>
        <v>0.54351291217862308</v>
      </c>
    </row>
    <row r="126" spans="1:47" x14ac:dyDescent="0.3">
      <c r="A126">
        <f t="shared" si="39"/>
        <v>124</v>
      </c>
      <c r="B126" s="7">
        <v>44013</v>
      </c>
      <c r="C126" s="70">
        <v>0.46229999999999999</v>
      </c>
      <c r="D126" s="45">
        <v>3746.985925</v>
      </c>
      <c r="E126" s="45">
        <v>0</v>
      </c>
      <c r="F126" s="46">
        <f t="shared" si="68"/>
        <v>98.801147649858692</v>
      </c>
      <c r="G126" s="46">
        <f t="shared" si="35"/>
        <v>3746.985925</v>
      </c>
      <c r="H126" s="11">
        <f t="shared" si="40"/>
        <v>0.14856811237027312</v>
      </c>
      <c r="I126" s="10">
        <f t="shared" si="41"/>
        <v>1.037026252802945</v>
      </c>
      <c r="J126" s="11">
        <f t="shared" si="42"/>
        <v>3.7026252802945026</v>
      </c>
      <c r="K126" s="56">
        <f t="shared" si="43"/>
        <v>3845.7870726498586</v>
      </c>
      <c r="L126" s="58">
        <f t="shared" si="44"/>
        <v>0.14496324516579673</v>
      </c>
      <c r="M126" s="57">
        <f t="shared" si="45"/>
        <v>1.0367054926560555</v>
      </c>
      <c r="N126" s="58">
        <f t="shared" si="46"/>
        <v>3.6705492656055494</v>
      </c>
      <c r="O126" s="70">
        <v>2.7604000000000002</v>
      </c>
      <c r="P126" s="45">
        <v>4125.6827990000002</v>
      </c>
      <c r="Q126" s="45">
        <v>0</v>
      </c>
      <c r="R126" s="45">
        <f t="shared" si="34"/>
        <v>98.801147649858692</v>
      </c>
      <c r="S126" s="47">
        <f t="shared" si="36"/>
        <v>4125.6827990000002</v>
      </c>
      <c r="T126" s="13">
        <f t="shared" si="47"/>
        <v>0.78107000865277332</v>
      </c>
      <c r="U126" s="12">
        <f t="shared" si="48"/>
        <v>1.0264179698741862</v>
      </c>
      <c r="V126" s="13">
        <f t="shared" si="49"/>
        <v>2.6417969874186209</v>
      </c>
      <c r="W126" s="55">
        <f t="shared" si="50"/>
        <v>4224.4839466498588</v>
      </c>
      <c r="X126" s="55">
        <f t="shared" si="51"/>
        <v>0.7628636625551799</v>
      </c>
      <c r="Y126" s="55">
        <f t="shared" si="52"/>
        <v>1.0266796287675612</v>
      </c>
      <c r="Z126" s="55">
        <f t="shared" si="53"/>
        <v>2.6679628767561248</v>
      </c>
      <c r="AA126" s="70">
        <v>4.1097999999999999</v>
      </c>
      <c r="AB126" s="45">
        <v>4455.5740130000004</v>
      </c>
      <c r="AC126" s="45">
        <v>0</v>
      </c>
      <c r="AD126" s="45">
        <f t="shared" si="67"/>
        <v>97.957305306184963</v>
      </c>
      <c r="AE126" s="48">
        <f t="shared" si="37"/>
        <v>4455.5740130000004</v>
      </c>
      <c r="AF126" s="15">
        <f t="shared" si="54"/>
        <v>1.706994980100518</v>
      </c>
      <c r="AG126" s="14">
        <f t="shared" si="55"/>
        <v>0.92170788811555293</v>
      </c>
      <c r="AH126" s="15">
        <f t="shared" si="56"/>
        <v>-7.8292111884447069</v>
      </c>
      <c r="AI126" s="63">
        <f t="shared" si="57"/>
        <v>4553.5313183061853</v>
      </c>
      <c r="AJ126" s="63">
        <f t="shared" si="58"/>
        <v>1.6698480271743588</v>
      </c>
      <c r="AK126" s="63">
        <f t="shared" si="59"/>
        <v>0.92018768134580986</v>
      </c>
      <c r="AL126" s="63">
        <f t="shared" si="60"/>
        <v>-7.981231865419014</v>
      </c>
      <c r="AM126" s="8">
        <v>2.15</v>
      </c>
      <c r="AN126" s="16">
        <f t="shared" si="38"/>
        <v>1.0175437704930324</v>
      </c>
      <c r="AO126" s="17">
        <f t="shared" si="61"/>
        <v>8.4416798117770142E-3</v>
      </c>
      <c r="AP126" s="16">
        <f t="shared" si="62"/>
        <v>1.0175437704930324</v>
      </c>
      <c r="AQ126" s="17">
        <f t="shared" si="63"/>
        <v>1.7543770493032351</v>
      </c>
      <c r="AR126" s="45">
        <v>3294.5633130000001</v>
      </c>
      <c r="AS126" s="17">
        <f t="shared" si="64"/>
        <v>1.2256935156651494E-2</v>
      </c>
      <c r="AT126" s="17">
        <f t="shared" si="65"/>
        <v>1.0055583646536048</v>
      </c>
      <c r="AU126" s="17">
        <f t="shared" si="66"/>
        <v>0.55583646536048192</v>
      </c>
    </row>
    <row r="127" spans="1:47" x14ac:dyDescent="0.3">
      <c r="A127">
        <f t="shared" si="39"/>
        <v>125</v>
      </c>
      <c r="B127" s="7">
        <v>44014</v>
      </c>
      <c r="C127" s="70">
        <v>0.43969999999999998</v>
      </c>
      <c r="D127" s="45">
        <v>3749.1882289999999</v>
      </c>
      <c r="E127" s="45">
        <v>0</v>
      </c>
      <c r="F127" s="46">
        <f t="shared" si="68"/>
        <v>98.80948812639366</v>
      </c>
      <c r="G127" s="46">
        <f t="shared" si="35"/>
        <v>3749.1882289999999</v>
      </c>
      <c r="H127" s="11">
        <f t="shared" si="40"/>
        <v>5.8775347548167822E-2</v>
      </c>
      <c r="I127" s="10">
        <f t="shared" si="41"/>
        <v>1.0376357685871958</v>
      </c>
      <c r="J127" s="11">
        <f t="shared" si="42"/>
        <v>3.763576858719575</v>
      </c>
      <c r="K127" s="56">
        <f t="shared" si="43"/>
        <v>3847.9977171263936</v>
      </c>
      <c r="L127" s="58">
        <f t="shared" si="44"/>
        <v>5.7482237959982641E-2</v>
      </c>
      <c r="M127" s="57">
        <f t="shared" si="45"/>
        <v>1.0373014141742882</v>
      </c>
      <c r="N127" s="58">
        <f t="shared" si="46"/>
        <v>3.7301414174288228</v>
      </c>
      <c r="O127" s="70">
        <v>2.7658999999999998</v>
      </c>
      <c r="P127" s="45">
        <v>4125.1736330000003</v>
      </c>
      <c r="Q127" s="45">
        <v>0</v>
      </c>
      <c r="R127" s="45">
        <f t="shared" si="34"/>
        <v>98.80948812639366</v>
      </c>
      <c r="S127" s="47">
        <f t="shared" si="36"/>
        <v>4125.1736330000003</v>
      </c>
      <c r="T127" s="13">
        <f t="shared" si="47"/>
        <v>-1.2341375350599648E-2</v>
      </c>
      <c r="U127" s="12">
        <f t="shared" si="48"/>
        <v>1.026291295779858</v>
      </c>
      <c r="V127" s="13">
        <f t="shared" si="49"/>
        <v>2.6291295779858004</v>
      </c>
      <c r="W127" s="55">
        <f t="shared" si="50"/>
        <v>4223.9831211263936</v>
      </c>
      <c r="X127" s="55">
        <f t="shared" si="51"/>
        <v>-1.1855306583952174E-2</v>
      </c>
      <c r="Y127" s="55">
        <f t="shared" si="52"/>
        <v>1.0265579127499358</v>
      </c>
      <c r="Z127" s="55">
        <f t="shared" si="53"/>
        <v>2.6557912749935797</v>
      </c>
      <c r="AA127" s="70">
        <v>4.1093000000000002</v>
      </c>
      <c r="AB127" s="45">
        <v>4457.2074700000003</v>
      </c>
      <c r="AC127" s="45">
        <v>0</v>
      </c>
      <c r="AD127" s="45">
        <f t="shared" si="67"/>
        <v>97.965574548251155</v>
      </c>
      <c r="AE127" s="48">
        <f t="shared" si="37"/>
        <v>4457.2074700000003</v>
      </c>
      <c r="AF127" s="15">
        <f t="shared" si="54"/>
        <v>3.6660977805191841E-2</v>
      </c>
      <c r="AG127" s="14">
        <f t="shared" si="55"/>
        <v>0.92204579523984365</v>
      </c>
      <c r="AH127" s="15">
        <f t="shared" si="56"/>
        <v>-7.7954204760156358</v>
      </c>
      <c r="AI127" s="63">
        <f t="shared" si="57"/>
        <v>4555.1730445482517</v>
      </c>
      <c r="AJ127" s="63">
        <f t="shared" si="58"/>
        <v>3.6053913486133737E-2</v>
      </c>
      <c r="AK127" s="63">
        <f t="shared" si="59"/>
        <v>0.9205194450163523</v>
      </c>
      <c r="AL127" s="63">
        <f t="shared" si="60"/>
        <v>-7.94805549836477</v>
      </c>
      <c r="AM127" s="8">
        <v>2.15</v>
      </c>
      <c r="AN127" s="16">
        <f t="shared" si="38"/>
        <v>1.0176296682800821</v>
      </c>
      <c r="AO127" s="17">
        <f t="shared" si="61"/>
        <v>8.4416798117770142E-3</v>
      </c>
      <c r="AP127" s="16">
        <f t="shared" si="62"/>
        <v>1.0176296682800821</v>
      </c>
      <c r="AQ127" s="17">
        <f t="shared" si="63"/>
        <v>1.7629668280082056</v>
      </c>
      <c r="AR127" s="45">
        <v>3294.967126</v>
      </c>
      <c r="AS127" s="17">
        <f t="shared" si="64"/>
        <v>1.2256950667977051E-2</v>
      </c>
      <c r="AT127" s="17">
        <f t="shared" si="65"/>
        <v>1.0056816154462982</v>
      </c>
      <c r="AU127" s="17">
        <f t="shared" si="66"/>
        <v>0.56816154462981938</v>
      </c>
    </row>
    <row r="128" spans="1:47" x14ac:dyDescent="0.3">
      <c r="A128">
        <f t="shared" si="39"/>
        <v>126</v>
      </c>
      <c r="B128" s="7">
        <v>44015</v>
      </c>
      <c r="C128" s="70">
        <v>0.32</v>
      </c>
      <c r="D128" s="45">
        <v>3758.5881060000002</v>
      </c>
      <c r="E128" s="45">
        <v>0</v>
      </c>
      <c r="F128" s="46">
        <f t="shared" si="68"/>
        <v>98.817829307004942</v>
      </c>
      <c r="G128" s="46">
        <f t="shared" si="35"/>
        <v>3758.5881060000002</v>
      </c>
      <c r="H128" s="11">
        <f t="shared" si="40"/>
        <v>0.25071766008684104</v>
      </c>
      <c r="I128" s="10">
        <f t="shared" si="41"/>
        <v>1.0402373047064217</v>
      </c>
      <c r="J128" s="11">
        <f t="shared" si="42"/>
        <v>4.0237304706421728</v>
      </c>
      <c r="K128" s="56">
        <f t="shared" si="43"/>
        <v>3857.4059353070052</v>
      </c>
      <c r="L128" s="58">
        <f t="shared" si="44"/>
        <v>0.24449645951549748</v>
      </c>
      <c r="M128" s="57">
        <f t="shared" si="45"/>
        <v>1.0398375794064485</v>
      </c>
      <c r="N128" s="58">
        <f t="shared" si="46"/>
        <v>3.9837579406448498</v>
      </c>
      <c r="O128" s="70">
        <v>2.6968000000000001</v>
      </c>
      <c r="P128" s="45">
        <v>4144.499116</v>
      </c>
      <c r="Q128" s="45">
        <v>0</v>
      </c>
      <c r="R128" s="45">
        <f t="shared" si="34"/>
        <v>98.817829307004942</v>
      </c>
      <c r="S128" s="47">
        <f t="shared" si="36"/>
        <v>4144.499116</v>
      </c>
      <c r="T128" s="13">
        <f t="shared" si="47"/>
        <v>0.46847683805117946</v>
      </c>
      <c r="U128" s="12">
        <f t="shared" si="48"/>
        <v>1.031099232791522</v>
      </c>
      <c r="V128" s="13">
        <f t="shared" si="49"/>
        <v>3.1099232791522047</v>
      </c>
      <c r="W128" s="55">
        <f t="shared" si="50"/>
        <v>4243.316945307005</v>
      </c>
      <c r="X128" s="55">
        <f t="shared" si="51"/>
        <v>0.45771546964552545</v>
      </c>
      <c r="Y128" s="55">
        <f t="shared" si="52"/>
        <v>1.0312566271214625</v>
      </c>
      <c r="Z128" s="55">
        <f t="shared" si="53"/>
        <v>3.1256627121462488</v>
      </c>
      <c r="AA128" s="70">
        <v>4.05</v>
      </c>
      <c r="AB128" s="45">
        <v>4503.1475220000002</v>
      </c>
      <c r="AC128" s="45">
        <v>0</v>
      </c>
      <c r="AD128" s="45">
        <f t="shared" si="67"/>
        <v>97.97384448838028</v>
      </c>
      <c r="AE128" s="48">
        <f t="shared" si="37"/>
        <v>4503.1475220000002</v>
      </c>
      <c r="AF128" s="15">
        <f t="shared" si="54"/>
        <v>1.0306913534810169</v>
      </c>
      <c r="AG128" s="14">
        <f t="shared" si="55"/>
        <v>0.93154924152651597</v>
      </c>
      <c r="AH128" s="15">
        <f t="shared" si="56"/>
        <v>-6.8450758473484026</v>
      </c>
      <c r="AI128" s="63">
        <f t="shared" si="57"/>
        <v>4601.1213664883808</v>
      </c>
      <c r="AJ128" s="63">
        <f t="shared" si="58"/>
        <v>1.0087063979955957</v>
      </c>
      <c r="AK128" s="63">
        <f t="shared" si="59"/>
        <v>0.92980478355302576</v>
      </c>
      <c r="AL128" s="63">
        <f t="shared" si="60"/>
        <v>-7.0195216446974236</v>
      </c>
      <c r="AM128" s="8">
        <v>2.15</v>
      </c>
      <c r="AN128" s="16">
        <f t="shared" si="38"/>
        <v>1.0177155733183478</v>
      </c>
      <c r="AO128" s="17">
        <f t="shared" si="61"/>
        <v>8.4416798117770142E-3</v>
      </c>
      <c r="AP128" s="16">
        <f t="shared" si="62"/>
        <v>1.0177155733183478</v>
      </c>
      <c r="AQ128" s="17">
        <f t="shared" si="63"/>
        <v>1.7715573318347833</v>
      </c>
      <c r="AR128" s="45">
        <v>3295.3709880000001</v>
      </c>
      <c r="AS128" s="17">
        <f t="shared" si="64"/>
        <v>1.2256935640220235E-2</v>
      </c>
      <c r="AT128" s="17">
        <f t="shared" si="65"/>
        <v>1.0058048811946489</v>
      </c>
      <c r="AU128" s="17">
        <f t="shared" si="66"/>
        <v>0.58048811946489476</v>
      </c>
    </row>
    <row r="129" spans="1:47" x14ac:dyDescent="0.3">
      <c r="A129">
        <f t="shared" si="39"/>
        <v>127</v>
      </c>
      <c r="B129" s="7">
        <v>44018</v>
      </c>
      <c r="C129" s="70">
        <v>0.33</v>
      </c>
      <c r="D129" s="45">
        <v>3758.3566799999999</v>
      </c>
      <c r="E129" s="45">
        <v>0</v>
      </c>
      <c r="F129" s="46">
        <f t="shared" si="68"/>
        <v>98.826171191751982</v>
      </c>
      <c r="G129" s="46">
        <f t="shared" si="35"/>
        <v>3758.3566799999999</v>
      </c>
      <c r="H129" s="11">
        <f t="shared" si="40"/>
        <v>-6.1572588821556806E-3</v>
      </c>
      <c r="I129" s="10">
        <f t="shared" si="41"/>
        <v>1.0401732546025821</v>
      </c>
      <c r="J129" s="11">
        <f t="shared" si="42"/>
        <v>4.0173254602582142</v>
      </c>
      <c r="K129" s="56">
        <f t="shared" si="43"/>
        <v>3857.182851191752</v>
      </c>
      <c r="L129" s="58">
        <f t="shared" si="44"/>
        <v>-5.7832677969216206E-3</v>
      </c>
      <c r="M129" s="57">
        <f t="shared" si="45"/>
        <v>1.0397774428145783</v>
      </c>
      <c r="N129" s="58">
        <f t="shared" si="46"/>
        <v>3.977744281457829</v>
      </c>
      <c r="O129" s="70">
        <v>2.69</v>
      </c>
      <c r="P129" s="45">
        <v>4147.2581179999997</v>
      </c>
      <c r="Q129" s="45">
        <v>0</v>
      </c>
      <c r="R129" s="45">
        <f t="shared" si="34"/>
        <v>98.826171191751982</v>
      </c>
      <c r="S129" s="47">
        <f t="shared" si="36"/>
        <v>4147.2581179999997</v>
      </c>
      <c r="T129" s="13">
        <f t="shared" si="47"/>
        <v>6.6570215670891386E-2</v>
      </c>
      <c r="U129" s="12">
        <f t="shared" si="48"/>
        <v>1.0317856377745722</v>
      </c>
      <c r="V129" s="13">
        <f t="shared" si="49"/>
        <v>3.1785637774572217</v>
      </c>
      <c r="W129" s="55">
        <f t="shared" si="50"/>
        <v>4246.0842891917519</v>
      </c>
      <c r="X129" s="55">
        <f t="shared" si="51"/>
        <v>6.5216525666489389E-2</v>
      </c>
      <c r="Y129" s="55">
        <f t="shared" si="52"/>
        <v>1.0319291768643766</v>
      </c>
      <c r="Z129" s="55">
        <f t="shared" si="53"/>
        <v>3.1929176864376574</v>
      </c>
      <c r="AA129" s="70">
        <v>4.0026999999999999</v>
      </c>
      <c r="AB129" s="45">
        <v>4540.5396410000003</v>
      </c>
      <c r="AC129" s="45">
        <v>0</v>
      </c>
      <c r="AD129" s="45">
        <f t="shared" si="67"/>
        <v>97.982115126631271</v>
      </c>
      <c r="AE129" s="48">
        <f t="shared" si="37"/>
        <v>4540.5396410000003</v>
      </c>
      <c r="AF129" s="15">
        <f t="shared" si="54"/>
        <v>0.83035518639622552</v>
      </c>
      <c r="AG129" s="14">
        <f t="shared" si="55"/>
        <v>0.93928440896736609</v>
      </c>
      <c r="AH129" s="15">
        <f t="shared" si="56"/>
        <v>-6.0715591032633913</v>
      </c>
      <c r="AI129" s="63">
        <f t="shared" si="57"/>
        <v>4638.5217561266318</v>
      </c>
      <c r="AJ129" s="63">
        <f t="shared" si="58"/>
        <v>0.81285379496076615</v>
      </c>
      <c r="AK129" s="63">
        <f t="shared" si="59"/>
        <v>0.93736273702186323</v>
      </c>
      <c r="AL129" s="63">
        <f t="shared" si="60"/>
        <v>-6.2637262978136761</v>
      </c>
      <c r="AM129" s="8">
        <v>2.15</v>
      </c>
      <c r="AN129" s="16">
        <f t="shared" si="38"/>
        <v>1.0178014856084419</v>
      </c>
      <c r="AO129" s="17">
        <f t="shared" si="61"/>
        <v>8.4416798117770142E-3</v>
      </c>
      <c r="AP129" s="16">
        <f t="shared" si="62"/>
        <v>1.0178014856084419</v>
      </c>
      <c r="AQ129" s="17">
        <f t="shared" si="63"/>
        <v>1.7801485608441858</v>
      </c>
      <c r="AR129" s="45">
        <v>3295.774899</v>
      </c>
      <c r="AS129" s="17">
        <f t="shared" si="64"/>
        <v>1.2256920433872942E-2</v>
      </c>
      <c r="AT129" s="17">
        <f t="shared" si="65"/>
        <v>1.0059281618986571</v>
      </c>
      <c r="AU129" s="17">
        <f t="shared" si="66"/>
        <v>0.59281618986570805</v>
      </c>
    </row>
    <row r="130" spans="1:47" x14ac:dyDescent="0.3">
      <c r="A130">
        <f t="shared" si="39"/>
        <v>128</v>
      </c>
      <c r="B130" s="7">
        <v>44019</v>
      </c>
      <c r="C130" s="70">
        <v>0.35399999999999998</v>
      </c>
      <c r="D130" s="45">
        <v>3757.090142</v>
      </c>
      <c r="E130" s="45">
        <v>0</v>
      </c>
      <c r="F130" s="46">
        <f t="shared" si="68"/>
        <v>98.834513780694223</v>
      </c>
      <c r="G130" s="46">
        <f t="shared" si="35"/>
        <v>3757.090142</v>
      </c>
      <c r="H130" s="11">
        <f t="shared" si="40"/>
        <v>-3.3699249641194751E-2</v>
      </c>
      <c r="I130" s="10">
        <f t="shared" si="41"/>
        <v>1.0398227240208127</v>
      </c>
      <c r="J130" s="11">
        <f t="shared" si="42"/>
        <v>3.9822724020812661</v>
      </c>
      <c r="K130" s="56">
        <f t="shared" si="43"/>
        <v>3855.9246557806941</v>
      </c>
      <c r="L130" s="58">
        <f t="shared" si="44"/>
        <v>-3.2619542801015644E-2</v>
      </c>
      <c r="M130" s="57">
        <f t="shared" si="45"/>
        <v>1.039438272166584</v>
      </c>
      <c r="N130" s="58">
        <f t="shared" si="46"/>
        <v>3.9438272166584021</v>
      </c>
      <c r="O130" s="70">
        <v>2.76</v>
      </c>
      <c r="P130" s="45">
        <v>4129.5946110000004</v>
      </c>
      <c r="Q130" s="45">
        <v>0</v>
      </c>
      <c r="R130" s="45">
        <f t="shared" si="34"/>
        <v>98.834513780694223</v>
      </c>
      <c r="S130" s="47">
        <f t="shared" si="36"/>
        <v>4129.5946110000004</v>
      </c>
      <c r="T130" s="13">
        <f t="shared" si="47"/>
        <v>-0.42590806980004059</v>
      </c>
      <c r="U130" s="12">
        <f t="shared" si="48"/>
        <v>1.0273911794802526</v>
      </c>
      <c r="V130" s="13">
        <f t="shared" si="49"/>
        <v>2.7391179480252603</v>
      </c>
      <c r="W130" s="55">
        <f t="shared" si="50"/>
        <v>4228.429124780695</v>
      </c>
      <c r="X130" s="55">
        <f t="shared" si="51"/>
        <v>-0.41579872674684104</v>
      </c>
      <c r="Y130" s="55">
        <f t="shared" si="52"/>
        <v>1.0276384284860454</v>
      </c>
      <c r="Z130" s="55">
        <f t="shared" si="53"/>
        <v>2.7638428486045363</v>
      </c>
      <c r="AA130" s="70">
        <v>4.03</v>
      </c>
      <c r="AB130" s="45">
        <v>4520.8971879999999</v>
      </c>
      <c r="AC130" s="45">
        <v>0</v>
      </c>
      <c r="AD130" s="45">
        <f t="shared" si="67"/>
        <v>97.990386463063075</v>
      </c>
      <c r="AE130" s="48">
        <f t="shared" si="37"/>
        <v>4520.8971879999999</v>
      </c>
      <c r="AF130" s="15">
        <f t="shared" si="54"/>
        <v>-0.43260172915645656</v>
      </c>
      <c r="AG130" s="14">
        <f t="shared" si="55"/>
        <v>0.93522104837247622</v>
      </c>
      <c r="AH130" s="15">
        <f t="shared" si="56"/>
        <v>-6.4778951627523789</v>
      </c>
      <c r="AI130" s="63">
        <f t="shared" si="57"/>
        <v>4618.8875744630632</v>
      </c>
      <c r="AJ130" s="63">
        <f t="shared" si="58"/>
        <v>-0.42328532010517117</v>
      </c>
      <c r="AK130" s="63">
        <f t="shared" si="59"/>
        <v>0.93339501815991366</v>
      </c>
      <c r="AL130" s="63">
        <f t="shared" si="60"/>
        <v>-6.6604981840086346</v>
      </c>
      <c r="AM130" s="8">
        <v>2.15</v>
      </c>
      <c r="AN130" s="16">
        <f t="shared" si="38"/>
        <v>1.0178874051509765</v>
      </c>
      <c r="AO130" s="17">
        <f t="shared" si="61"/>
        <v>8.4416798117770142E-3</v>
      </c>
      <c r="AP130" s="16">
        <f t="shared" si="62"/>
        <v>1.0178874051509765</v>
      </c>
      <c r="AQ130" s="17">
        <f t="shared" si="63"/>
        <v>1.7887405150976532</v>
      </c>
      <c r="AR130" s="45">
        <v>3296.17886</v>
      </c>
      <c r="AS130" s="17">
        <f t="shared" si="64"/>
        <v>1.2256935390908552E-2</v>
      </c>
      <c r="AT130" s="17">
        <f t="shared" si="65"/>
        <v>1.00605145786354</v>
      </c>
      <c r="AU130" s="17">
        <f t="shared" si="66"/>
        <v>0.60514578635399996</v>
      </c>
    </row>
    <row r="131" spans="1:47" x14ac:dyDescent="0.3">
      <c r="A131">
        <f t="shared" si="39"/>
        <v>129</v>
      </c>
      <c r="B131" s="7">
        <v>44020</v>
      </c>
      <c r="C131" s="70">
        <v>0.43519999999999998</v>
      </c>
      <c r="D131" s="45">
        <v>3751.6200939999999</v>
      </c>
      <c r="E131" s="45">
        <v>0</v>
      </c>
      <c r="F131" s="46">
        <f t="shared" si="68"/>
        <v>98.842857073891111</v>
      </c>
      <c r="G131" s="46">
        <f t="shared" si="35"/>
        <v>3751.6200939999999</v>
      </c>
      <c r="H131" s="11">
        <f t="shared" si="40"/>
        <v>-0.1455926739380331</v>
      </c>
      <c r="I131" s="10">
        <f t="shared" si="41"/>
        <v>1.0383088183126954</v>
      </c>
      <c r="J131" s="11">
        <f t="shared" si="42"/>
        <v>3.8308818312695392</v>
      </c>
      <c r="K131" s="56">
        <f t="shared" si="43"/>
        <v>3850.462951073891</v>
      </c>
      <c r="L131" s="58">
        <f t="shared" si="44"/>
        <v>-0.14164448723382739</v>
      </c>
      <c r="M131" s="57">
        <f t="shared" si="45"/>
        <v>1.0379659651558615</v>
      </c>
      <c r="N131" s="58">
        <f t="shared" si="46"/>
        <v>3.7965965155861481</v>
      </c>
      <c r="O131" s="70">
        <v>2.7444999999999999</v>
      </c>
      <c r="P131" s="45">
        <v>4134.6566510000002</v>
      </c>
      <c r="Q131" s="45">
        <v>0</v>
      </c>
      <c r="R131" s="45">
        <f t="shared" ref="R131:R158" si="69">+(R130*(1+AO130/100))+Q131</f>
        <v>98.842857073891111</v>
      </c>
      <c r="S131" s="47">
        <f t="shared" si="36"/>
        <v>4134.6566510000002</v>
      </c>
      <c r="T131" s="13">
        <f t="shared" si="47"/>
        <v>0.12257958654140477</v>
      </c>
      <c r="U131" s="12">
        <f t="shared" si="48"/>
        <v>1.0286505513402224</v>
      </c>
      <c r="V131" s="13">
        <f t="shared" si="49"/>
        <v>2.865055134022243</v>
      </c>
      <c r="W131" s="55">
        <f t="shared" si="50"/>
        <v>4233.4995080738918</v>
      </c>
      <c r="X131" s="55">
        <f t="shared" si="51"/>
        <v>0.11991174839567353</v>
      </c>
      <c r="Y131" s="55">
        <f t="shared" si="52"/>
        <v>1.0288706876928289</v>
      </c>
      <c r="Z131" s="55">
        <f t="shared" si="53"/>
        <v>2.8870687692828856</v>
      </c>
      <c r="AA131" s="70">
        <v>4.0077999999999996</v>
      </c>
      <c r="AB131" s="45">
        <v>4539.1506659999995</v>
      </c>
      <c r="AC131" s="45">
        <v>0</v>
      </c>
      <c r="AD131" s="45">
        <f t="shared" si="67"/>
        <v>97.99865849773461</v>
      </c>
      <c r="AE131" s="48">
        <f t="shared" si="37"/>
        <v>4539.1506659999995</v>
      </c>
      <c r="AF131" s="15">
        <f t="shared" si="54"/>
        <v>0.40375786577164785</v>
      </c>
      <c r="AG131" s="14">
        <f t="shared" si="55"/>
        <v>0.93899707691763212</v>
      </c>
      <c r="AH131" s="15">
        <f t="shared" si="56"/>
        <v>-6.1002923082367877</v>
      </c>
      <c r="AI131" s="63">
        <f t="shared" si="57"/>
        <v>4637.1493244977346</v>
      </c>
      <c r="AJ131" s="63">
        <f t="shared" si="58"/>
        <v>0.39537117412506984</v>
      </c>
      <c r="AK131" s="63">
        <f t="shared" si="59"/>
        <v>0.93708539300243743</v>
      </c>
      <c r="AL131" s="63">
        <f t="shared" si="60"/>
        <v>-6.2914606997562572</v>
      </c>
      <c r="AM131" s="8">
        <v>2.15</v>
      </c>
      <c r="AN131" s="16">
        <f t="shared" si="38"/>
        <v>1.0179733319465638</v>
      </c>
      <c r="AO131" s="17">
        <f t="shared" si="61"/>
        <v>8.4416798117770142E-3</v>
      </c>
      <c r="AP131" s="16">
        <f t="shared" si="62"/>
        <v>1.0179733319465638</v>
      </c>
      <c r="AQ131" s="17">
        <f t="shared" si="63"/>
        <v>1.7973331946563809</v>
      </c>
      <c r="AR131" s="45">
        <v>3296.5828710000001</v>
      </c>
      <c r="AS131" s="17">
        <f t="shared" si="64"/>
        <v>1.2256950158340274E-2</v>
      </c>
      <c r="AT131" s="17">
        <f t="shared" si="65"/>
        <v>1.0061747690892975</v>
      </c>
      <c r="AU131" s="17">
        <f t="shared" si="66"/>
        <v>0.61747690892974827</v>
      </c>
    </row>
    <row r="132" spans="1:47" x14ac:dyDescent="0.3">
      <c r="A132">
        <f t="shared" si="39"/>
        <v>130</v>
      </c>
      <c r="B132" s="7">
        <v>44021</v>
      </c>
      <c r="C132" s="70">
        <v>0.37340000000000001</v>
      </c>
      <c r="D132" s="45">
        <v>3756.6891150000001</v>
      </c>
      <c r="E132" s="45">
        <v>0</v>
      </c>
      <c r="F132" s="46">
        <f t="shared" si="68"/>
        <v>98.851201071402102</v>
      </c>
      <c r="G132" s="46">
        <f t="shared" ref="G132:G195" si="70">+D132+E132</f>
        <v>3756.6891150000001</v>
      </c>
      <c r="H132" s="11">
        <f t="shared" si="40"/>
        <v>0.13511552004179528</v>
      </c>
      <c r="I132" s="10">
        <f t="shared" si="41"/>
        <v>1.0397117346721985</v>
      </c>
      <c r="J132" s="11">
        <f t="shared" si="42"/>
        <v>3.9711734672198462</v>
      </c>
      <c r="K132" s="56">
        <f t="shared" si="43"/>
        <v>3855.5403160714022</v>
      </c>
      <c r="L132" s="58">
        <f t="shared" si="44"/>
        <v>0.13186375409988127</v>
      </c>
      <c r="M132" s="57">
        <f t="shared" si="45"/>
        <v>1.039334666043795</v>
      </c>
      <c r="N132" s="58">
        <f t="shared" si="46"/>
        <v>3.9334666043794986</v>
      </c>
      <c r="O132" s="70">
        <v>2.6610999999999998</v>
      </c>
      <c r="P132" s="45">
        <v>4157.8005450000001</v>
      </c>
      <c r="Q132" s="45">
        <v>0</v>
      </c>
      <c r="R132" s="45">
        <f t="shared" si="69"/>
        <v>98.851201071402102</v>
      </c>
      <c r="S132" s="47">
        <f t="shared" ref="S132:S195" si="71">+P132+Q132</f>
        <v>4157.8005450000001</v>
      </c>
      <c r="T132" s="13">
        <f t="shared" si="47"/>
        <v>0.5597537100064276</v>
      </c>
      <c r="U132" s="12">
        <f t="shared" si="48"/>
        <v>1.0344084609643509</v>
      </c>
      <c r="V132" s="13">
        <f t="shared" si="49"/>
        <v>3.4408460964350907</v>
      </c>
      <c r="W132" s="55">
        <f t="shared" si="50"/>
        <v>4256.6517460714022</v>
      </c>
      <c r="X132" s="55">
        <f t="shared" si="51"/>
        <v>0.54688179255379943</v>
      </c>
      <c r="Y132" s="55">
        <f t="shared" si="52"/>
        <v>1.034497394152744</v>
      </c>
      <c r="Z132" s="55">
        <f t="shared" si="53"/>
        <v>3.4497394152743999</v>
      </c>
      <c r="AA132" s="70">
        <v>3.9750000000000001</v>
      </c>
      <c r="AB132" s="45">
        <v>4565.7004710000001</v>
      </c>
      <c r="AC132" s="45">
        <v>0</v>
      </c>
      <c r="AD132" s="45">
        <f t="shared" si="67"/>
        <v>98.006931230704822</v>
      </c>
      <c r="AE132" s="48">
        <f t="shared" ref="AE132:AE195" si="72">+AC132+AB132</f>
        <v>4565.7004710000001</v>
      </c>
      <c r="AF132" s="15">
        <f t="shared" si="54"/>
        <v>0.58490689015611164</v>
      </c>
      <c r="AG132" s="14">
        <f t="shared" si="55"/>
        <v>0.94448933551888781</v>
      </c>
      <c r="AH132" s="15">
        <f t="shared" si="56"/>
        <v>-5.5510664481112197</v>
      </c>
      <c r="AI132" s="63">
        <f t="shared" si="57"/>
        <v>4663.7074022307052</v>
      </c>
      <c r="AJ132" s="63">
        <f t="shared" si="58"/>
        <v>0.57272422935932266</v>
      </c>
      <c r="AK132" s="63">
        <f t="shared" si="59"/>
        <v>0.94245230809794944</v>
      </c>
      <c r="AL132" s="63">
        <f t="shared" si="60"/>
        <v>-5.7547691902050557</v>
      </c>
      <c r="AM132" s="8">
        <v>2.15</v>
      </c>
      <c r="AN132" s="16">
        <f t="shared" ref="AN132:AN195" si="73">+((AM131/100+1)^(1/252))*AN131</f>
        <v>1.0180592659958161</v>
      </c>
      <c r="AO132" s="17">
        <f t="shared" si="61"/>
        <v>8.4416798117770142E-3</v>
      </c>
      <c r="AP132" s="16">
        <f t="shared" si="62"/>
        <v>1.0180592659958161</v>
      </c>
      <c r="AQ132" s="17">
        <f t="shared" si="63"/>
        <v>1.8059265995816087</v>
      </c>
      <c r="AR132" s="45">
        <v>3296.9869309999999</v>
      </c>
      <c r="AS132" s="17">
        <f t="shared" si="64"/>
        <v>1.2256934401810859E-2</v>
      </c>
      <c r="AT132" s="17">
        <f t="shared" si="65"/>
        <v>1.0062980952707123</v>
      </c>
      <c r="AU132" s="17">
        <f t="shared" si="66"/>
        <v>0.6298095270712345</v>
      </c>
    </row>
    <row r="133" spans="1:47" x14ac:dyDescent="0.3">
      <c r="A133">
        <f t="shared" ref="A133:A196" si="74">+A132+1</f>
        <v>131</v>
      </c>
      <c r="B133" s="7">
        <v>44022</v>
      </c>
      <c r="C133" s="70">
        <v>0.29409999999999997</v>
      </c>
      <c r="D133" s="45">
        <v>3762.7144170000001</v>
      </c>
      <c r="E133" s="45">
        <v>0</v>
      </c>
      <c r="F133" s="46">
        <f t="shared" si="68"/>
        <v>98.859545773286641</v>
      </c>
      <c r="G133" s="46">
        <f t="shared" si="70"/>
        <v>3762.7144170000001</v>
      </c>
      <c r="H133" s="11">
        <f t="shared" ref="H133:H196" si="75">+(G133/D132-1)*100</f>
        <v>0.1603886245455266</v>
      </c>
      <c r="I133" s="10">
        <f t="shared" ref="I133:I196" si="76">+(1+H133/100)*I132</f>
        <v>1.0413793140226777</v>
      </c>
      <c r="J133" s="11">
        <f t="shared" ref="J133:J196" si="77">+(I133-1)*100</f>
        <v>4.1379314022677693</v>
      </c>
      <c r="K133" s="56">
        <f t="shared" ref="K133:K196" si="78">+D133+F133</f>
        <v>3861.5739627732869</v>
      </c>
      <c r="L133" s="58">
        <f t="shared" ref="L133:L196" si="79">+(K133/K132-1)*100</f>
        <v>0.15649289612493789</v>
      </c>
      <c r="M133" s="57">
        <f t="shared" ref="M133:M196" si="80">+(1+L133/100)*M132</f>
        <v>1.0409611509631174</v>
      </c>
      <c r="N133" s="58">
        <f t="shared" ref="N133:N196" si="81">+(M133-1)*100</f>
        <v>4.0961150963117365</v>
      </c>
      <c r="O133" s="70">
        <v>2.577</v>
      </c>
      <c r="P133" s="45">
        <v>4180.912859</v>
      </c>
      <c r="Q133" s="45">
        <v>0</v>
      </c>
      <c r="R133" s="45">
        <f t="shared" si="69"/>
        <v>98.859545773286641</v>
      </c>
      <c r="S133" s="47">
        <f t="shared" si="71"/>
        <v>4180.912859</v>
      </c>
      <c r="T133" s="13">
        <f t="shared" ref="T133:T196" si="82">+(S133/P132-1)*100</f>
        <v>0.55587837246771077</v>
      </c>
      <c r="U133" s="12">
        <f t="shared" ref="U133:U196" si="83">+(1+T133/100)*U132</f>
        <v>1.0401585138818279</v>
      </c>
      <c r="V133" s="13">
        <f t="shared" ref="V133:V196" si="84">+(U133-1)*100</f>
        <v>4.0158513881827895</v>
      </c>
      <c r="W133" s="55">
        <f t="shared" ref="W133:W196" si="85">+P133+R133</f>
        <v>4279.7724047732863</v>
      </c>
      <c r="X133" s="55">
        <f t="shared" ref="X133:X196" si="86">+(W133/W132-1)*100</f>
        <v>0.54316538164587147</v>
      </c>
      <c r="Y133" s="55">
        <f t="shared" ref="Y133:Y196" si="87">+(1+X133/100)*Y132</f>
        <v>1.0401164258718103</v>
      </c>
      <c r="Z133" s="55">
        <f t="shared" ref="Z133:Z196" si="88">+(Y133-1)*100</f>
        <v>4.0116425871810302</v>
      </c>
      <c r="AA133" s="70">
        <v>3.93</v>
      </c>
      <c r="AB133" s="45">
        <v>4601.6105079999998</v>
      </c>
      <c r="AC133" s="45">
        <v>0</v>
      </c>
      <c r="AD133" s="45">
        <f t="shared" si="67"/>
        <v>98.015204662032673</v>
      </c>
      <c r="AE133" s="48">
        <f t="shared" si="72"/>
        <v>4601.6105079999998</v>
      </c>
      <c r="AF133" s="15">
        <f t="shared" ref="AF133:AF196" si="89">+(AE133/AB132-1)*100</f>
        <v>0.78651758318553089</v>
      </c>
      <c r="AG133" s="14">
        <f t="shared" ref="AG133:AG196" si="90">+(1+AF133/100)*AG132</f>
        <v>0.95191791021405603</v>
      </c>
      <c r="AH133" s="15">
        <f t="shared" ref="AH133:AH196" si="91">+(AG133-1)*100</f>
        <v>-4.8082089785943971</v>
      </c>
      <c r="AI133" s="63">
        <f t="shared" ref="AI133:AI196" si="92">+AB133+AD133</f>
        <v>4699.6257126620321</v>
      </c>
      <c r="AJ133" s="63">
        <f t="shared" ref="AJ133:AJ196" si="93">+(AI133/AI132-1)*100</f>
        <v>0.77016646486327556</v>
      </c>
      <c r="AK133" s="63">
        <f t="shared" ref="AK133:AK196" si="94">+(1+AJ133/100)*AK132</f>
        <v>0.94971075972224972</v>
      </c>
      <c r="AL133" s="63">
        <f t="shared" ref="AL133:AL196" si="95">+(AK133-1)*100</f>
        <v>-5.0289240277750284</v>
      </c>
      <c r="AM133" s="8">
        <v>2.15</v>
      </c>
      <c r="AN133" s="16">
        <f t="shared" si="73"/>
        <v>1.0181452072993455</v>
      </c>
      <c r="AO133" s="17">
        <f t="shared" ref="AO133:AO196" si="96">+(AN133/AN132-1)*100</f>
        <v>8.4416798117770142E-3</v>
      </c>
      <c r="AP133" s="16">
        <f t="shared" ref="AP133:AP196" si="97">+(1+AO133/100)*AP132</f>
        <v>1.0181452072993455</v>
      </c>
      <c r="AQ133" s="17">
        <f t="shared" ref="AQ133:AQ196" si="98">+(AP133-1)*100</f>
        <v>1.8145207299345545</v>
      </c>
      <c r="AR133" s="45">
        <v>3297.1068759999998</v>
      </c>
      <c r="AS133" s="17">
        <f t="shared" ref="AS133:AS196" si="99">+(AR133/AR132-1)*100</f>
        <v>3.6380186670514902E-3</v>
      </c>
      <c r="AT133" s="17">
        <f t="shared" ref="AT133:AT196" si="100">+(1+AS133/100)*AT132</f>
        <v>1.0063347045832645</v>
      </c>
      <c r="AU133" s="17">
        <f t="shared" ref="AU133:AU196" si="101">+(AT133-1)*100</f>
        <v>0.63347045832644611</v>
      </c>
    </row>
    <row r="134" spans="1:47" x14ac:dyDescent="0.3">
      <c r="A134">
        <f t="shared" si="74"/>
        <v>132</v>
      </c>
      <c r="B134" s="7">
        <v>44025</v>
      </c>
      <c r="C134" s="70">
        <v>0.27</v>
      </c>
      <c r="D134" s="45">
        <v>3764.9721639999998</v>
      </c>
      <c r="E134" s="45">
        <v>0</v>
      </c>
      <c r="F134" s="46">
        <f t="shared" si="68"/>
        <v>98.8678911796042</v>
      </c>
      <c r="G134" s="46">
        <f t="shared" si="70"/>
        <v>3764.9721639999998</v>
      </c>
      <c r="H134" s="11">
        <f t="shared" si="75"/>
        <v>6.0003145330389529E-2</v>
      </c>
      <c r="I134" s="10">
        <f t="shared" si="76"/>
        <v>1.0420041743659114</v>
      </c>
      <c r="J134" s="11">
        <f t="shared" si="77"/>
        <v>4.2004174365911418</v>
      </c>
      <c r="K134" s="56">
        <f t="shared" si="78"/>
        <v>3863.840055179604</v>
      </c>
      <c r="L134" s="58">
        <f t="shared" si="79"/>
        <v>5.8683128386571859E-2</v>
      </c>
      <c r="M134" s="57">
        <f t="shared" si="80"/>
        <v>1.0415720195317915</v>
      </c>
      <c r="N134" s="58">
        <f t="shared" si="81"/>
        <v>4.157201953179146</v>
      </c>
      <c r="O134" s="70">
        <v>2.6217999999999999</v>
      </c>
      <c r="P134" s="45">
        <v>4169.8123480000004</v>
      </c>
      <c r="Q134" s="45">
        <v>0</v>
      </c>
      <c r="R134" s="45">
        <f t="shared" si="69"/>
        <v>98.8678911796042</v>
      </c>
      <c r="S134" s="47">
        <f t="shared" si="71"/>
        <v>4169.8123480000004</v>
      </c>
      <c r="T134" s="13">
        <f t="shared" si="82"/>
        <v>-0.26550448130254756</v>
      </c>
      <c r="U134" s="12">
        <f t="shared" si="83"/>
        <v>1.0373968464148218</v>
      </c>
      <c r="V134" s="13">
        <f t="shared" si="84"/>
        <v>3.7396846414821772</v>
      </c>
      <c r="W134" s="55">
        <f t="shared" si="85"/>
        <v>4268.6802391796045</v>
      </c>
      <c r="X134" s="55">
        <f t="shared" si="86"/>
        <v>-0.25917652960495419</v>
      </c>
      <c r="Y134" s="55">
        <f t="shared" si="87"/>
        <v>1.0374206882153847</v>
      </c>
      <c r="Z134" s="55">
        <f t="shared" si="88"/>
        <v>3.742068821538469</v>
      </c>
      <c r="AA134" s="70">
        <v>3.9552999999999998</v>
      </c>
      <c r="AB134" s="45">
        <v>4583.1073120000001</v>
      </c>
      <c r="AC134" s="45">
        <v>0</v>
      </c>
      <c r="AD134" s="45">
        <f t="shared" si="67"/>
        <v>98.023478791777094</v>
      </c>
      <c r="AE134" s="48">
        <f t="shared" si="72"/>
        <v>4583.1073120000001</v>
      </c>
      <c r="AF134" s="15">
        <f t="shared" si="89"/>
        <v>-0.40210261098437838</v>
      </c>
      <c r="AG134" s="14">
        <f t="shared" si="90"/>
        <v>0.94809022344265736</v>
      </c>
      <c r="AH134" s="15">
        <f t="shared" si="91"/>
        <v>-5.1909776557342635</v>
      </c>
      <c r="AI134" s="63">
        <f t="shared" si="92"/>
        <v>4681.1307907917771</v>
      </c>
      <c r="AJ134" s="63">
        <f t="shared" si="93"/>
        <v>-0.39354031578354709</v>
      </c>
      <c r="AK134" s="63">
        <f t="shared" si="94"/>
        <v>0.94597326499940848</v>
      </c>
      <c r="AL134" s="63">
        <f t="shared" si="95"/>
        <v>-5.4026735000591515</v>
      </c>
      <c r="AM134" s="8">
        <v>2.15</v>
      </c>
      <c r="AN134" s="16">
        <f t="shared" si="73"/>
        <v>1.0182311558577648</v>
      </c>
      <c r="AO134" s="17">
        <f t="shared" si="96"/>
        <v>8.4416798117770142E-3</v>
      </c>
      <c r="AP134" s="16">
        <f t="shared" si="97"/>
        <v>1.0182311558577648</v>
      </c>
      <c r="AQ134" s="17">
        <f t="shared" si="98"/>
        <v>1.8231155857764803</v>
      </c>
      <c r="AR134" s="45">
        <v>3297.4960430000001</v>
      </c>
      <c r="AS134" s="17">
        <f t="shared" si="99"/>
        <v>1.1803287386080719E-2</v>
      </c>
      <c r="AT134" s="17">
        <f t="shared" si="100"/>
        <v>1.0064534851605123</v>
      </c>
      <c r="AU134" s="17">
        <f t="shared" si="101"/>
        <v>0.64534851605122512</v>
      </c>
    </row>
    <row r="135" spans="1:47" x14ac:dyDescent="0.3">
      <c r="A135">
        <f t="shared" si="74"/>
        <v>133</v>
      </c>
      <c r="B135" s="7">
        <v>44026</v>
      </c>
      <c r="C135" s="70">
        <v>0.27</v>
      </c>
      <c r="D135" s="45">
        <v>3765.4561290000001</v>
      </c>
      <c r="E135" s="45">
        <v>0</v>
      </c>
      <c r="F135" s="46">
        <f t="shared" si="68"/>
        <v>98.876237290414238</v>
      </c>
      <c r="G135" s="46">
        <f t="shared" si="70"/>
        <v>3765.4561290000001</v>
      </c>
      <c r="H135" s="11">
        <f t="shared" si="75"/>
        <v>1.2854411106344443E-2</v>
      </c>
      <c r="I135" s="10">
        <f t="shared" si="76"/>
        <v>1.0421381178662297</v>
      </c>
      <c r="J135" s="11">
        <f t="shared" si="77"/>
        <v>4.2138117866229674</v>
      </c>
      <c r="K135" s="56">
        <f t="shared" si="78"/>
        <v>3864.3323662904145</v>
      </c>
      <c r="L135" s="58">
        <f t="shared" si="79"/>
        <v>1.2741498192991862E-2</v>
      </c>
      <c r="M135" s="57">
        <f t="shared" si="80"/>
        <v>1.0417047314118388</v>
      </c>
      <c r="N135" s="58">
        <f t="shared" si="81"/>
        <v>4.1704731411838836</v>
      </c>
      <c r="O135" s="70">
        <v>2.6555</v>
      </c>
      <c r="P135" s="45">
        <v>4161.7300219999997</v>
      </c>
      <c r="Q135" s="45">
        <v>0</v>
      </c>
      <c r="R135" s="45">
        <f t="shared" si="69"/>
        <v>98.876237290414238</v>
      </c>
      <c r="S135" s="47">
        <f t="shared" si="71"/>
        <v>4161.7300219999997</v>
      </c>
      <c r="T135" s="13">
        <f t="shared" si="82"/>
        <v>-0.1938294898061077</v>
      </c>
      <c r="U135" s="12">
        <f t="shared" si="83"/>
        <v>1.0353860654001512</v>
      </c>
      <c r="V135" s="13">
        <f t="shared" si="84"/>
        <v>3.5386065400151212</v>
      </c>
      <c r="W135" s="55">
        <f t="shared" si="85"/>
        <v>4260.6062592904136</v>
      </c>
      <c r="X135" s="55">
        <f t="shared" si="86"/>
        <v>-0.18914464042270041</v>
      </c>
      <c r="Y135" s="55">
        <f t="shared" si="87"/>
        <v>1.035458462584989</v>
      </c>
      <c r="Z135" s="55">
        <f t="shared" si="88"/>
        <v>3.545846258498897</v>
      </c>
      <c r="AA135" s="70">
        <v>3.98</v>
      </c>
      <c r="AB135" s="45">
        <v>4565.196602</v>
      </c>
      <c r="AC135" s="45">
        <v>0</v>
      </c>
      <c r="AD135" s="45">
        <f t="shared" si="67"/>
        <v>98.031753619997062</v>
      </c>
      <c r="AE135" s="48">
        <f t="shared" si="72"/>
        <v>4565.196602</v>
      </c>
      <c r="AF135" s="15">
        <f t="shared" si="89"/>
        <v>-0.39079839900549862</v>
      </c>
      <c r="AG135" s="14">
        <f t="shared" si="90"/>
        <v>0.94438510202831583</v>
      </c>
      <c r="AH135" s="15">
        <f t="shared" si="91"/>
        <v>-5.5614897971684174</v>
      </c>
      <c r="AI135" s="63">
        <f t="shared" si="92"/>
        <v>4663.2283556199973</v>
      </c>
      <c r="AJ135" s="63">
        <f t="shared" si="93"/>
        <v>-0.38243826058002028</v>
      </c>
      <c r="AK135" s="63">
        <f t="shared" si="94"/>
        <v>0.94235550129919277</v>
      </c>
      <c r="AL135" s="63">
        <f t="shared" si="95"/>
        <v>-5.764449870080723</v>
      </c>
      <c r="AM135" s="8">
        <v>2.15</v>
      </c>
      <c r="AN135" s="16">
        <f t="shared" si="73"/>
        <v>1.018317111671686</v>
      </c>
      <c r="AO135" s="17">
        <f t="shared" si="96"/>
        <v>8.4416798117770142E-3</v>
      </c>
      <c r="AP135" s="16">
        <f t="shared" si="97"/>
        <v>1.018317111671686</v>
      </c>
      <c r="AQ135" s="17">
        <f t="shared" si="98"/>
        <v>1.8317111671686037</v>
      </c>
      <c r="AR135" s="45">
        <v>3297.885256</v>
      </c>
      <c r="AS135" s="17">
        <f t="shared" si="99"/>
        <v>1.1803289372447345E-2</v>
      </c>
      <c r="AT135" s="17">
        <f t="shared" si="100"/>
        <v>1.0065722797777648</v>
      </c>
      <c r="AU135" s="17">
        <f t="shared" si="101"/>
        <v>0.65722797777647557</v>
      </c>
    </row>
    <row r="136" spans="1:47" x14ac:dyDescent="0.3">
      <c r="A136">
        <f t="shared" si="74"/>
        <v>134</v>
      </c>
      <c r="B136" s="7">
        <v>44027</v>
      </c>
      <c r="C136" s="70">
        <v>0.29260000000000003</v>
      </c>
      <c r="D136" s="45">
        <v>3764.287722</v>
      </c>
      <c r="E136" s="45">
        <v>0</v>
      </c>
      <c r="F136" s="46">
        <f t="shared" si="68"/>
        <v>98.884584105776227</v>
      </c>
      <c r="G136" s="46">
        <f t="shared" si="70"/>
        <v>3764.287722</v>
      </c>
      <c r="H136" s="11">
        <f t="shared" si="75"/>
        <v>-3.1029627221024203E-2</v>
      </c>
      <c r="I136" s="10">
        <f t="shared" si="76"/>
        <v>1.0418147462931275</v>
      </c>
      <c r="J136" s="11">
        <f t="shared" si="77"/>
        <v>4.1814746293127536</v>
      </c>
      <c r="K136" s="56">
        <f t="shared" si="78"/>
        <v>3863.1723061057764</v>
      </c>
      <c r="L136" s="58">
        <f t="shared" si="79"/>
        <v>-3.0019679330839377E-2</v>
      </c>
      <c r="M136" s="57">
        <f t="shared" si="80"/>
        <v>1.0413920149918947</v>
      </c>
      <c r="N136" s="58">
        <f t="shared" si="81"/>
        <v>4.139201499189471</v>
      </c>
      <c r="O136" s="70">
        <v>2.67</v>
      </c>
      <c r="P136" s="45">
        <v>4158.7877399999998</v>
      </c>
      <c r="Q136" s="45">
        <v>0</v>
      </c>
      <c r="R136" s="45">
        <f t="shared" si="69"/>
        <v>98.884584105776227</v>
      </c>
      <c r="S136" s="47">
        <f t="shared" si="71"/>
        <v>4158.7877399999998</v>
      </c>
      <c r="T136" s="13">
        <f t="shared" si="82"/>
        <v>-7.0698531246526919E-2</v>
      </c>
      <c r="U136" s="12">
        <f t="shared" si="83"/>
        <v>1.034654062659182</v>
      </c>
      <c r="V136" s="13">
        <f t="shared" si="84"/>
        <v>3.4654062659182028</v>
      </c>
      <c r="W136" s="55">
        <f t="shared" si="85"/>
        <v>4257.6723241057762</v>
      </c>
      <c r="X136" s="55">
        <f t="shared" si="86"/>
        <v>-6.8861917907570014E-2</v>
      </c>
      <c r="Y136" s="55">
        <f t="shared" si="87"/>
        <v>1.0347454260285167</v>
      </c>
      <c r="Z136" s="55">
        <f t="shared" si="88"/>
        <v>3.4745426028516713</v>
      </c>
      <c r="AA136" s="70">
        <v>3.9821</v>
      </c>
      <c r="AB136" s="45">
        <v>4564.818526</v>
      </c>
      <c r="AC136" s="45">
        <v>0</v>
      </c>
      <c r="AD136" s="45">
        <f t="shared" si="67"/>
        <v>98.040029146751536</v>
      </c>
      <c r="AE136" s="48">
        <f t="shared" si="72"/>
        <v>4564.818526</v>
      </c>
      <c r="AF136" s="15">
        <f t="shared" si="89"/>
        <v>-8.2817024755099666E-3</v>
      </c>
      <c r="AG136" s="14">
        <f t="shared" si="90"/>
        <v>0.94430689086394282</v>
      </c>
      <c r="AH136" s="15">
        <f t="shared" si="91"/>
        <v>-5.5693109136057188</v>
      </c>
      <c r="AI136" s="63">
        <f t="shared" si="92"/>
        <v>4662.8585551467513</v>
      </c>
      <c r="AJ136" s="63">
        <f t="shared" si="93"/>
        <v>-7.9301386302521593E-3</v>
      </c>
      <c r="AK136" s="63">
        <f t="shared" si="94"/>
        <v>0.94228077120154996</v>
      </c>
      <c r="AL136" s="63">
        <f t="shared" si="95"/>
        <v>-5.771922879845004</v>
      </c>
      <c r="AM136" s="8">
        <v>2.15</v>
      </c>
      <c r="AN136" s="16">
        <f t="shared" si="73"/>
        <v>1.0184030747417219</v>
      </c>
      <c r="AO136" s="17">
        <f t="shared" si="96"/>
        <v>8.4416798117770142E-3</v>
      </c>
      <c r="AP136" s="16">
        <f t="shared" si="97"/>
        <v>1.0184030747417219</v>
      </c>
      <c r="AQ136" s="17">
        <f t="shared" si="98"/>
        <v>1.840307474172187</v>
      </c>
      <c r="AR136" s="45">
        <v>3298.2745159999999</v>
      </c>
      <c r="AS136" s="17">
        <f t="shared" si="99"/>
        <v>1.1803321516157261E-2</v>
      </c>
      <c r="AT136" s="17">
        <f t="shared" si="100"/>
        <v>1.0066910887402394</v>
      </c>
      <c r="AU136" s="17">
        <f t="shared" si="101"/>
        <v>0.66910887402393815</v>
      </c>
    </row>
    <row r="137" spans="1:47" x14ac:dyDescent="0.3">
      <c r="A137">
        <f t="shared" si="74"/>
        <v>135</v>
      </c>
      <c r="B137" s="7">
        <v>44028</v>
      </c>
      <c r="C137" s="70">
        <v>0.33</v>
      </c>
      <c r="D137" s="45">
        <v>3762.4316939999999</v>
      </c>
      <c r="E137" s="45">
        <v>0</v>
      </c>
      <c r="F137" s="46">
        <f t="shared" si="68"/>
        <v>98.89293162574964</v>
      </c>
      <c r="G137" s="46">
        <f t="shared" si="70"/>
        <v>3762.4316939999999</v>
      </c>
      <c r="H137" s="11">
        <f t="shared" si="75"/>
        <v>-4.9306220381417631E-2</v>
      </c>
      <c r="I137" s="10">
        <f t="shared" si="76"/>
        <v>1.0413010668183542</v>
      </c>
      <c r="J137" s="11">
        <f t="shared" si="77"/>
        <v>4.1301066818354215</v>
      </c>
      <c r="K137" s="56">
        <f t="shared" si="78"/>
        <v>3861.3246256257494</v>
      </c>
      <c r="L137" s="58">
        <f t="shared" si="79"/>
        <v>-4.7828062887766976E-2</v>
      </c>
      <c r="M137" s="57">
        <f t="shared" si="80"/>
        <v>1.0408939373640562</v>
      </c>
      <c r="N137" s="58">
        <f t="shared" si="81"/>
        <v>4.0893937364056221</v>
      </c>
      <c r="O137" s="70">
        <v>2.68</v>
      </c>
      <c r="P137" s="45">
        <v>4157.4808359999997</v>
      </c>
      <c r="Q137" s="45">
        <v>0</v>
      </c>
      <c r="R137" s="45">
        <f t="shared" si="69"/>
        <v>98.89293162574964</v>
      </c>
      <c r="S137" s="47">
        <f t="shared" si="71"/>
        <v>4157.4808359999997</v>
      </c>
      <c r="T137" s="13">
        <f t="shared" si="82"/>
        <v>-3.1425119090111586E-2</v>
      </c>
      <c r="U137" s="12">
        <f t="shared" si="83"/>
        <v>1.0343289213878206</v>
      </c>
      <c r="V137" s="13">
        <f t="shared" si="84"/>
        <v>3.4328921387820621</v>
      </c>
      <c r="W137" s="55">
        <f t="shared" si="85"/>
        <v>4256.3737676257497</v>
      </c>
      <c r="X137" s="55">
        <f t="shared" si="86"/>
        <v>-3.0499211333723242E-2</v>
      </c>
      <c r="Y137" s="55">
        <f t="shared" si="87"/>
        <v>1.0344298368342661</v>
      </c>
      <c r="Z137" s="55">
        <f t="shared" si="88"/>
        <v>3.4429836834266148</v>
      </c>
      <c r="AA137" s="70">
        <v>3.9537</v>
      </c>
      <c r="AB137" s="45">
        <v>4588.5682989999996</v>
      </c>
      <c r="AC137" s="45">
        <v>0</v>
      </c>
      <c r="AD137" s="45">
        <f t="shared" si="67"/>
        <v>98.048305372099477</v>
      </c>
      <c r="AE137" s="48">
        <f t="shared" si="72"/>
        <v>4588.5682989999996</v>
      </c>
      <c r="AF137" s="15">
        <f t="shared" si="89"/>
        <v>0.52027857985432746</v>
      </c>
      <c r="AG137" s="14">
        <f t="shared" si="90"/>
        <v>0.94921991734519628</v>
      </c>
      <c r="AH137" s="15">
        <f t="shared" si="91"/>
        <v>-5.0780082654803715</v>
      </c>
      <c r="AI137" s="63">
        <f t="shared" si="92"/>
        <v>4686.6166043720987</v>
      </c>
      <c r="AJ137" s="63">
        <f t="shared" si="93"/>
        <v>0.5095168327403643</v>
      </c>
      <c r="AK137" s="63">
        <f t="shared" si="94"/>
        <v>0.94708185034249759</v>
      </c>
      <c r="AL137" s="63">
        <f t="shared" si="95"/>
        <v>-5.2918149657502411</v>
      </c>
      <c r="AM137" s="8">
        <v>2.15</v>
      </c>
      <c r="AN137" s="16">
        <f t="shared" si="73"/>
        <v>1.0184890450684849</v>
      </c>
      <c r="AO137" s="17">
        <f t="shared" si="96"/>
        <v>8.4416798117770142E-3</v>
      </c>
      <c r="AP137" s="16">
        <f t="shared" si="97"/>
        <v>1.0184890450684849</v>
      </c>
      <c r="AQ137" s="17">
        <f t="shared" si="98"/>
        <v>1.8489045068484922</v>
      </c>
      <c r="AR137" s="45">
        <v>3299.0040939999999</v>
      </c>
      <c r="AS137" s="17">
        <f t="shared" si="99"/>
        <v>2.2119990208846474E-2</v>
      </c>
      <c r="AT137" s="17">
        <f t="shared" si="100"/>
        <v>1.0069137687105021</v>
      </c>
      <c r="AU137" s="17">
        <f t="shared" si="101"/>
        <v>0.69137687105020884</v>
      </c>
    </row>
    <row r="138" spans="1:47" x14ac:dyDescent="0.3">
      <c r="A138">
        <f t="shared" si="74"/>
        <v>136</v>
      </c>
      <c r="B138" s="7">
        <v>44029</v>
      </c>
      <c r="C138" s="70">
        <v>0.3</v>
      </c>
      <c r="D138" s="45">
        <v>3765.5011629999999</v>
      </c>
      <c r="E138" s="45">
        <v>0</v>
      </c>
      <c r="F138" s="46">
        <f t="shared" si="68"/>
        <v>98.901279850393962</v>
      </c>
      <c r="G138" s="46">
        <f t="shared" si="70"/>
        <v>3765.5011629999999</v>
      </c>
      <c r="H138" s="11">
        <f t="shared" si="75"/>
        <v>8.158205250330397E-2</v>
      </c>
      <c r="I138" s="10">
        <f t="shared" si="76"/>
        <v>1.0421505816014034</v>
      </c>
      <c r="J138" s="11">
        <f t="shared" si="77"/>
        <v>4.2150581601403392</v>
      </c>
      <c r="K138" s="56">
        <f t="shared" si="78"/>
        <v>3864.402442850394</v>
      </c>
      <c r="L138" s="58">
        <f t="shared" si="79"/>
        <v>7.9708844063985929E-2</v>
      </c>
      <c r="M138" s="57">
        <f t="shared" si="80"/>
        <v>1.0417236218894612</v>
      </c>
      <c r="N138" s="58">
        <f t="shared" si="81"/>
        <v>4.1723621889461215</v>
      </c>
      <c r="O138" s="70">
        <v>2.6221999999999999</v>
      </c>
      <c r="P138" s="45">
        <v>4174.2523920000003</v>
      </c>
      <c r="Q138" s="45">
        <v>0</v>
      </c>
      <c r="R138" s="45">
        <f t="shared" si="69"/>
        <v>98.901279850393962</v>
      </c>
      <c r="S138" s="47">
        <f t="shared" si="71"/>
        <v>4174.2523920000003</v>
      </c>
      <c r="T138" s="13">
        <f t="shared" si="82"/>
        <v>0.40340669413974073</v>
      </c>
      <c r="U138" s="12">
        <f t="shared" si="83"/>
        <v>1.0385014734961224</v>
      </c>
      <c r="V138" s="13">
        <f t="shared" si="84"/>
        <v>3.8501473496122429</v>
      </c>
      <c r="W138" s="55">
        <f t="shared" si="85"/>
        <v>4273.1536718503939</v>
      </c>
      <c r="X138" s="55">
        <f t="shared" si="86"/>
        <v>0.39423004512135762</v>
      </c>
      <c r="Y138" s="55">
        <f t="shared" si="87"/>
        <v>1.0385078700467667</v>
      </c>
      <c r="Z138" s="55">
        <f t="shared" si="88"/>
        <v>3.8507870046766701</v>
      </c>
      <c r="AA138" s="70">
        <v>3.8616000000000001</v>
      </c>
      <c r="AB138" s="45">
        <v>4662.8637799999997</v>
      </c>
      <c r="AC138" s="45">
        <v>0</v>
      </c>
      <c r="AD138" s="45">
        <f t="shared" si="67"/>
        <v>98.056582296099862</v>
      </c>
      <c r="AE138" s="48">
        <f t="shared" si="72"/>
        <v>4662.8637799999997</v>
      </c>
      <c r="AF138" s="15">
        <f t="shared" si="89"/>
        <v>1.6191429691956749</v>
      </c>
      <c r="AG138" s="14">
        <f t="shared" si="90"/>
        <v>0.96458914489909597</v>
      </c>
      <c r="AH138" s="15">
        <f t="shared" si="91"/>
        <v>-3.5410855100904026</v>
      </c>
      <c r="AI138" s="63">
        <f t="shared" si="92"/>
        <v>4760.9203622960995</v>
      </c>
      <c r="AJ138" s="63">
        <f t="shared" si="93"/>
        <v>1.5854456252018423</v>
      </c>
      <c r="AK138" s="63">
        <f t="shared" si="94"/>
        <v>0.96209731810583332</v>
      </c>
      <c r="AL138" s="63">
        <f t="shared" si="95"/>
        <v>-3.7902681894166679</v>
      </c>
      <c r="AM138" s="8">
        <v>2.15</v>
      </c>
      <c r="AN138" s="16">
        <f t="shared" si="73"/>
        <v>1.0185750226525876</v>
      </c>
      <c r="AO138" s="17">
        <f t="shared" si="96"/>
        <v>8.4416798117770142E-3</v>
      </c>
      <c r="AP138" s="16">
        <f t="shared" si="97"/>
        <v>1.0185750226525876</v>
      </c>
      <c r="AQ138" s="17">
        <f t="shared" si="98"/>
        <v>1.8575022652587592</v>
      </c>
      <c r="AR138" s="45">
        <v>3299.7338340000001</v>
      </c>
      <c r="AS138" s="17">
        <f t="shared" si="99"/>
        <v>2.2120008924120249E-2</v>
      </c>
      <c r="AT138" s="17">
        <f t="shared" si="100"/>
        <v>1.0071364981259991</v>
      </c>
      <c r="AU138" s="17">
        <f t="shared" si="101"/>
        <v>0.71364981259991467</v>
      </c>
    </row>
    <row r="139" spans="1:47" x14ac:dyDescent="0.3">
      <c r="A139">
        <f t="shared" si="74"/>
        <v>137</v>
      </c>
      <c r="B139" s="7">
        <v>44032</v>
      </c>
      <c r="C139" s="70">
        <v>0.33639999999999998</v>
      </c>
      <c r="D139" s="45">
        <v>3763.7300260000002</v>
      </c>
      <c r="E139" s="45">
        <v>0</v>
      </c>
      <c r="F139" s="46">
        <f t="shared" si="68"/>
        <v>98.909628779768681</v>
      </c>
      <c r="G139" s="46">
        <f t="shared" si="70"/>
        <v>3763.7300260000002</v>
      </c>
      <c r="H139" s="11">
        <f t="shared" si="75"/>
        <v>-4.7035890398949842E-2</v>
      </c>
      <c r="I139" s="10">
        <f t="shared" si="76"/>
        <v>1.0416603967960494</v>
      </c>
      <c r="J139" s="11">
        <f t="shared" si="77"/>
        <v>4.1660396796049382</v>
      </c>
      <c r="K139" s="56">
        <f t="shared" si="78"/>
        <v>3862.639654779769</v>
      </c>
      <c r="L139" s="58">
        <f t="shared" si="79"/>
        <v>-4.5616058283126648E-2</v>
      </c>
      <c r="M139" s="57">
        <f t="shared" si="80"/>
        <v>1.041248428634951</v>
      </c>
      <c r="N139" s="58">
        <f t="shared" si="81"/>
        <v>4.124842863495104</v>
      </c>
      <c r="O139" s="70">
        <v>2.6246</v>
      </c>
      <c r="P139" s="45">
        <v>4174.9612070000003</v>
      </c>
      <c r="Q139" s="45">
        <v>0</v>
      </c>
      <c r="R139" s="45">
        <f t="shared" si="69"/>
        <v>98.909628779768681</v>
      </c>
      <c r="S139" s="47">
        <f t="shared" si="71"/>
        <v>4174.9612070000003</v>
      </c>
      <c r="T139" s="13">
        <f t="shared" si="82"/>
        <v>1.6980645476971645E-2</v>
      </c>
      <c r="U139" s="12">
        <f t="shared" si="83"/>
        <v>1.0386778177496099</v>
      </c>
      <c r="V139" s="13">
        <f t="shared" si="84"/>
        <v>3.8677817749609877</v>
      </c>
      <c r="W139" s="55">
        <f t="shared" si="85"/>
        <v>4273.8708357797686</v>
      </c>
      <c r="X139" s="55">
        <f t="shared" si="86"/>
        <v>1.6783012838939015E-2</v>
      </c>
      <c r="Y139" s="55">
        <f t="shared" si="87"/>
        <v>1.03868216295593</v>
      </c>
      <c r="Z139" s="55">
        <f t="shared" si="88"/>
        <v>3.8682162955929966</v>
      </c>
      <c r="AA139" s="70">
        <v>3.8704999999999998</v>
      </c>
      <c r="AB139" s="45">
        <v>4657.5088070000002</v>
      </c>
      <c r="AC139" s="45">
        <v>0</v>
      </c>
      <c r="AD139" s="45">
        <f t="shared" si="67"/>
        <v>98.064859918811663</v>
      </c>
      <c r="AE139" s="48">
        <f t="shared" si="72"/>
        <v>4657.5088070000002</v>
      </c>
      <c r="AF139" s="15">
        <f t="shared" si="89"/>
        <v>-0.11484300748754173</v>
      </c>
      <c r="AG139" s="14">
        <f t="shared" si="90"/>
        <v>0.96348138171519548</v>
      </c>
      <c r="AH139" s="15">
        <f t="shared" si="91"/>
        <v>-3.6518618284804516</v>
      </c>
      <c r="AI139" s="63">
        <f t="shared" si="92"/>
        <v>4755.5736669188118</v>
      </c>
      <c r="AJ139" s="63">
        <f t="shared" si="93"/>
        <v>-0.11230381880845686</v>
      </c>
      <c r="AK139" s="63">
        <f t="shared" si="94"/>
        <v>0.96101684607694671</v>
      </c>
      <c r="AL139" s="63">
        <f t="shared" si="95"/>
        <v>-3.8983153923053293</v>
      </c>
      <c r="AM139" s="8">
        <v>2.15</v>
      </c>
      <c r="AN139" s="16">
        <f t="shared" si="73"/>
        <v>1.0186610074946427</v>
      </c>
      <c r="AO139" s="17">
        <f t="shared" si="96"/>
        <v>8.4416798117770142E-3</v>
      </c>
      <c r="AP139" s="16">
        <f t="shared" si="97"/>
        <v>1.0186610074946427</v>
      </c>
      <c r="AQ139" s="17">
        <f t="shared" si="98"/>
        <v>1.8661007494642723</v>
      </c>
      <c r="AR139" s="45">
        <v>3300.4637349999998</v>
      </c>
      <c r="AS139" s="17">
        <f t="shared" si="99"/>
        <v>2.2119996239666762E-2</v>
      </c>
      <c r="AT139" s="17">
        <f t="shared" si="100"/>
        <v>1.0073592766815129</v>
      </c>
      <c r="AU139" s="17">
        <f t="shared" si="101"/>
        <v>0.73592766815129274</v>
      </c>
    </row>
    <row r="140" spans="1:47" x14ac:dyDescent="0.3">
      <c r="A140">
        <f t="shared" si="74"/>
        <v>138</v>
      </c>
      <c r="B140" s="7">
        <v>44033</v>
      </c>
      <c r="C140" s="70">
        <v>0.3261</v>
      </c>
      <c r="D140" s="45">
        <v>3765.3581509999999</v>
      </c>
      <c r="E140" s="45">
        <v>0</v>
      </c>
      <c r="F140" s="46">
        <f t="shared" si="68"/>
        <v>98.917978413933284</v>
      </c>
      <c r="G140" s="46">
        <f t="shared" si="70"/>
        <v>3765.3581509999999</v>
      </c>
      <c r="H140" s="11">
        <f t="shared" si="75"/>
        <v>4.3258283371883088E-2</v>
      </c>
      <c r="I140" s="10">
        <f t="shared" si="76"/>
        <v>1.0421110012022681</v>
      </c>
      <c r="J140" s="11">
        <f t="shared" si="77"/>
        <v>4.2111001202268072</v>
      </c>
      <c r="K140" s="56">
        <f t="shared" si="78"/>
        <v>3864.2761294139332</v>
      </c>
      <c r="L140" s="58">
        <f t="shared" si="79"/>
        <v>4.2366743481725422E-2</v>
      </c>
      <c r="M140" s="57">
        <f t="shared" si="80"/>
        <v>1.0416895716857184</v>
      </c>
      <c r="N140" s="58">
        <f t="shared" si="81"/>
        <v>4.1689571685718407</v>
      </c>
      <c r="O140" s="70">
        <v>2.61</v>
      </c>
      <c r="P140" s="45">
        <v>4180.2158749999999</v>
      </c>
      <c r="Q140" s="45">
        <v>0</v>
      </c>
      <c r="R140" s="45">
        <f t="shared" si="69"/>
        <v>98.917978413933284</v>
      </c>
      <c r="S140" s="47">
        <f t="shared" si="71"/>
        <v>4180.2158749999999</v>
      </c>
      <c r="T140" s="13">
        <f t="shared" si="82"/>
        <v>0.12586148084896553</v>
      </c>
      <c r="U140" s="12">
        <f t="shared" si="83"/>
        <v>1.0399851130322793</v>
      </c>
      <c r="V140" s="13">
        <f t="shared" si="84"/>
        <v>3.9985113032279251</v>
      </c>
      <c r="W140" s="55">
        <f t="shared" si="85"/>
        <v>4279.1338534139331</v>
      </c>
      <c r="X140" s="55">
        <f t="shared" si="86"/>
        <v>0.12314404988806871</v>
      </c>
      <c r="Y140" s="55">
        <f t="shared" si="87"/>
        <v>1.0399612382368588</v>
      </c>
      <c r="Z140" s="55">
        <f t="shared" si="88"/>
        <v>3.996123823685882</v>
      </c>
      <c r="AA140" s="70">
        <v>3.8700999999999999</v>
      </c>
      <c r="AB140" s="45">
        <v>4659.5591180000001</v>
      </c>
      <c r="AC140" s="45">
        <v>0</v>
      </c>
      <c r="AD140" s="45">
        <f t="shared" si="67"/>
        <v>98.073138240293872</v>
      </c>
      <c r="AE140" s="48">
        <f t="shared" si="72"/>
        <v>4659.5591180000001</v>
      </c>
      <c r="AF140" s="15">
        <f t="shared" si="89"/>
        <v>4.4021623682577449E-2</v>
      </c>
      <c r="AG140" s="14">
        <f t="shared" si="90"/>
        <v>0.9639055218633058</v>
      </c>
      <c r="AH140" s="15">
        <f t="shared" si="91"/>
        <v>-3.6094478136694197</v>
      </c>
      <c r="AI140" s="63">
        <f t="shared" si="92"/>
        <v>4757.6322562402938</v>
      </c>
      <c r="AJ140" s="63">
        <f t="shared" si="93"/>
        <v>4.3287928348201277E-2</v>
      </c>
      <c r="AK140" s="63">
        <f t="shared" si="94"/>
        <v>0.96143285036069059</v>
      </c>
      <c r="AL140" s="63">
        <f t="shared" si="95"/>
        <v>-3.8567149639309406</v>
      </c>
      <c r="AM140" s="8">
        <v>2.15</v>
      </c>
      <c r="AN140" s="16">
        <f t="shared" si="73"/>
        <v>1.0187469995952629</v>
      </c>
      <c r="AO140" s="17">
        <f t="shared" si="96"/>
        <v>8.4416798117770142E-3</v>
      </c>
      <c r="AP140" s="16">
        <f t="shared" si="97"/>
        <v>1.0187469995952629</v>
      </c>
      <c r="AQ140" s="17">
        <f t="shared" si="98"/>
        <v>1.8746999595262936</v>
      </c>
      <c r="AR140" s="45">
        <v>3301.1937979999998</v>
      </c>
      <c r="AS140" s="17">
        <f t="shared" si="99"/>
        <v>2.2120012780568743E-2</v>
      </c>
      <c r="AT140" s="17">
        <f t="shared" si="100"/>
        <v>1.0075821046822611</v>
      </c>
      <c r="AU140" s="17">
        <f t="shared" si="101"/>
        <v>0.75821046822610594</v>
      </c>
    </row>
    <row r="141" spans="1:47" x14ac:dyDescent="0.3">
      <c r="A141">
        <f t="shared" si="74"/>
        <v>139</v>
      </c>
      <c r="B141" s="7">
        <v>44034</v>
      </c>
      <c r="C141" s="70">
        <v>0.23730000000000001</v>
      </c>
      <c r="D141" s="45">
        <v>3772.6859330000002</v>
      </c>
      <c r="E141" s="45">
        <v>0</v>
      </c>
      <c r="F141" s="46">
        <f t="shared" si="68"/>
        <v>98.926328752947271</v>
      </c>
      <c r="G141" s="46">
        <f t="shared" si="70"/>
        <v>3772.6859330000002</v>
      </c>
      <c r="H141" s="11">
        <f t="shared" si="75"/>
        <v>0.19461049138325137</v>
      </c>
      <c r="I141" s="10">
        <f t="shared" si="76"/>
        <v>1.0441390585424668</v>
      </c>
      <c r="J141" s="11">
        <f t="shared" si="77"/>
        <v>4.4139058542466802</v>
      </c>
      <c r="K141" s="56">
        <f t="shared" si="78"/>
        <v>3871.6122617529477</v>
      </c>
      <c r="L141" s="58">
        <f t="shared" si="79"/>
        <v>0.1898449306759753</v>
      </c>
      <c r="M141" s="57">
        <f t="shared" si="80"/>
        <v>1.043667166530944</v>
      </c>
      <c r="N141" s="58">
        <f t="shared" si="81"/>
        <v>4.3667166530944046</v>
      </c>
      <c r="O141" s="70">
        <v>2.56</v>
      </c>
      <c r="P141" s="45">
        <v>4194.9656940000004</v>
      </c>
      <c r="Q141" s="45">
        <v>0</v>
      </c>
      <c r="R141" s="45">
        <f t="shared" si="69"/>
        <v>98.926328752947271</v>
      </c>
      <c r="S141" s="47">
        <f t="shared" si="71"/>
        <v>4194.9656940000004</v>
      </c>
      <c r="T141" s="13">
        <f t="shared" si="82"/>
        <v>0.35284826049803986</v>
      </c>
      <c r="U141" s="12">
        <f t="shared" si="83"/>
        <v>1.0436546824130521</v>
      </c>
      <c r="V141" s="13">
        <f t="shared" si="84"/>
        <v>4.3654682413052148</v>
      </c>
      <c r="W141" s="55">
        <f t="shared" si="85"/>
        <v>4293.8920227529479</v>
      </c>
      <c r="X141" s="55">
        <f t="shared" si="86"/>
        <v>0.34488683562072797</v>
      </c>
      <c r="Y141" s="55">
        <f t="shared" si="87"/>
        <v>1.0435479276430961</v>
      </c>
      <c r="Z141" s="55">
        <f t="shared" si="88"/>
        <v>4.3547927643096118</v>
      </c>
      <c r="AA141" s="70">
        <v>3.87</v>
      </c>
      <c r="AB141" s="45">
        <v>4661.3723680000003</v>
      </c>
      <c r="AC141" s="45">
        <v>0</v>
      </c>
      <c r="AD141" s="45">
        <f t="shared" si="67"/>
        <v>98.081417260605477</v>
      </c>
      <c r="AE141" s="48">
        <f t="shared" si="72"/>
        <v>4661.3723680000003</v>
      </c>
      <c r="AF141" s="15">
        <f t="shared" si="89"/>
        <v>3.8914625913766265E-2</v>
      </c>
      <c r="AG141" s="14">
        <f t="shared" si="90"/>
        <v>0.96428062209130105</v>
      </c>
      <c r="AH141" s="15">
        <f t="shared" si="91"/>
        <v>-3.5719377908698946</v>
      </c>
      <c r="AI141" s="63">
        <f t="shared" si="92"/>
        <v>4759.4537852606054</v>
      </c>
      <c r="AJ141" s="63">
        <f t="shared" si="93"/>
        <v>3.8286461042091879E-2</v>
      </c>
      <c r="AK141" s="63">
        <f t="shared" si="94"/>
        <v>0.96180094897438984</v>
      </c>
      <c r="AL141" s="63">
        <f t="shared" si="95"/>
        <v>-3.8199051025610165</v>
      </c>
      <c r="AM141" s="8">
        <v>2.15</v>
      </c>
      <c r="AN141" s="16">
        <f t="shared" si="73"/>
        <v>1.0188329989550609</v>
      </c>
      <c r="AO141" s="17">
        <f t="shared" si="96"/>
        <v>8.4416798117770142E-3</v>
      </c>
      <c r="AP141" s="16">
        <f t="shared" si="97"/>
        <v>1.0188329989550609</v>
      </c>
      <c r="AQ141" s="17">
        <f t="shared" si="98"/>
        <v>1.8832998955060853</v>
      </c>
      <c r="AR141" s="45">
        <v>3301.9240220000002</v>
      </c>
      <c r="AS141" s="17">
        <f t="shared" si="99"/>
        <v>2.2119997936598246E-2</v>
      </c>
      <c r="AT141" s="17">
        <f t="shared" si="100"/>
        <v>1.0078049818230264</v>
      </c>
      <c r="AU141" s="17">
        <f t="shared" si="101"/>
        <v>0.78049818230263579</v>
      </c>
    </row>
    <row r="142" spans="1:47" x14ac:dyDescent="0.3">
      <c r="A142">
        <f t="shared" si="74"/>
        <v>140</v>
      </c>
      <c r="B142" s="7">
        <v>44035</v>
      </c>
      <c r="C142" s="70">
        <v>0.23</v>
      </c>
      <c r="D142" s="45">
        <v>3774.0852060000002</v>
      </c>
      <c r="E142" s="45">
        <v>0</v>
      </c>
      <c r="F142" s="46">
        <f t="shared" si="68"/>
        <v>98.934679796870142</v>
      </c>
      <c r="G142" s="46">
        <f t="shared" si="70"/>
        <v>3774.0852060000002</v>
      </c>
      <c r="H142" s="11">
        <f t="shared" si="75"/>
        <v>3.7089570265047556E-2</v>
      </c>
      <c r="I142" s="10">
        <f t="shared" si="76"/>
        <v>1.0445263252322496</v>
      </c>
      <c r="J142" s="11">
        <f t="shared" si="77"/>
        <v>4.4526325232249642</v>
      </c>
      <c r="K142" s="56">
        <f t="shared" si="78"/>
        <v>3873.0198857968703</v>
      </c>
      <c r="L142" s="58">
        <f t="shared" si="79"/>
        <v>3.6357567565015181E-2</v>
      </c>
      <c r="M142" s="57">
        <f t="shared" si="80"/>
        <v>1.0440466185261694</v>
      </c>
      <c r="N142" s="58">
        <f t="shared" si="81"/>
        <v>4.4046618526169423</v>
      </c>
      <c r="O142" s="70">
        <v>2.59</v>
      </c>
      <c r="P142" s="45">
        <v>4188.2710950000001</v>
      </c>
      <c r="Q142" s="45">
        <v>0</v>
      </c>
      <c r="R142" s="45">
        <f t="shared" si="69"/>
        <v>98.934679796870142</v>
      </c>
      <c r="S142" s="47">
        <f t="shared" si="71"/>
        <v>4188.2710950000001</v>
      </c>
      <c r="T142" s="13">
        <f t="shared" si="82"/>
        <v>-0.15958650173409916</v>
      </c>
      <c r="U142" s="12">
        <f t="shared" si="83"/>
        <v>1.041989150415205</v>
      </c>
      <c r="V142" s="13">
        <f t="shared" si="84"/>
        <v>4.1989150415205012</v>
      </c>
      <c r="W142" s="55">
        <f t="shared" si="85"/>
        <v>4287.2057747968702</v>
      </c>
      <c r="X142" s="55">
        <f t="shared" si="86"/>
        <v>-0.15571532587796977</v>
      </c>
      <c r="Y142" s="55">
        <f t="shared" si="87"/>
        <v>1.0419229635868739</v>
      </c>
      <c r="Z142" s="55">
        <f t="shared" si="88"/>
        <v>4.1922963586873863</v>
      </c>
      <c r="AA142" s="70">
        <v>3.891</v>
      </c>
      <c r="AB142" s="45">
        <v>4646.4318279999998</v>
      </c>
      <c r="AC142" s="45">
        <v>0</v>
      </c>
      <c r="AD142" s="45">
        <f t="shared" si="67"/>
        <v>98.089696979805467</v>
      </c>
      <c r="AE142" s="48">
        <f t="shared" si="72"/>
        <v>4646.4318279999998</v>
      </c>
      <c r="AF142" s="15">
        <f t="shared" si="89"/>
        <v>-0.32051805392262489</v>
      </c>
      <c r="AG142" s="14">
        <f t="shared" si="90"/>
        <v>0.96118992860702102</v>
      </c>
      <c r="AH142" s="15">
        <f t="shared" si="91"/>
        <v>-3.8810071392978984</v>
      </c>
      <c r="AI142" s="63">
        <f t="shared" si="92"/>
        <v>4744.5215249798057</v>
      </c>
      <c r="AJ142" s="63">
        <f t="shared" si="93"/>
        <v>-0.31373894893239607</v>
      </c>
      <c r="AK142" s="63">
        <f t="shared" si="94"/>
        <v>0.95878340478625579</v>
      </c>
      <c r="AL142" s="63">
        <f t="shared" si="95"/>
        <v>-4.1216595213744212</v>
      </c>
      <c r="AM142" s="8">
        <v>2.15</v>
      </c>
      <c r="AN142" s="16">
        <f t="shared" si="73"/>
        <v>1.0189190055746493</v>
      </c>
      <c r="AO142" s="17">
        <f t="shared" si="96"/>
        <v>8.4416798117770142E-3</v>
      </c>
      <c r="AP142" s="16">
        <f t="shared" si="97"/>
        <v>1.0189190055746493</v>
      </c>
      <c r="AQ142" s="17">
        <f t="shared" si="98"/>
        <v>1.8919005574649317</v>
      </c>
      <c r="AR142" s="45">
        <v>3302.6544079999999</v>
      </c>
      <c r="AS142" s="17">
        <f t="shared" si="99"/>
        <v>2.21200123059484E-2</v>
      </c>
      <c r="AT142" s="17">
        <f t="shared" si="100"/>
        <v>1.0080279084090256</v>
      </c>
      <c r="AU142" s="17">
        <f t="shared" si="101"/>
        <v>0.80279084090255637</v>
      </c>
    </row>
    <row r="143" spans="1:47" x14ac:dyDescent="0.3">
      <c r="A143">
        <f t="shared" si="74"/>
        <v>141</v>
      </c>
      <c r="B143" s="7">
        <v>44036</v>
      </c>
      <c r="C143" s="70">
        <v>0.31</v>
      </c>
      <c r="D143" s="45">
        <v>3769.1688410000002</v>
      </c>
      <c r="E143" s="45">
        <v>0</v>
      </c>
      <c r="F143" s="46">
        <f t="shared" si="68"/>
        <v>98.9430315457614</v>
      </c>
      <c r="G143" s="46">
        <f t="shared" si="70"/>
        <v>3769.1688410000002</v>
      </c>
      <c r="H143" s="11">
        <f t="shared" si="75"/>
        <v>-0.13026640183385618</v>
      </c>
      <c r="I143" s="10">
        <f t="shared" si="76"/>
        <v>1.0431656583721622</v>
      </c>
      <c r="J143" s="11">
        <f t="shared" si="77"/>
        <v>4.3165658372162241</v>
      </c>
      <c r="K143" s="56">
        <f t="shared" si="78"/>
        <v>3868.1118725457613</v>
      </c>
      <c r="L143" s="58">
        <f t="shared" si="79"/>
        <v>-0.12672316166275621</v>
      </c>
      <c r="M143" s="57">
        <f t="shared" si="80"/>
        <v>1.0427235696419399</v>
      </c>
      <c r="N143" s="58">
        <f t="shared" si="81"/>
        <v>4.2723569641939907</v>
      </c>
      <c r="O143" s="70">
        <v>2.5657000000000001</v>
      </c>
      <c r="P143" s="45">
        <v>4196.13465</v>
      </c>
      <c r="Q143" s="45">
        <v>0</v>
      </c>
      <c r="R143" s="45">
        <f t="shared" si="69"/>
        <v>98.9430315457614</v>
      </c>
      <c r="S143" s="47">
        <f t="shared" si="71"/>
        <v>4196.13465</v>
      </c>
      <c r="T143" s="13">
        <f t="shared" si="82"/>
        <v>0.18775181504815386</v>
      </c>
      <c r="U143" s="12">
        <f t="shared" si="83"/>
        <v>1.0439455039577143</v>
      </c>
      <c r="V143" s="13">
        <f t="shared" si="84"/>
        <v>4.3945503957714349</v>
      </c>
      <c r="W143" s="55">
        <f t="shared" si="85"/>
        <v>4295.0776815457612</v>
      </c>
      <c r="X143" s="55">
        <f t="shared" si="86"/>
        <v>0.1836139239027812</v>
      </c>
      <c r="Y143" s="55">
        <f t="shared" si="87"/>
        <v>1.0438360792243599</v>
      </c>
      <c r="Z143" s="55">
        <f t="shared" si="88"/>
        <v>4.3836079224359947</v>
      </c>
      <c r="AA143" s="70">
        <v>3.84</v>
      </c>
      <c r="AB143" s="45">
        <v>4688.8179989999999</v>
      </c>
      <c r="AC143" s="45">
        <v>0</v>
      </c>
      <c r="AD143" s="45">
        <f t="shared" si="67"/>
        <v>98.097977397952846</v>
      </c>
      <c r="AE143" s="48">
        <f t="shared" si="72"/>
        <v>4688.8179989999999</v>
      </c>
      <c r="AF143" s="15">
        <f t="shared" si="89"/>
        <v>0.9122305581796164</v>
      </c>
      <c r="AG143" s="14">
        <f t="shared" si="90"/>
        <v>0.96995819685791906</v>
      </c>
      <c r="AH143" s="15">
        <f t="shared" si="91"/>
        <v>-3.0041803142080936</v>
      </c>
      <c r="AI143" s="63">
        <f t="shared" si="92"/>
        <v>4786.9159763979524</v>
      </c>
      <c r="AJ143" s="63">
        <f t="shared" si="93"/>
        <v>0.89354534898704596</v>
      </c>
      <c r="AK143" s="63">
        <f t="shared" si="94"/>
        <v>0.96735056930658303</v>
      </c>
      <c r="AL143" s="63">
        <f t="shared" si="95"/>
        <v>-3.264943069341697</v>
      </c>
      <c r="AM143" s="8">
        <v>2.15</v>
      </c>
      <c r="AN143" s="16">
        <f t="shared" si="73"/>
        <v>1.0190050194546412</v>
      </c>
      <c r="AO143" s="17">
        <f t="shared" si="96"/>
        <v>8.4416798117770142E-3</v>
      </c>
      <c r="AP143" s="16">
        <f t="shared" si="97"/>
        <v>1.0190050194546412</v>
      </c>
      <c r="AQ143" s="17">
        <f t="shared" si="98"/>
        <v>1.900501945464117</v>
      </c>
      <c r="AR143" s="45">
        <v>3303.3849559999999</v>
      </c>
      <c r="AS143" s="17">
        <f t="shared" si="99"/>
        <v>2.2120025583971525E-2</v>
      </c>
      <c r="AT143" s="17">
        <f t="shared" si="100"/>
        <v>1.0082508844402591</v>
      </c>
      <c r="AU143" s="17">
        <f t="shared" si="101"/>
        <v>0.82508844402591208</v>
      </c>
    </row>
    <row r="144" spans="1:47" x14ac:dyDescent="0.3">
      <c r="A144">
        <f t="shared" si="74"/>
        <v>142</v>
      </c>
      <c r="B144" s="7">
        <v>44039</v>
      </c>
      <c r="C144" s="70">
        <v>0.24</v>
      </c>
      <c r="D144" s="45">
        <v>3773.2710179999999</v>
      </c>
      <c r="E144" s="45">
        <v>0</v>
      </c>
      <c r="F144" s="46">
        <f t="shared" si="68"/>
        <v>98.951383999680559</v>
      </c>
      <c r="G144" s="46">
        <f t="shared" si="70"/>
        <v>3773.2710179999999</v>
      </c>
      <c r="H144" s="11">
        <f t="shared" si="75"/>
        <v>0.10883505550023376</v>
      </c>
      <c r="I144" s="10">
        <f t="shared" si="76"/>
        <v>1.0443009882954111</v>
      </c>
      <c r="J144" s="11">
        <f t="shared" si="77"/>
        <v>4.430098829541107</v>
      </c>
      <c r="K144" s="56">
        <f t="shared" si="78"/>
        <v>3872.2224019996806</v>
      </c>
      <c r="L144" s="58">
        <f t="shared" si="79"/>
        <v>0.10626707782404043</v>
      </c>
      <c r="M144" s="57">
        <f t="shared" si="80"/>
        <v>1.0438316415091808</v>
      </c>
      <c r="N144" s="58">
        <f t="shared" si="81"/>
        <v>4.3831641509180841</v>
      </c>
      <c r="O144" s="70">
        <v>2.4699</v>
      </c>
      <c r="P144" s="45">
        <v>4221.2240359999996</v>
      </c>
      <c r="Q144" s="45">
        <v>0</v>
      </c>
      <c r="R144" s="45">
        <f t="shared" si="69"/>
        <v>98.951383999680559</v>
      </c>
      <c r="S144" s="47">
        <f t="shared" si="71"/>
        <v>4221.2240359999996</v>
      </c>
      <c r="T144" s="13">
        <f t="shared" si="82"/>
        <v>0.59791660880090802</v>
      </c>
      <c r="U144" s="12">
        <f t="shared" si="83"/>
        <v>1.0501874275127079</v>
      </c>
      <c r="V144" s="13">
        <f t="shared" si="84"/>
        <v>5.0187427512707883</v>
      </c>
      <c r="W144" s="55">
        <f t="shared" si="85"/>
        <v>4320.1754199996803</v>
      </c>
      <c r="X144" s="55">
        <f t="shared" si="86"/>
        <v>0.58433724171635948</v>
      </c>
      <c r="Y144" s="55">
        <f t="shared" si="87"/>
        <v>1.0499356021777397</v>
      </c>
      <c r="Z144" s="55">
        <f t="shared" si="88"/>
        <v>4.9935602177739735</v>
      </c>
      <c r="AA144" s="70">
        <v>3.8018000000000001</v>
      </c>
      <c r="AB144" s="45">
        <v>4719.0780420000001</v>
      </c>
      <c r="AC144" s="45">
        <v>0</v>
      </c>
      <c r="AD144" s="45">
        <f t="shared" si="67"/>
        <v>98.106258515106617</v>
      </c>
      <c r="AE144" s="48">
        <f t="shared" si="72"/>
        <v>4719.0780420000001</v>
      </c>
      <c r="AF144" s="15">
        <f t="shared" si="89"/>
        <v>0.64536612439327623</v>
      </c>
      <c r="AG144" s="14">
        <f t="shared" si="90"/>
        <v>0.97621797848121594</v>
      </c>
      <c r="AH144" s="15">
        <f t="shared" si="91"/>
        <v>-2.3782021518784058</v>
      </c>
      <c r="AI144" s="63">
        <f t="shared" si="92"/>
        <v>4817.1843005151068</v>
      </c>
      <c r="AJ144" s="63">
        <f t="shared" si="93"/>
        <v>0.63231367056353349</v>
      </c>
      <c r="AK144" s="63">
        <f t="shared" si="94"/>
        <v>0.97346725919858268</v>
      </c>
      <c r="AL144" s="63">
        <f t="shared" si="95"/>
        <v>-2.653274080141732</v>
      </c>
      <c r="AM144" s="8">
        <v>2.15</v>
      </c>
      <c r="AN144" s="16">
        <f t="shared" si="73"/>
        <v>1.0190910405956495</v>
      </c>
      <c r="AO144" s="17">
        <f t="shared" si="96"/>
        <v>8.4416798117770142E-3</v>
      </c>
      <c r="AP144" s="16">
        <f t="shared" si="97"/>
        <v>1.0190910405956495</v>
      </c>
      <c r="AQ144" s="17">
        <f t="shared" si="98"/>
        <v>1.9091040595649478</v>
      </c>
      <c r="AR144" s="45">
        <v>3302.5141400000002</v>
      </c>
      <c r="AS144" s="17">
        <f t="shared" si="99"/>
        <v>-2.636132366038435E-2</v>
      </c>
      <c r="AT144" s="17">
        <f t="shared" si="100"/>
        <v>1.0079850961613031</v>
      </c>
      <c r="AU144" s="17">
        <f t="shared" si="101"/>
        <v>0.79850961613030513</v>
      </c>
    </row>
    <row r="145" spans="1:47" x14ac:dyDescent="0.3">
      <c r="A145">
        <f t="shared" si="74"/>
        <v>143</v>
      </c>
      <c r="B145" s="7">
        <v>44040</v>
      </c>
      <c r="C145" s="70">
        <v>0.24990000000000001</v>
      </c>
      <c r="D145" s="45">
        <v>3773.1998269999999</v>
      </c>
      <c r="E145" s="45">
        <v>0</v>
      </c>
      <c r="F145" s="46">
        <f t="shared" si="68"/>
        <v>98.959737158687133</v>
      </c>
      <c r="G145" s="46">
        <f t="shared" si="70"/>
        <v>3773.1998269999999</v>
      </c>
      <c r="H145" s="11">
        <f t="shared" si="75"/>
        <v>-1.8867184376714086E-3</v>
      </c>
      <c r="I145" s="10">
        <f t="shared" si="76"/>
        <v>1.0442812852761201</v>
      </c>
      <c r="J145" s="11">
        <f t="shared" si="77"/>
        <v>4.4281285276120075</v>
      </c>
      <c r="K145" s="56">
        <f t="shared" si="78"/>
        <v>3872.1595641586869</v>
      </c>
      <c r="L145" s="58">
        <f t="shared" si="79"/>
        <v>-1.6227849144567763E-3</v>
      </c>
      <c r="M145" s="57">
        <f t="shared" si="80"/>
        <v>1.0438147023667701</v>
      </c>
      <c r="N145" s="58">
        <f t="shared" si="81"/>
        <v>4.3814702366770097</v>
      </c>
      <c r="O145" s="70">
        <v>2.4975999999999998</v>
      </c>
      <c r="P145" s="45">
        <v>4214.8399950000003</v>
      </c>
      <c r="Q145" s="45">
        <v>0</v>
      </c>
      <c r="R145" s="45">
        <f t="shared" si="69"/>
        <v>98.959737158687133</v>
      </c>
      <c r="S145" s="47">
        <f t="shared" si="71"/>
        <v>4214.8399950000003</v>
      </c>
      <c r="T145" s="13">
        <f t="shared" si="82"/>
        <v>-0.15123672530892307</v>
      </c>
      <c r="U145" s="12">
        <f t="shared" si="83"/>
        <v>1.0485991584377317</v>
      </c>
      <c r="V145" s="13">
        <f t="shared" si="84"/>
        <v>4.859915843773166</v>
      </c>
      <c r="W145" s="55">
        <f t="shared" si="85"/>
        <v>4313.7997321586872</v>
      </c>
      <c r="X145" s="55">
        <f t="shared" si="86"/>
        <v>-0.14757937401055354</v>
      </c>
      <c r="Y145" s="55">
        <f t="shared" si="87"/>
        <v>1.048386113788532</v>
      </c>
      <c r="Z145" s="55">
        <f t="shared" si="88"/>
        <v>4.838611378853197</v>
      </c>
      <c r="AA145" s="70">
        <v>3.8178999999999998</v>
      </c>
      <c r="AB145" s="45">
        <v>4707.518806</v>
      </c>
      <c r="AC145" s="45">
        <v>0</v>
      </c>
      <c r="AD145" s="45">
        <f t="shared" si="67"/>
        <v>98.11454033132577</v>
      </c>
      <c r="AE145" s="48">
        <f t="shared" si="72"/>
        <v>4707.518806</v>
      </c>
      <c r="AF145" s="15">
        <f t="shared" si="89"/>
        <v>-0.24494691329793872</v>
      </c>
      <c r="AG145" s="14">
        <f t="shared" si="90"/>
        <v>0.97382676267586665</v>
      </c>
      <c r="AH145" s="15">
        <f t="shared" si="91"/>
        <v>-2.6173237324133347</v>
      </c>
      <c r="AI145" s="63">
        <f t="shared" si="92"/>
        <v>4805.6333463313258</v>
      </c>
      <c r="AJ145" s="63">
        <f t="shared" si="93"/>
        <v>-0.23978642840269959</v>
      </c>
      <c r="AK145" s="63">
        <f t="shared" si="94"/>
        <v>0.97113301682608077</v>
      </c>
      <c r="AL145" s="63">
        <f t="shared" si="95"/>
        <v>-2.8866983173919225</v>
      </c>
      <c r="AM145" s="8">
        <v>2.15</v>
      </c>
      <c r="AN145" s="16">
        <f t="shared" si="73"/>
        <v>1.0191770689982871</v>
      </c>
      <c r="AO145" s="17">
        <f t="shared" si="96"/>
        <v>8.4416798117770142E-3</v>
      </c>
      <c r="AP145" s="16">
        <f t="shared" si="97"/>
        <v>1.0191770689982871</v>
      </c>
      <c r="AQ145" s="17">
        <f t="shared" si="98"/>
        <v>1.9177068998287083</v>
      </c>
      <c r="AR145" s="45">
        <v>3303.0444769999999</v>
      </c>
      <c r="AS145" s="17">
        <f t="shared" si="99"/>
        <v>1.605858377944358E-2</v>
      </c>
      <c r="AT145" s="17">
        <f t="shared" si="100"/>
        <v>1.0081469642924543</v>
      </c>
      <c r="AU145" s="17">
        <f t="shared" si="101"/>
        <v>0.81469642924543173</v>
      </c>
    </row>
    <row r="146" spans="1:47" x14ac:dyDescent="0.3">
      <c r="A146">
        <f t="shared" si="74"/>
        <v>144</v>
      </c>
      <c r="B146" s="7">
        <v>44041</v>
      </c>
      <c r="C146" s="70">
        <v>0.27989999999999998</v>
      </c>
      <c r="D146" s="45">
        <v>3771.6848530000002</v>
      </c>
      <c r="E146" s="45">
        <v>0</v>
      </c>
      <c r="F146" s="46">
        <f t="shared" si="68"/>
        <v>98.968091022840639</v>
      </c>
      <c r="G146" s="46">
        <f t="shared" si="70"/>
        <v>3771.6848530000002</v>
      </c>
      <c r="H146" s="11">
        <f t="shared" si="75"/>
        <v>-4.0150908233349547E-2</v>
      </c>
      <c r="I146" s="10">
        <f t="shared" si="76"/>
        <v>1.0438619968555709</v>
      </c>
      <c r="J146" s="11">
        <f t="shared" si="77"/>
        <v>4.3861996855570906</v>
      </c>
      <c r="K146" s="56">
        <f t="shared" si="78"/>
        <v>3870.652944022841</v>
      </c>
      <c r="L146" s="58">
        <f t="shared" si="79"/>
        <v>-3.8909040572376874E-2</v>
      </c>
      <c r="M146" s="57">
        <f t="shared" si="80"/>
        <v>1.0434085640807258</v>
      </c>
      <c r="N146" s="58">
        <f t="shared" si="81"/>
        <v>4.3408564080725798</v>
      </c>
      <c r="O146" s="70">
        <v>2.5257999999999998</v>
      </c>
      <c r="P146" s="45">
        <v>4208.3447759999999</v>
      </c>
      <c r="Q146" s="45">
        <v>0</v>
      </c>
      <c r="R146" s="45">
        <f t="shared" si="69"/>
        <v>98.968091022840639</v>
      </c>
      <c r="S146" s="47">
        <f t="shared" si="71"/>
        <v>4208.3447759999999</v>
      </c>
      <c r="T146" s="13">
        <f t="shared" si="82"/>
        <v>-0.15410357232316096</v>
      </c>
      <c r="U146" s="12">
        <f t="shared" si="83"/>
        <v>1.0469832296752286</v>
      </c>
      <c r="V146" s="13">
        <f t="shared" si="84"/>
        <v>4.698322967522861</v>
      </c>
      <c r="W146" s="55">
        <f t="shared" si="85"/>
        <v>4307.3128670228407</v>
      </c>
      <c r="X146" s="55">
        <f t="shared" si="86"/>
        <v>-0.1503747401041311</v>
      </c>
      <c r="Y146" s="55">
        <f t="shared" si="87"/>
        <v>1.0468096058946346</v>
      </c>
      <c r="Z146" s="55">
        <f t="shared" si="88"/>
        <v>4.6809605894634565</v>
      </c>
      <c r="AA146" s="70">
        <v>3.8</v>
      </c>
      <c r="AB146" s="45">
        <v>4723.4513889999998</v>
      </c>
      <c r="AC146" s="45">
        <v>0</v>
      </c>
      <c r="AD146" s="45">
        <f t="shared" si="67"/>
        <v>98.122822846669337</v>
      </c>
      <c r="AE146" s="48">
        <f t="shared" si="72"/>
        <v>4723.4513889999998</v>
      </c>
      <c r="AF146" s="15">
        <f t="shared" si="89"/>
        <v>0.33844969412959447</v>
      </c>
      <c r="AG146" s="14">
        <f t="shared" si="90"/>
        <v>0.97712267637549521</v>
      </c>
      <c r="AH146" s="15">
        <f t="shared" si="91"/>
        <v>-2.2877323624504786</v>
      </c>
      <c r="AI146" s="63">
        <f t="shared" si="92"/>
        <v>4821.5742118466687</v>
      </c>
      <c r="AJ146" s="63">
        <f t="shared" si="93"/>
        <v>0.33171206304185574</v>
      </c>
      <c r="AK146" s="63">
        <f t="shared" si="94"/>
        <v>0.97435438219107517</v>
      </c>
      <c r="AL146" s="63">
        <f t="shared" si="95"/>
        <v>-2.5645617808924825</v>
      </c>
      <c r="AM146" s="8">
        <v>2.15</v>
      </c>
      <c r="AN146" s="16">
        <f t="shared" si="73"/>
        <v>1.0192631046631671</v>
      </c>
      <c r="AO146" s="17">
        <f t="shared" si="96"/>
        <v>8.4416798117770142E-3</v>
      </c>
      <c r="AP146" s="16">
        <f t="shared" si="97"/>
        <v>1.0192631046631671</v>
      </c>
      <c r="AQ146" s="17">
        <f t="shared" si="98"/>
        <v>1.9263104663167052</v>
      </c>
      <c r="AR146" s="45">
        <v>3303.5748979999998</v>
      </c>
      <c r="AS146" s="17">
        <f t="shared" si="99"/>
        <v>1.6058548520714311E-2</v>
      </c>
      <c r="AT146" s="17">
        <f t="shared" si="100"/>
        <v>1.0083088580618753</v>
      </c>
      <c r="AU146" s="17">
        <f t="shared" si="101"/>
        <v>0.83088580618753127</v>
      </c>
    </row>
    <row r="147" spans="1:47" x14ac:dyDescent="0.3">
      <c r="A147">
        <f t="shared" si="74"/>
        <v>145</v>
      </c>
      <c r="B147" s="7">
        <v>44042</v>
      </c>
      <c r="C147" s="70">
        <v>0.25</v>
      </c>
      <c r="D147" s="45">
        <v>3774.4811530000002</v>
      </c>
      <c r="E147" s="45">
        <v>0</v>
      </c>
      <c r="F147" s="46">
        <f t="shared" si="68"/>
        <v>98.976445592200619</v>
      </c>
      <c r="G147" s="46">
        <f t="shared" si="70"/>
        <v>3774.4811530000002</v>
      </c>
      <c r="H147" s="11">
        <f t="shared" si="75"/>
        <v>7.4139280162177634E-2</v>
      </c>
      <c r="I147" s="10">
        <f t="shared" si="76"/>
        <v>1.0446359086259263</v>
      </c>
      <c r="J147" s="11">
        <f t="shared" si="77"/>
        <v>4.4635908625926257</v>
      </c>
      <c r="K147" s="56">
        <f t="shared" si="78"/>
        <v>3873.4575985922006</v>
      </c>
      <c r="L147" s="58">
        <f t="shared" si="79"/>
        <v>7.2459468981600494E-2</v>
      </c>
      <c r="M147" s="57">
        <f t="shared" si="80"/>
        <v>1.0441646123855672</v>
      </c>
      <c r="N147" s="58">
        <f t="shared" si="81"/>
        <v>4.4164612385567237</v>
      </c>
      <c r="O147" s="70">
        <v>2.4199000000000002</v>
      </c>
      <c r="P147" s="45">
        <v>4238.0074919999997</v>
      </c>
      <c r="Q147" s="45">
        <v>0</v>
      </c>
      <c r="R147" s="45">
        <f t="shared" si="69"/>
        <v>98.976445592200619</v>
      </c>
      <c r="S147" s="47">
        <f t="shared" si="71"/>
        <v>4238.0074919999997</v>
      </c>
      <c r="T147" s="13">
        <f t="shared" si="82"/>
        <v>0.70485470128696104</v>
      </c>
      <c r="U147" s="12">
        <f t="shared" si="83"/>
        <v>1.0543629401912806</v>
      </c>
      <c r="V147" s="13">
        <f t="shared" si="84"/>
        <v>5.4362940191280629</v>
      </c>
      <c r="W147" s="55">
        <f t="shared" si="85"/>
        <v>4336.9839375922002</v>
      </c>
      <c r="X147" s="55">
        <f t="shared" si="86"/>
        <v>0.68885338691144771</v>
      </c>
      <c r="Y147" s="55">
        <f t="shared" si="87"/>
        <v>1.0540205893193542</v>
      </c>
      <c r="Z147" s="55">
        <f t="shared" si="88"/>
        <v>5.4020589319354162</v>
      </c>
      <c r="AA147" s="70">
        <v>3.7067999999999999</v>
      </c>
      <c r="AB147" s="45">
        <v>4801.3872000000001</v>
      </c>
      <c r="AC147" s="45">
        <v>0</v>
      </c>
      <c r="AD147" s="45">
        <f t="shared" si="67"/>
        <v>98.131106061196334</v>
      </c>
      <c r="AE147" s="48">
        <f t="shared" si="72"/>
        <v>4801.3872000000001</v>
      </c>
      <c r="AF147" s="15">
        <f t="shared" si="89"/>
        <v>1.6499759303440165</v>
      </c>
      <c r="AG147" s="14">
        <f t="shared" si="90"/>
        <v>0.99324496534562412</v>
      </c>
      <c r="AH147" s="15">
        <f t="shared" si="91"/>
        <v>-0.67550346543758799</v>
      </c>
      <c r="AI147" s="63">
        <f t="shared" si="92"/>
        <v>4899.5183060611962</v>
      </c>
      <c r="AJ147" s="63">
        <f t="shared" si="93"/>
        <v>1.6165694188221336</v>
      </c>
      <c r="AK147" s="63">
        <f t="shared" si="94"/>
        <v>0.99010549716452945</v>
      </c>
      <c r="AL147" s="63">
        <f t="shared" si="95"/>
        <v>-0.98945028354705533</v>
      </c>
      <c r="AM147" s="8">
        <v>2.15</v>
      </c>
      <c r="AN147" s="16">
        <f t="shared" si="73"/>
        <v>1.0193491475909022</v>
      </c>
      <c r="AO147" s="17">
        <f t="shared" si="96"/>
        <v>8.4416798117770142E-3</v>
      </c>
      <c r="AP147" s="16">
        <f t="shared" si="97"/>
        <v>1.0193491475909022</v>
      </c>
      <c r="AQ147" s="17">
        <f t="shared" si="98"/>
        <v>1.9349147590902227</v>
      </c>
      <c r="AR147" s="45">
        <v>3304.1054039999999</v>
      </c>
      <c r="AS147" s="17">
        <f t="shared" si="99"/>
        <v>1.6058543135222259E-2</v>
      </c>
      <c r="AT147" s="17">
        <f t="shared" si="100"/>
        <v>1.0084707777747834</v>
      </c>
      <c r="AU147" s="17">
        <f t="shared" si="101"/>
        <v>0.84707777747834445</v>
      </c>
    </row>
    <row r="148" spans="1:47" x14ac:dyDescent="0.3">
      <c r="A148">
        <f t="shared" si="74"/>
        <v>146</v>
      </c>
      <c r="B148" s="7">
        <v>44043</v>
      </c>
      <c r="C148" s="70">
        <v>0.2999</v>
      </c>
      <c r="D148" s="45">
        <v>3771.5480149999999</v>
      </c>
      <c r="E148" s="45">
        <v>0</v>
      </c>
      <c r="F148" s="46">
        <f t="shared" si="68"/>
        <v>98.984800866826589</v>
      </c>
      <c r="G148" s="46">
        <f t="shared" si="70"/>
        <v>3771.5480149999999</v>
      </c>
      <c r="H148" s="11">
        <f t="shared" si="75"/>
        <v>-7.7709700515238289E-2</v>
      </c>
      <c r="I148" s="10">
        <f t="shared" si="76"/>
        <v>1.0438241251898583</v>
      </c>
      <c r="J148" s="11">
        <f t="shared" si="77"/>
        <v>4.3824125189858343</v>
      </c>
      <c r="K148" s="56">
        <f t="shared" si="78"/>
        <v>3870.5328158668262</v>
      </c>
      <c r="L148" s="58">
        <f t="shared" si="79"/>
        <v>-7.5508319141981417E-2</v>
      </c>
      <c r="M148" s="57">
        <f t="shared" si="80"/>
        <v>1.0433761812376796</v>
      </c>
      <c r="N148" s="58">
        <f t="shared" si="81"/>
        <v>4.3376181237679612</v>
      </c>
      <c r="O148" s="70">
        <v>2.403</v>
      </c>
      <c r="P148" s="45">
        <v>4243.6681420000004</v>
      </c>
      <c r="Q148" s="45">
        <v>0</v>
      </c>
      <c r="R148" s="45">
        <f t="shared" si="69"/>
        <v>98.984800866826589</v>
      </c>
      <c r="S148" s="47">
        <f t="shared" si="71"/>
        <v>4243.6681420000004</v>
      </c>
      <c r="T148" s="13">
        <f t="shared" si="82"/>
        <v>0.13356866430005443</v>
      </c>
      <c r="U148" s="12">
        <f t="shared" si="83"/>
        <v>1.055771238687369</v>
      </c>
      <c r="V148" s="13">
        <f t="shared" si="84"/>
        <v>5.5771238687368996</v>
      </c>
      <c r="W148" s="55">
        <f t="shared" si="85"/>
        <v>4342.6529428668273</v>
      </c>
      <c r="X148" s="55">
        <f t="shared" si="86"/>
        <v>0.13071307978544944</v>
      </c>
      <c r="Y148" s="55">
        <f t="shared" si="87"/>
        <v>1.0553983320932263</v>
      </c>
      <c r="Z148" s="55">
        <f t="shared" si="88"/>
        <v>5.539833209322631</v>
      </c>
      <c r="AA148" s="70">
        <v>3.7035999999999998</v>
      </c>
      <c r="AB148" s="45">
        <v>4805.5124400000004</v>
      </c>
      <c r="AC148" s="45">
        <v>0</v>
      </c>
      <c r="AD148" s="45">
        <f t="shared" si="67"/>
        <v>98.139389974965781</v>
      </c>
      <c r="AE148" s="48">
        <f t="shared" si="72"/>
        <v>4805.5124400000004</v>
      </c>
      <c r="AF148" s="15">
        <f t="shared" si="89"/>
        <v>8.5917669793444951E-2</v>
      </c>
      <c r="AG148" s="14">
        <f t="shared" si="90"/>
        <v>0.99409833827518979</v>
      </c>
      <c r="AH148" s="15">
        <f t="shared" si="91"/>
        <v>-0.59016617248102143</v>
      </c>
      <c r="AI148" s="63">
        <f t="shared" si="92"/>
        <v>4903.6518299749659</v>
      </c>
      <c r="AJ148" s="63">
        <f t="shared" si="93"/>
        <v>8.4365924475804377E-2</v>
      </c>
      <c r="AK148" s="63">
        <f t="shared" si="94"/>
        <v>0.99094080882049806</v>
      </c>
      <c r="AL148" s="63">
        <f t="shared" si="95"/>
        <v>-0.90591911795019353</v>
      </c>
      <c r="AM148" s="8">
        <v>2.15</v>
      </c>
      <c r="AN148" s="16">
        <f t="shared" si="73"/>
        <v>1.0194351977821059</v>
      </c>
      <c r="AO148" s="17">
        <f t="shared" si="96"/>
        <v>8.4416798117770142E-3</v>
      </c>
      <c r="AP148" s="16">
        <f t="shared" si="97"/>
        <v>1.0194351977821059</v>
      </c>
      <c r="AQ148" s="17">
        <f t="shared" si="98"/>
        <v>1.9435197782105895</v>
      </c>
      <c r="AR148" s="45">
        <v>3304.635996</v>
      </c>
      <c r="AS148" s="17">
        <f t="shared" si="99"/>
        <v>1.6058567603738361E-2</v>
      </c>
      <c r="AT148" s="17">
        <f t="shared" si="100"/>
        <v>1.0086327237363963</v>
      </c>
      <c r="AU148" s="17">
        <f t="shared" si="101"/>
        <v>0.86327237363963416</v>
      </c>
    </row>
    <row r="149" spans="1:47" x14ac:dyDescent="0.3">
      <c r="A149">
        <f t="shared" si="74"/>
        <v>147</v>
      </c>
      <c r="B149" s="7">
        <v>44046</v>
      </c>
      <c r="C149" s="70">
        <v>0.2777</v>
      </c>
      <c r="D149" s="45">
        <v>3773.7864239999999</v>
      </c>
      <c r="E149" s="45">
        <v>0</v>
      </c>
      <c r="F149" s="46">
        <f t="shared" si="68"/>
        <v>98.993156846778092</v>
      </c>
      <c r="G149" s="46">
        <f t="shared" si="70"/>
        <v>3773.7864239999999</v>
      </c>
      <c r="H149" s="11">
        <f t="shared" si="75"/>
        <v>5.9349874139158487E-2</v>
      </c>
      <c r="I149" s="10">
        <f t="shared" si="76"/>
        <v>1.0444436334943927</v>
      </c>
      <c r="J149" s="11">
        <f t="shared" si="77"/>
        <v>4.4443633494392731</v>
      </c>
      <c r="K149" s="56">
        <f t="shared" si="78"/>
        <v>3872.7795808467781</v>
      </c>
      <c r="L149" s="58">
        <f t="shared" si="79"/>
        <v>5.8047950678563609E-2</v>
      </c>
      <c r="M149" s="57">
        <f t="shared" si="80"/>
        <v>1.0439818397287564</v>
      </c>
      <c r="N149" s="58">
        <f t="shared" si="81"/>
        <v>4.3981839728756356</v>
      </c>
      <c r="O149" s="70">
        <v>2.3776000000000002</v>
      </c>
      <c r="P149" s="45">
        <v>4251.6441160000004</v>
      </c>
      <c r="Q149" s="45">
        <v>0</v>
      </c>
      <c r="R149" s="45">
        <f t="shared" si="69"/>
        <v>98.993156846778092</v>
      </c>
      <c r="S149" s="47">
        <f t="shared" si="71"/>
        <v>4251.6441160000004</v>
      </c>
      <c r="T149" s="13">
        <f t="shared" si="82"/>
        <v>0.18794999356950282</v>
      </c>
      <c r="U149" s="12">
        <f t="shared" si="83"/>
        <v>1.0577555606625906</v>
      </c>
      <c r="V149" s="13">
        <f t="shared" si="84"/>
        <v>5.7755560662590577</v>
      </c>
      <c r="W149" s="55">
        <f t="shared" si="85"/>
        <v>4350.6372728467786</v>
      </c>
      <c r="X149" s="55">
        <f t="shared" si="86"/>
        <v>0.18385834845646709</v>
      </c>
      <c r="Y149" s="55">
        <f t="shared" si="87"/>
        <v>1.05733877003625</v>
      </c>
      <c r="Z149" s="55">
        <f t="shared" si="88"/>
        <v>5.7338770036249986</v>
      </c>
      <c r="AA149" s="70">
        <v>3.6798999999999999</v>
      </c>
      <c r="AB149" s="45">
        <v>4826.7431180000003</v>
      </c>
      <c r="AC149" s="45">
        <v>0</v>
      </c>
      <c r="AD149" s="45">
        <f t="shared" si="67"/>
        <v>98.147674588036693</v>
      </c>
      <c r="AE149" s="48">
        <f t="shared" si="72"/>
        <v>4826.7431180000003</v>
      </c>
      <c r="AF149" s="15">
        <f t="shared" si="89"/>
        <v>0.44179841931695218</v>
      </c>
      <c r="AG149" s="14">
        <f t="shared" si="90"/>
        <v>0.99849024902014571</v>
      </c>
      <c r="AH149" s="15">
        <f t="shared" si="91"/>
        <v>-0.15097509798542852</v>
      </c>
      <c r="AI149" s="63">
        <f t="shared" si="92"/>
        <v>4924.8907925880367</v>
      </c>
      <c r="AJ149" s="63">
        <f t="shared" si="93"/>
        <v>0.43312542059452674</v>
      </c>
      <c r="AK149" s="63">
        <f t="shared" si="94"/>
        <v>0.99523282536654467</v>
      </c>
      <c r="AL149" s="63">
        <f t="shared" si="95"/>
        <v>-0.47671746334553289</v>
      </c>
      <c r="AM149" s="8">
        <v>2.15</v>
      </c>
      <c r="AN149" s="16">
        <f t="shared" si="73"/>
        <v>1.0195212552373911</v>
      </c>
      <c r="AO149" s="17">
        <f t="shared" si="96"/>
        <v>8.4416798117770142E-3</v>
      </c>
      <c r="AP149" s="16">
        <f t="shared" si="97"/>
        <v>1.0195212552373911</v>
      </c>
      <c r="AQ149" s="17">
        <f t="shared" si="98"/>
        <v>1.9521255237391122</v>
      </c>
      <c r="AR149" s="45">
        <v>3305.1666730000002</v>
      </c>
      <c r="AS149" s="17">
        <f t="shared" si="99"/>
        <v>1.6058561385956516E-2</v>
      </c>
      <c r="AT149" s="17">
        <f t="shared" si="100"/>
        <v>1.0087946956414964</v>
      </c>
      <c r="AU149" s="17">
        <f t="shared" si="101"/>
        <v>0.87946956414963751</v>
      </c>
    </row>
    <row r="150" spans="1:47" x14ac:dyDescent="0.3">
      <c r="A150">
        <f t="shared" si="74"/>
        <v>148</v>
      </c>
      <c r="B150" s="7">
        <v>44047</v>
      </c>
      <c r="C150" s="70">
        <v>0.28000000000000003</v>
      </c>
      <c r="D150" s="45">
        <v>3774.270129</v>
      </c>
      <c r="E150" s="45">
        <v>0</v>
      </c>
      <c r="F150" s="46">
        <f t="shared" si="68"/>
        <v>99.001513532114672</v>
      </c>
      <c r="G150" s="46">
        <f t="shared" si="70"/>
        <v>3774.270129</v>
      </c>
      <c r="H150" s="11">
        <f t="shared" si="75"/>
        <v>1.2817498015360584E-2</v>
      </c>
      <c r="I150" s="10">
        <f t="shared" si="76"/>
        <v>1.0445775050363875</v>
      </c>
      <c r="J150" s="11">
        <f t="shared" si="77"/>
        <v>4.4577505036387466</v>
      </c>
      <c r="K150" s="56">
        <f t="shared" si="78"/>
        <v>3873.2716425321146</v>
      </c>
      <c r="L150" s="58">
        <f t="shared" si="79"/>
        <v>1.270564655344586E-2</v>
      </c>
      <c r="M150" s="57">
        <f t="shared" si="80"/>
        <v>1.0441144843713945</v>
      </c>
      <c r="N150" s="58">
        <f t="shared" si="81"/>
        <v>4.4114484371394536</v>
      </c>
      <c r="O150" s="70">
        <v>2.4226999999999999</v>
      </c>
      <c r="P150" s="45">
        <v>4240.499084</v>
      </c>
      <c r="Q150" s="45">
        <v>0</v>
      </c>
      <c r="R150" s="45">
        <f t="shared" si="69"/>
        <v>99.001513532114672</v>
      </c>
      <c r="S150" s="47">
        <f t="shared" si="71"/>
        <v>4240.499084</v>
      </c>
      <c r="T150" s="13">
        <f t="shared" si="82"/>
        <v>-0.26213464005745424</v>
      </c>
      <c r="U150" s="12">
        <f t="shared" si="83"/>
        <v>1.0549828169309601</v>
      </c>
      <c r="V150" s="13">
        <f t="shared" si="84"/>
        <v>5.4982816930960077</v>
      </c>
      <c r="W150" s="55">
        <f t="shared" si="85"/>
        <v>4339.5005975321146</v>
      </c>
      <c r="X150" s="55">
        <f t="shared" si="86"/>
        <v>-0.25597802382125723</v>
      </c>
      <c r="Y150" s="55">
        <f t="shared" si="87"/>
        <v>1.0546322151476153</v>
      </c>
      <c r="Z150" s="55">
        <f t="shared" si="88"/>
        <v>5.4632215147615293</v>
      </c>
      <c r="AA150" s="70">
        <v>3.742</v>
      </c>
      <c r="AB150" s="45">
        <v>4776.6732910000001</v>
      </c>
      <c r="AC150" s="45">
        <v>0</v>
      </c>
      <c r="AD150" s="45">
        <f t="shared" si="67"/>
        <v>98.155959900468119</v>
      </c>
      <c r="AE150" s="48">
        <f t="shared" si="72"/>
        <v>4776.6732910000001</v>
      </c>
      <c r="AF150" s="15">
        <f t="shared" si="89"/>
        <v>-1.0373418633628728</v>
      </c>
      <c r="AG150" s="14">
        <f t="shared" si="90"/>
        <v>0.98813249166546357</v>
      </c>
      <c r="AH150" s="15">
        <f t="shared" si="91"/>
        <v>-1.1867508334536425</v>
      </c>
      <c r="AI150" s="63">
        <f t="shared" si="92"/>
        <v>4874.8292509004677</v>
      </c>
      <c r="AJ150" s="63">
        <f t="shared" si="93"/>
        <v>-1.0165005437869135</v>
      </c>
      <c r="AK150" s="63">
        <f t="shared" si="94"/>
        <v>0.9851162782847479</v>
      </c>
      <c r="AL150" s="63">
        <f t="shared" si="95"/>
        <v>-1.4883721715252096</v>
      </c>
      <c r="AM150" s="8">
        <v>2.15</v>
      </c>
      <c r="AN150" s="16">
        <f t="shared" si="73"/>
        <v>1.0196073199573712</v>
      </c>
      <c r="AO150" s="17">
        <f t="shared" si="96"/>
        <v>8.4416798117770142E-3</v>
      </c>
      <c r="AP150" s="16">
        <f t="shared" si="97"/>
        <v>1.0196073199573712</v>
      </c>
      <c r="AQ150" s="17">
        <f t="shared" si="98"/>
        <v>1.9607319957371194</v>
      </c>
      <c r="AR150" s="45">
        <v>3305.697435</v>
      </c>
      <c r="AS150" s="17">
        <f t="shared" si="99"/>
        <v>1.6058554757192312E-2</v>
      </c>
      <c r="AT150" s="17">
        <f t="shared" si="100"/>
        <v>1.0089566934900835</v>
      </c>
      <c r="AU150" s="17">
        <f t="shared" si="101"/>
        <v>0.89566934900835449</v>
      </c>
    </row>
    <row r="151" spans="1:47" x14ac:dyDescent="0.3">
      <c r="A151">
        <f t="shared" si="74"/>
        <v>149</v>
      </c>
      <c r="B151" s="7">
        <v>44048</v>
      </c>
      <c r="C151" s="70">
        <v>0.26989999999999997</v>
      </c>
      <c r="D151" s="45">
        <v>3775.6366539999999</v>
      </c>
      <c r="E151" s="45">
        <v>0</v>
      </c>
      <c r="F151" s="46">
        <f t="shared" si="68"/>
        <v>99.009870922895871</v>
      </c>
      <c r="G151" s="46">
        <f t="shared" si="70"/>
        <v>3775.6366539999999</v>
      </c>
      <c r="H151" s="11">
        <f t="shared" si="75"/>
        <v>3.6206338001609772E-2</v>
      </c>
      <c r="I151" s="10">
        <f t="shared" si="76"/>
        <v>1.0449557082985497</v>
      </c>
      <c r="J151" s="11">
        <f t="shared" si="77"/>
        <v>4.4955708298549668</v>
      </c>
      <c r="K151" s="56">
        <f t="shared" si="78"/>
        <v>3874.6465249228959</v>
      </c>
      <c r="L151" s="58">
        <f t="shared" si="79"/>
        <v>3.5496668389689567E-2</v>
      </c>
      <c r="M151" s="57">
        <f t="shared" si="80"/>
        <v>1.0444851102275206</v>
      </c>
      <c r="N151" s="58">
        <f t="shared" si="81"/>
        <v>4.4485110227520552</v>
      </c>
      <c r="O151" s="70">
        <v>2.4537</v>
      </c>
      <c r="P151" s="45">
        <v>4233.2054239999998</v>
      </c>
      <c r="Q151" s="45">
        <v>0</v>
      </c>
      <c r="R151" s="45">
        <f t="shared" si="69"/>
        <v>99.009870922895871</v>
      </c>
      <c r="S151" s="47">
        <f t="shared" si="71"/>
        <v>4233.2054239999998</v>
      </c>
      <c r="T151" s="13">
        <f t="shared" si="82"/>
        <v>-0.1720000371541186</v>
      </c>
      <c r="U151" s="12">
        <f t="shared" si="83"/>
        <v>1.0531682460938692</v>
      </c>
      <c r="V151" s="13">
        <f t="shared" si="84"/>
        <v>5.3168246093869165</v>
      </c>
      <c r="W151" s="55">
        <f t="shared" si="85"/>
        <v>4332.2152949228957</v>
      </c>
      <c r="X151" s="55">
        <f t="shared" si="86"/>
        <v>-0.16788343371497705</v>
      </c>
      <c r="Y151" s="55">
        <f t="shared" si="87"/>
        <v>1.052861662371761</v>
      </c>
      <c r="Z151" s="55">
        <f t="shared" si="88"/>
        <v>5.2861662371761042</v>
      </c>
      <c r="AA151" s="70">
        <v>3.794</v>
      </c>
      <c r="AB151" s="45">
        <v>4735.616567</v>
      </c>
      <c r="AC151" s="45">
        <v>0</v>
      </c>
      <c r="AD151" s="45">
        <f t="shared" si="67"/>
        <v>98.164245912319089</v>
      </c>
      <c r="AE151" s="48">
        <f t="shared" si="72"/>
        <v>4735.616567</v>
      </c>
      <c r="AF151" s="15">
        <f t="shared" si="89"/>
        <v>-0.85952547931962275</v>
      </c>
      <c r="AG151" s="14">
        <f t="shared" si="90"/>
        <v>0.9796392411301631</v>
      </c>
      <c r="AH151" s="15">
        <f t="shared" si="91"/>
        <v>-2.0360758869836904</v>
      </c>
      <c r="AI151" s="63">
        <f t="shared" si="92"/>
        <v>4833.7808129123196</v>
      </c>
      <c r="AJ151" s="63">
        <f t="shared" si="93"/>
        <v>-0.84204873392367263</v>
      </c>
      <c r="AK151" s="63">
        <f t="shared" si="94"/>
        <v>0.97682111913577518</v>
      </c>
      <c r="AL151" s="63">
        <f t="shared" si="95"/>
        <v>-2.3178880864224816</v>
      </c>
      <c r="AM151" s="8">
        <v>2.15</v>
      </c>
      <c r="AN151" s="16">
        <f t="shared" si="73"/>
        <v>1.0196933919426594</v>
      </c>
      <c r="AO151" s="17">
        <f t="shared" si="96"/>
        <v>8.4416798117770142E-3</v>
      </c>
      <c r="AP151" s="16">
        <f t="shared" si="97"/>
        <v>1.0196933919426594</v>
      </c>
      <c r="AQ151" s="17">
        <f t="shared" si="98"/>
        <v>1.96933919426594</v>
      </c>
      <c r="AR151" s="45">
        <v>3306.228282</v>
      </c>
      <c r="AS151" s="17">
        <f t="shared" si="99"/>
        <v>1.6058547717623384E-2</v>
      </c>
      <c r="AT151" s="17">
        <f t="shared" si="100"/>
        <v>1.0091187172821579</v>
      </c>
      <c r="AU151" s="17">
        <f t="shared" si="101"/>
        <v>0.9118717282157851</v>
      </c>
    </row>
    <row r="152" spans="1:47" x14ac:dyDescent="0.3">
      <c r="A152">
        <f t="shared" si="74"/>
        <v>150</v>
      </c>
      <c r="B152" s="7">
        <v>44049</v>
      </c>
      <c r="C152" s="70">
        <v>7.6999999999999999E-2</v>
      </c>
      <c r="D152" s="45">
        <v>3790.0354600000001</v>
      </c>
      <c r="E152" s="45">
        <v>0</v>
      </c>
      <c r="F152" s="46">
        <f t="shared" si="68"/>
        <v>99.018229019181234</v>
      </c>
      <c r="G152" s="46">
        <f t="shared" si="70"/>
        <v>3790.0354600000001</v>
      </c>
      <c r="H152" s="11">
        <f t="shared" si="75"/>
        <v>0.38136100794405881</v>
      </c>
      <c r="I152" s="10">
        <f t="shared" si="76"/>
        <v>1.048940761920286</v>
      </c>
      <c r="J152" s="11">
        <f t="shared" si="77"/>
        <v>4.8940761920285958</v>
      </c>
      <c r="K152" s="56">
        <f t="shared" si="78"/>
        <v>3889.0536890191811</v>
      </c>
      <c r="L152" s="58">
        <f t="shared" si="79"/>
        <v>0.37183170138523902</v>
      </c>
      <c r="M152" s="57">
        <f t="shared" si="80"/>
        <v>1.0483688369835951</v>
      </c>
      <c r="N152" s="58">
        <f t="shared" si="81"/>
        <v>4.8368836983595065</v>
      </c>
      <c r="O152" s="70">
        <v>2.39</v>
      </c>
      <c r="P152" s="45">
        <v>4251.5201630000001</v>
      </c>
      <c r="Q152" s="45">
        <v>0</v>
      </c>
      <c r="R152" s="45">
        <f t="shared" si="69"/>
        <v>99.018229019181234</v>
      </c>
      <c r="S152" s="47">
        <f t="shared" si="71"/>
        <v>4251.5201630000001</v>
      </c>
      <c r="T152" s="13">
        <f t="shared" si="82"/>
        <v>0.43264470219577245</v>
      </c>
      <c r="U152" s="12">
        <f t="shared" si="83"/>
        <v>1.0577247227158024</v>
      </c>
      <c r="V152" s="13">
        <f t="shared" si="84"/>
        <v>5.7724722715802423</v>
      </c>
      <c r="W152" s="55">
        <f t="shared" si="85"/>
        <v>4350.5383920191816</v>
      </c>
      <c r="X152" s="55">
        <f t="shared" si="86"/>
        <v>0.4229498270263532</v>
      </c>
      <c r="Y152" s="55">
        <f t="shared" si="87"/>
        <v>1.0573147389515891</v>
      </c>
      <c r="Z152" s="55">
        <f t="shared" si="88"/>
        <v>5.7314738951589117</v>
      </c>
      <c r="AA152" s="70">
        <v>3.77</v>
      </c>
      <c r="AB152" s="45">
        <v>4756.63094</v>
      </c>
      <c r="AC152" s="45">
        <v>0</v>
      </c>
      <c r="AD152" s="45">
        <f t="shared" si="67"/>
        <v>98.17253262364865</v>
      </c>
      <c r="AE152" s="48">
        <f t="shared" si="72"/>
        <v>4756.63094</v>
      </c>
      <c r="AF152" s="15">
        <f t="shared" si="89"/>
        <v>0.44375157284561872</v>
      </c>
      <c r="AG152" s="14">
        <f t="shared" si="90"/>
        <v>0.98398640567089113</v>
      </c>
      <c r="AH152" s="15">
        <f t="shared" si="91"/>
        <v>-1.6013594329108871</v>
      </c>
      <c r="AI152" s="63">
        <f t="shared" si="92"/>
        <v>4854.8034726236483</v>
      </c>
      <c r="AJ152" s="63">
        <f t="shared" si="93"/>
        <v>0.43491131528288207</v>
      </c>
      <c r="AK152" s="63">
        <f t="shared" si="94"/>
        <v>0.98106942471296954</v>
      </c>
      <c r="AL152" s="63">
        <f t="shared" si="95"/>
        <v>-1.893057528703046</v>
      </c>
      <c r="AM152" s="8">
        <v>1.9</v>
      </c>
      <c r="AN152" s="16">
        <f t="shared" si="73"/>
        <v>1.019779471193869</v>
      </c>
      <c r="AO152" s="17">
        <f t="shared" si="96"/>
        <v>8.4416798117770142E-3</v>
      </c>
      <c r="AP152" s="16">
        <f t="shared" si="97"/>
        <v>1.019779471193869</v>
      </c>
      <c r="AQ152" s="17">
        <f t="shared" si="98"/>
        <v>1.9779471193869025</v>
      </c>
      <c r="AR152" s="45">
        <v>3306.759215</v>
      </c>
      <c r="AS152" s="17">
        <f t="shared" si="99"/>
        <v>1.6058570513433068E-2</v>
      </c>
      <c r="AT152" s="17">
        <f t="shared" si="100"/>
        <v>1.0092807673229369</v>
      </c>
      <c r="AU152" s="17">
        <f t="shared" si="101"/>
        <v>0.92807673229369225</v>
      </c>
    </row>
    <row r="153" spans="1:47" x14ac:dyDescent="0.3">
      <c r="A153">
        <f t="shared" si="74"/>
        <v>151</v>
      </c>
      <c r="B153" s="7">
        <v>44050</v>
      </c>
      <c r="C153" s="70">
        <v>7.3800000000000004E-2</v>
      </c>
      <c r="D153" s="45">
        <v>3790.6021759999999</v>
      </c>
      <c r="E153" s="45">
        <v>0</v>
      </c>
      <c r="F153" s="46">
        <f t="shared" si="68"/>
        <v>99.026587821030319</v>
      </c>
      <c r="G153" s="46">
        <f t="shared" si="70"/>
        <v>3790.6021759999999</v>
      </c>
      <c r="H153" s="11">
        <f t="shared" si="75"/>
        <v>1.4952788858590971E-2</v>
      </c>
      <c r="I153" s="10">
        <f t="shared" si="76"/>
        <v>1.0490976078176677</v>
      </c>
      <c r="J153" s="11">
        <f t="shared" si="77"/>
        <v>4.9097607817667699</v>
      </c>
      <c r="K153" s="56">
        <f t="shared" si="78"/>
        <v>3889.6287638210301</v>
      </c>
      <c r="L153" s="58">
        <f t="shared" si="79"/>
        <v>1.4787011130046324E-2</v>
      </c>
      <c r="M153" s="57">
        <f t="shared" si="80"/>
        <v>1.0485238594002038</v>
      </c>
      <c r="N153" s="58">
        <f t="shared" si="81"/>
        <v>4.8523859400203762</v>
      </c>
      <c r="O153" s="70">
        <v>2.4460000000000002</v>
      </c>
      <c r="P153" s="45">
        <v>4237.1459729999997</v>
      </c>
      <c r="Q153" s="45">
        <v>0</v>
      </c>
      <c r="R153" s="45">
        <f t="shared" si="69"/>
        <v>99.026587821030319</v>
      </c>
      <c r="S153" s="47">
        <f t="shared" si="71"/>
        <v>4237.1459729999997</v>
      </c>
      <c r="T153" s="13">
        <f t="shared" si="82"/>
        <v>-0.33809530353626771</v>
      </c>
      <c r="U153" s="12">
        <f t="shared" si="83"/>
        <v>1.0541486051039584</v>
      </c>
      <c r="V153" s="13">
        <f t="shared" si="84"/>
        <v>5.4148605103958358</v>
      </c>
      <c r="W153" s="55">
        <f t="shared" si="85"/>
        <v>4336.1725608210299</v>
      </c>
      <c r="X153" s="55">
        <f t="shared" si="86"/>
        <v>-0.33020812376934883</v>
      </c>
      <c r="Y153" s="55">
        <f t="shared" si="87"/>
        <v>1.0538233997897604</v>
      </c>
      <c r="Z153" s="55">
        <f t="shared" si="88"/>
        <v>5.3823399789760362</v>
      </c>
      <c r="AA153" s="70">
        <v>3.8738000000000001</v>
      </c>
      <c r="AB153" s="45">
        <v>4674.0265820000004</v>
      </c>
      <c r="AC153" s="45">
        <v>0</v>
      </c>
      <c r="AD153" s="45">
        <f t="shared" si="67"/>
        <v>98.180820034515847</v>
      </c>
      <c r="AE153" s="48">
        <f t="shared" si="72"/>
        <v>4674.0265820000004</v>
      </c>
      <c r="AF153" s="15">
        <f t="shared" si="89"/>
        <v>-1.7366148234321366</v>
      </c>
      <c r="AG153" s="14">
        <f t="shared" si="90"/>
        <v>0.96689835188945339</v>
      </c>
      <c r="AH153" s="15">
        <f t="shared" si="91"/>
        <v>-3.3101648110546611</v>
      </c>
      <c r="AI153" s="63">
        <f t="shared" si="92"/>
        <v>4772.2074020345162</v>
      </c>
      <c r="AJ153" s="63">
        <f t="shared" si="93"/>
        <v>-1.7013267592579817</v>
      </c>
      <c r="AK153" s="63">
        <f t="shared" si="94"/>
        <v>0.96437822806342943</v>
      </c>
      <c r="AL153" s="63">
        <f t="shared" si="95"/>
        <v>-3.5621771936570568</v>
      </c>
      <c r="AM153" s="8">
        <v>1.9</v>
      </c>
      <c r="AN153" s="16">
        <f t="shared" si="73"/>
        <v>1.0198556408581581</v>
      </c>
      <c r="AO153" s="17">
        <f t="shared" si="96"/>
        <v>7.4692290285005569E-3</v>
      </c>
      <c r="AP153" s="16">
        <f t="shared" si="97"/>
        <v>1.0198556408581581</v>
      </c>
      <c r="AQ153" s="17">
        <f t="shared" si="98"/>
        <v>1.9855640858158052</v>
      </c>
      <c r="AR153" s="45">
        <v>3307.0459219999998</v>
      </c>
      <c r="AS153" s="17">
        <f t="shared" si="99"/>
        <v>8.6703319279957114E-3</v>
      </c>
      <c r="AT153" s="17">
        <f t="shared" si="100"/>
        <v>1.0093682753155493</v>
      </c>
      <c r="AU153" s="17">
        <f t="shared" si="101"/>
        <v>0.93682753155492904</v>
      </c>
    </row>
    <row r="154" spans="1:47" x14ac:dyDescent="0.3">
      <c r="A154">
        <f t="shared" si="74"/>
        <v>152</v>
      </c>
      <c r="B154" s="7">
        <v>44053</v>
      </c>
      <c r="C154" s="70">
        <v>0.06</v>
      </c>
      <c r="D154" s="45">
        <v>3792.189993</v>
      </c>
      <c r="E154" s="45">
        <v>0</v>
      </c>
      <c r="F154" s="46">
        <f t="shared" si="68"/>
        <v>99.033984343673779</v>
      </c>
      <c r="G154" s="46">
        <f t="shared" si="70"/>
        <v>3792.189993</v>
      </c>
      <c r="H154" s="11">
        <f t="shared" si="75"/>
        <v>4.1888252216315536E-2</v>
      </c>
      <c r="I154" s="10">
        <f t="shared" si="76"/>
        <v>1.0495370564696258</v>
      </c>
      <c r="J154" s="11">
        <f t="shared" si="77"/>
        <v>4.9537056469625806</v>
      </c>
      <c r="K154" s="56">
        <f t="shared" si="78"/>
        <v>3891.2239773436736</v>
      </c>
      <c r="L154" s="58">
        <f t="shared" si="79"/>
        <v>4.1011973622806508E-2</v>
      </c>
      <c r="M154" s="57">
        <f t="shared" si="80"/>
        <v>1.0489538797288498</v>
      </c>
      <c r="N154" s="58">
        <f t="shared" si="81"/>
        <v>4.8953879728849792</v>
      </c>
      <c r="O154" s="70">
        <v>2.4900000000000002</v>
      </c>
      <c r="P154" s="45">
        <v>4226.3671219999997</v>
      </c>
      <c r="Q154" s="45">
        <v>0</v>
      </c>
      <c r="R154" s="45">
        <f t="shared" si="69"/>
        <v>99.033984343673779</v>
      </c>
      <c r="S154" s="47">
        <f t="shared" si="71"/>
        <v>4226.3671219999997</v>
      </c>
      <c r="T154" s="13">
        <f t="shared" si="82"/>
        <v>-0.25438941845962182</v>
      </c>
      <c r="U154" s="12">
        <f t="shared" si="83"/>
        <v>1.0514669625977342</v>
      </c>
      <c r="V154" s="13">
        <f t="shared" si="84"/>
        <v>5.14669625977342</v>
      </c>
      <c r="W154" s="55">
        <f t="shared" si="85"/>
        <v>4325.4011063436737</v>
      </c>
      <c r="X154" s="55">
        <f t="shared" si="86"/>
        <v>-0.24840926707300204</v>
      </c>
      <c r="Y154" s="55">
        <f t="shared" si="87"/>
        <v>1.0512056048060989</v>
      </c>
      <c r="Z154" s="55">
        <f t="shared" si="88"/>
        <v>5.1205604806098926</v>
      </c>
      <c r="AA154" s="70">
        <v>3.9542999999999999</v>
      </c>
      <c r="AB154" s="45">
        <v>4612.0553829999999</v>
      </c>
      <c r="AC154" s="45">
        <v>0</v>
      </c>
      <c r="AD154" s="45">
        <f t="shared" si="67"/>
        <v>98.188153384826279</v>
      </c>
      <c r="AE154" s="48">
        <f t="shared" si="72"/>
        <v>4612.0553829999999</v>
      </c>
      <c r="AF154" s="15">
        <f t="shared" si="89"/>
        <v>-1.3258632126452952</v>
      </c>
      <c r="AG154" s="14">
        <f t="shared" si="90"/>
        <v>0.95407860233807751</v>
      </c>
      <c r="AH154" s="15">
        <f t="shared" si="91"/>
        <v>-4.5921397661922487</v>
      </c>
      <c r="AI154" s="63">
        <f t="shared" si="92"/>
        <v>4710.2435363848263</v>
      </c>
      <c r="AJ154" s="63">
        <f t="shared" si="93"/>
        <v>-1.2984319504486197</v>
      </c>
      <c r="AK154" s="63">
        <f t="shared" si="94"/>
        <v>0.95185643302708356</v>
      </c>
      <c r="AL154" s="63">
        <f t="shared" si="95"/>
        <v>-4.8143566972916441</v>
      </c>
      <c r="AM154" s="8">
        <v>1.9</v>
      </c>
      <c r="AN154" s="16">
        <f t="shared" si="73"/>
        <v>1.0199318162117339</v>
      </c>
      <c r="AO154" s="17">
        <f t="shared" si="96"/>
        <v>7.4692290285005569E-3</v>
      </c>
      <c r="AP154" s="16">
        <f t="shared" si="97"/>
        <v>1.0199318162117339</v>
      </c>
      <c r="AQ154" s="17">
        <f t="shared" si="98"/>
        <v>1.9931816211733899</v>
      </c>
      <c r="AR154" s="45">
        <v>3307.5626120000002</v>
      </c>
      <c r="AS154" s="17">
        <f t="shared" si="99"/>
        <v>1.5623913673623591E-2</v>
      </c>
      <c r="AT154" s="17">
        <f t="shared" si="100"/>
        <v>1.0095259781435335</v>
      </c>
      <c r="AU154" s="17">
        <f t="shared" si="101"/>
        <v>0.95259781435335089</v>
      </c>
    </row>
    <row r="155" spans="1:47" x14ac:dyDescent="0.3">
      <c r="A155">
        <f t="shared" si="74"/>
        <v>153</v>
      </c>
      <c r="B155" s="7">
        <v>44054</v>
      </c>
      <c r="C155" s="70">
        <v>1.2999999999999999E-2</v>
      </c>
      <c r="D155" s="45">
        <v>3796.1368750000001</v>
      </c>
      <c r="E155" s="45">
        <v>0</v>
      </c>
      <c r="F155" s="46">
        <f t="shared" si="68"/>
        <v>99.04138141878046</v>
      </c>
      <c r="G155" s="46">
        <f t="shared" si="70"/>
        <v>3796.1368750000001</v>
      </c>
      <c r="H155" s="11">
        <f t="shared" si="75"/>
        <v>0.10407922618027587</v>
      </c>
      <c r="I155" s="10">
        <f t="shared" si="76"/>
        <v>1.0506294065164747</v>
      </c>
      <c r="J155" s="11">
        <f t="shared" si="77"/>
        <v>5.062940651647474</v>
      </c>
      <c r="K155" s="56">
        <f t="shared" si="78"/>
        <v>3895.1782564187806</v>
      </c>
      <c r="L155" s="58">
        <f t="shared" si="79"/>
        <v>0.10162044380201962</v>
      </c>
      <c r="M155" s="57">
        <f t="shared" si="80"/>
        <v>1.0500198313167088</v>
      </c>
      <c r="N155" s="58">
        <f t="shared" si="81"/>
        <v>5.001983131670884</v>
      </c>
      <c r="O155" s="70">
        <v>2.5448</v>
      </c>
      <c r="P155" s="45">
        <v>4212.7530850000003</v>
      </c>
      <c r="Q155" s="45">
        <v>0</v>
      </c>
      <c r="R155" s="45">
        <f t="shared" si="69"/>
        <v>99.04138141878046</v>
      </c>
      <c r="S155" s="47">
        <f t="shared" si="71"/>
        <v>4212.7530850000003</v>
      </c>
      <c r="T155" s="13">
        <f t="shared" si="82"/>
        <v>-0.32212149600380213</v>
      </c>
      <c r="U155" s="12">
        <f t="shared" si="83"/>
        <v>1.0480799614878287</v>
      </c>
      <c r="V155" s="13">
        <f t="shared" si="84"/>
        <v>4.8079961487828671</v>
      </c>
      <c r="W155" s="55">
        <f t="shared" si="85"/>
        <v>4311.7944664187808</v>
      </c>
      <c r="X155" s="55">
        <f t="shared" si="86"/>
        <v>-0.31457521719633341</v>
      </c>
      <c r="Y155" s="55">
        <f t="shared" si="87"/>
        <v>1.0478987724916</v>
      </c>
      <c r="Z155" s="55">
        <f t="shared" si="88"/>
        <v>4.7898772491600017</v>
      </c>
      <c r="AA155" s="70">
        <v>3.9567000000000001</v>
      </c>
      <c r="AB155" s="45">
        <v>4611.6148320000002</v>
      </c>
      <c r="AC155" s="45">
        <v>0</v>
      </c>
      <c r="AD155" s="45">
        <f t="shared" si="67"/>
        <v>98.195487282881444</v>
      </c>
      <c r="AE155" s="48">
        <f t="shared" si="72"/>
        <v>4611.6148320000002</v>
      </c>
      <c r="AF155" s="15">
        <f t="shared" si="89"/>
        <v>-9.5521619628335941E-3</v>
      </c>
      <c r="AG155" s="14">
        <f t="shared" si="90"/>
        <v>0.95398746720472949</v>
      </c>
      <c r="AH155" s="15">
        <f t="shared" si="91"/>
        <v>-4.6012532795270511</v>
      </c>
      <c r="AI155" s="63">
        <f t="shared" si="92"/>
        <v>4709.8103192828812</v>
      </c>
      <c r="AJ155" s="63">
        <f t="shared" si="93"/>
        <v>-9.197339768074464E-3</v>
      </c>
      <c r="AK155" s="63">
        <f t="shared" si="94"/>
        <v>0.95176888755683375</v>
      </c>
      <c r="AL155" s="63">
        <f t="shared" si="95"/>
        <v>-4.8231112443166246</v>
      </c>
      <c r="AM155" s="8">
        <v>1.9</v>
      </c>
      <c r="AN155" s="16">
        <f t="shared" si="73"/>
        <v>1.0200079972550213</v>
      </c>
      <c r="AO155" s="17">
        <f t="shared" si="96"/>
        <v>7.4692290285005569E-3</v>
      </c>
      <c r="AP155" s="16">
        <f t="shared" si="97"/>
        <v>1.0200079972550213</v>
      </c>
      <c r="AQ155" s="17">
        <f t="shared" si="98"/>
        <v>2.0007997255021337</v>
      </c>
      <c r="AR155" s="45">
        <v>3308.0793840000001</v>
      </c>
      <c r="AS155" s="17">
        <f t="shared" si="99"/>
        <v>1.5623952155130461E-2</v>
      </c>
      <c r="AT155" s="17">
        <f t="shared" si="100"/>
        <v>1.0096837059993522</v>
      </c>
      <c r="AU155" s="17">
        <f t="shared" si="101"/>
        <v>0.9683705999352199</v>
      </c>
    </row>
    <row r="156" spans="1:47" x14ac:dyDescent="0.3">
      <c r="A156">
        <f t="shared" si="74"/>
        <v>154</v>
      </c>
      <c r="B156" s="7">
        <v>44055</v>
      </c>
      <c r="C156" s="70">
        <v>6.4899999999999999E-2</v>
      </c>
      <c r="D156" s="45">
        <v>3793.0442050000001</v>
      </c>
      <c r="E156" s="45">
        <v>0</v>
      </c>
      <c r="F156" s="46">
        <f t="shared" si="68"/>
        <v>99.048779046391616</v>
      </c>
      <c r="G156" s="46">
        <f t="shared" si="70"/>
        <v>3793.0442050000001</v>
      </c>
      <c r="H156" s="11">
        <f t="shared" si="75"/>
        <v>-8.1468874854517814E-2</v>
      </c>
      <c r="I156" s="10">
        <f t="shared" si="76"/>
        <v>1.0497734705600952</v>
      </c>
      <c r="J156" s="11">
        <f t="shared" si="77"/>
        <v>4.9773470560095179</v>
      </c>
      <c r="K156" s="56">
        <f t="shared" si="78"/>
        <v>3892.0929840463918</v>
      </c>
      <c r="L156" s="58">
        <f t="shared" si="79"/>
        <v>-7.9207475737586019E-2</v>
      </c>
      <c r="M156" s="57">
        <f t="shared" si="80"/>
        <v>1.0491881371135787</v>
      </c>
      <c r="N156" s="58">
        <f t="shared" si="81"/>
        <v>4.9188137113578723</v>
      </c>
      <c r="O156" s="70">
        <v>2.6463999999999999</v>
      </c>
      <c r="P156" s="45">
        <v>4186.7870089999997</v>
      </c>
      <c r="Q156" s="45">
        <v>0</v>
      </c>
      <c r="R156" s="45">
        <f t="shared" si="69"/>
        <v>99.048779046391616</v>
      </c>
      <c r="S156" s="47">
        <f t="shared" si="71"/>
        <v>4186.7870089999997</v>
      </c>
      <c r="T156" s="13">
        <f t="shared" si="82"/>
        <v>-0.61636833386831125</v>
      </c>
      <c r="U156" s="12">
        <f t="shared" si="83"/>
        <v>1.0416199284915986</v>
      </c>
      <c r="V156" s="13">
        <f t="shared" si="84"/>
        <v>4.1619928491598568</v>
      </c>
      <c r="W156" s="55">
        <f t="shared" si="85"/>
        <v>4285.8357880463909</v>
      </c>
      <c r="X156" s="55">
        <f t="shared" si="86"/>
        <v>-0.60203886281133823</v>
      </c>
      <c r="Y156" s="55">
        <f t="shared" si="87"/>
        <v>1.0415900146382777</v>
      </c>
      <c r="Z156" s="55">
        <f t="shared" si="88"/>
        <v>4.1590014638277717</v>
      </c>
      <c r="AA156" s="70">
        <v>3.9965999999999999</v>
      </c>
      <c r="AB156" s="45">
        <v>4582.11463</v>
      </c>
      <c r="AC156" s="45">
        <v>0</v>
      </c>
      <c r="AD156" s="45">
        <f t="shared" si="67"/>
        <v>98.202821728722256</v>
      </c>
      <c r="AE156" s="48">
        <f t="shared" si="72"/>
        <v>4582.11463</v>
      </c>
      <c r="AF156" s="15">
        <f t="shared" si="89"/>
        <v>-0.63969353631396775</v>
      </c>
      <c r="AG156" s="14">
        <f t="shared" si="90"/>
        <v>0.94788487103977548</v>
      </c>
      <c r="AH156" s="15">
        <f t="shared" si="91"/>
        <v>-5.2115128960224517</v>
      </c>
      <c r="AI156" s="63">
        <f t="shared" si="92"/>
        <v>4680.3174517287225</v>
      </c>
      <c r="AJ156" s="63">
        <f t="shared" si="93"/>
        <v>-0.62620075023848143</v>
      </c>
      <c r="AK156" s="63">
        <f t="shared" si="94"/>
        <v>0.94580890364241643</v>
      </c>
      <c r="AL156" s="63">
        <f t="shared" si="95"/>
        <v>-5.4191096357583568</v>
      </c>
      <c r="AM156" s="8">
        <v>1.9</v>
      </c>
      <c r="AN156" s="16">
        <f t="shared" si="73"/>
        <v>1.0200841839884454</v>
      </c>
      <c r="AO156" s="17">
        <f t="shared" si="96"/>
        <v>7.4692290285005569E-3</v>
      </c>
      <c r="AP156" s="16">
        <f t="shared" si="97"/>
        <v>1.0200841839884454</v>
      </c>
      <c r="AQ156" s="17">
        <f t="shared" si="98"/>
        <v>2.0084183988445359</v>
      </c>
      <c r="AR156" s="45">
        <v>3308.5962359999999</v>
      </c>
      <c r="AS156" s="17">
        <f t="shared" si="99"/>
        <v>1.5623929779295942E-2</v>
      </c>
      <c r="AT156" s="17">
        <f t="shared" si="100"/>
        <v>1.0098414582725705</v>
      </c>
      <c r="AU156" s="17">
        <f t="shared" si="101"/>
        <v>0.98414582725705468</v>
      </c>
    </row>
    <row r="157" spans="1:47" x14ac:dyDescent="0.3">
      <c r="A157">
        <f t="shared" si="74"/>
        <v>155</v>
      </c>
      <c r="B157" s="7">
        <v>44056</v>
      </c>
      <c r="C157" s="70">
        <v>4.02E-2</v>
      </c>
      <c r="D157" s="45">
        <v>3795.397277</v>
      </c>
      <c r="E157" s="45">
        <v>0</v>
      </c>
      <c r="F157" s="46">
        <f t="shared" si="68"/>
        <v>99.056177226548527</v>
      </c>
      <c r="G157" s="46">
        <f t="shared" si="70"/>
        <v>3795.397277</v>
      </c>
      <c r="H157" s="11">
        <f t="shared" si="75"/>
        <v>6.2036503473850146E-2</v>
      </c>
      <c r="I157" s="10">
        <f t="shared" si="76"/>
        <v>1.0504247133156268</v>
      </c>
      <c r="J157" s="11">
        <f t="shared" si="77"/>
        <v>5.0424713315626812</v>
      </c>
      <c r="K157" s="56">
        <f t="shared" si="78"/>
        <v>3894.4534542265487</v>
      </c>
      <c r="L157" s="58">
        <f t="shared" si="79"/>
        <v>6.0647836262717192E-2</v>
      </c>
      <c r="M157" s="57">
        <f t="shared" si="80"/>
        <v>1.0498244470170632</v>
      </c>
      <c r="N157" s="58">
        <f t="shared" si="81"/>
        <v>4.9824447017063234</v>
      </c>
      <c r="O157" s="70">
        <v>2.7</v>
      </c>
      <c r="P157" s="45">
        <v>4173.7017130000004</v>
      </c>
      <c r="Q157" s="45">
        <v>0</v>
      </c>
      <c r="R157" s="45">
        <f t="shared" si="69"/>
        <v>99.056177226548527</v>
      </c>
      <c r="S157" s="47">
        <f t="shared" si="71"/>
        <v>4173.7017130000004</v>
      </c>
      <c r="T157" s="13">
        <f t="shared" si="82"/>
        <v>-0.31253789533288723</v>
      </c>
      <c r="U157" s="12">
        <f t="shared" si="83"/>
        <v>1.0383644714897231</v>
      </c>
      <c r="V157" s="13">
        <f t="shared" si="84"/>
        <v>3.8364471489723107</v>
      </c>
      <c r="W157" s="55">
        <f t="shared" si="85"/>
        <v>4272.7578902265486</v>
      </c>
      <c r="X157" s="55">
        <f t="shared" si="86"/>
        <v>-0.30514229817945049</v>
      </c>
      <c r="Y157" s="55">
        <f t="shared" si="87"/>
        <v>1.0384116829300027</v>
      </c>
      <c r="Z157" s="55">
        <f t="shared" si="88"/>
        <v>3.8411682930002744</v>
      </c>
      <c r="AA157" s="70">
        <v>4.0599999999999996</v>
      </c>
      <c r="AB157" s="45">
        <v>4535.0337069999996</v>
      </c>
      <c r="AC157" s="45">
        <v>0</v>
      </c>
      <c r="AD157" s="45">
        <f t="shared" si="67"/>
        <v>98.210156722389627</v>
      </c>
      <c r="AE157" s="48">
        <f t="shared" si="72"/>
        <v>4535.0337069999996</v>
      </c>
      <c r="AF157" s="15">
        <f t="shared" si="89"/>
        <v>-1.0274933475420411</v>
      </c>
      <c r="AG157" s="14">
        <f t="shared" si="90"/>
        <v>0.93814541704748433</v>
      </c>
      <c r="AH157" s="15">
        <f t="shared" si="91"/>
        <v>-6.1854582952515669</v>
      </c>
      <c r="AI157" s="63">
        <f t="shared" si="92"/>
        <v>4633.2438637223895</v>
      </c>
      <c r="AJ157" s="63">
        <f t="shared" si="93"/>
        <v>-1.0057776740965751</v>
      </c>
      <c r="AK157" s="63">
        <f t="shared" si="94"/>
        <v>0.93629616884996347</v>
      </c>
      <c r="AL157" s="63">
        <f t="shared" si="95"/>
        <v>-6.3703831150036532</v>
      </c>
      <c r="AM157" s="8">
        <v>1.9</v>
      </c>
      <c r="AN157" s="16">
        <f t="shared" si="73"/>
        <v>1.020160376412431</v>
      </c>
      <c r="AO157" s="17">
        <f t="shared" si="96"/>
        <v>7.4692290285005569E-3</v>
      </c>
      <c r="AP157" s="16">
        <f t="shared" si="97"/>
        <v>1.020160376412431</v>
      </c>
      <c r="AQ157" s="17">
        <f t="shared" si="98"/>
        <v>2.0160376412430958</v>
      </c>
      <c r="AR157" s="45">
        <v>3309.1131700000001</v>
      </c>
      <c r="AS157" s="17">
        <f t="shared" si="99"/>
        <v>1.5623967481293022E-2</v>
      </c>
      <c r="AT157" s="17">
        <f t="shared" si="100"/>
        <v>1.0099992355736236</v>
      </c>
      <c r="AU157" s="17">
        <f t="shared" si="101"/>
        <v>0.99992355736235883</v>
      </c>
    </row>
    <row r="158" spans="1:47" x14ac:dyDescent="0.3">
      <c r="A158">
        <f t="shared" si="74"/>
        <v>156</v>
      </c>
      <c r="B158" s="7">
        <v>44057</v>
      </c>
      <c r="C158" s="70">
        <v>1.3899999999999999E-2</v>
      </c>
      <c r="D158" s="45">
        <v>3797.856898</v>
      </c>
      <c r="E158" s="45">
        <v>0</v>
      </c>
      <c r="F158" s="46">
        <f t="shared" si="68"/>
        <v>99.06357595929245</v>
      </c>
      <c r="G158" s="46">
        <f t="shared" si="70"/>
        <v>3797.856898</v>
      </c>
      <c r="H158" s="11">
        <f t="shared" si="75"/>
        <v>6.4805363457076659E-2</v>
      </c>
      <c r="I158" s="10">
        <f t="shared" si="76"/>
        <v>1.0511054448689339</v>
      </c>
      <c r="J158" s="11">
        <f t="shared" si="77"/>
        <v>5.1105444868933869</v>
      </c>
      <c r="K158" s="56">
        <f t="shared" si="78"/>
        <v>3896.9204739592924</v>
      </c>
      <c r="L158" s="58">
        <f t="shared" si="79"/>
        <v>6.3347007782721398E-2</v>
      </c>
      <c r="M158" s="57">
        <f t="shared" si="80"/>
        <v>1.0504894793912201</v>
      </c>
      <c r="N158" s="58">
        <f t="shared" si="81"/>
        <v>5.048947939122006</v>
      </c>
      <c r="O158" s="70">
        <v>2.7</v>
      </c>
      <c r="P158" s="45">
        <v>4174.7939889999998</v>
      </c>
      <c r="Q158" s="45">
        <v>0</v>
      </c>
      <c r="R158" s="45">
        <f t="shared" si="69"/>
        <v>99.06357595929245</v>
      </c>
      <c r="S158" s="47">
        <f t="shared" si="71"/>
        <v>4174.7939889999998</v>
      </c>
      <c r="T158" s="13">
        <f t="shared" si="82"/>
        <v>2.6170437542227809E-2</v>
      </c>
      <c r="U158" s="12">
        <f t="shared" si="83"/>
        <v>1.038636216015195</v>
      </c>
      <c r="V158" s="13">
        <f t="shared" si="84"/>
        <v>3.8636216015194957</v>
      </c>
      <c r="W158" s="55">
        <f t="shared" si="85"/>
        <v>4273.8575649592922</v>
      </c>
      <c r="X158" s="55">
        <f t="shared" si="86"/>
        <v>2.5736883787841336E-2</v>
      </c>
      <c r="Y158" s="55">
        <f t="shared" si="87"/>
        <v>1.0386789377380778</v>
      </c>
      <c r="Z158" s="55">
        <f t="shared" si="88"/>
        <v>3.8678937738077845</v>
      </c>
      <c r="AA158" s="70">
        <v>4.0500999999999996</v>
      </c>
      <c r="AB158" s="45">
        <v>4543.983236</v>
      </c>
      <c r="AC158" s="45">
        <v>0</v>
      </c>
      <c r="AD158" s="45">
        <f t="shared" ref="AD158:AD221" si="102">+(AD157*(1+AO157/100))+AC158</f>
        <v>98.21749226392447</v>
      </c>
      <c r="AE158" s="48">
        <f t="shared" si="72"/>
        <v>4543.983236</v>
      </c>
      <c r="AF158" s="15">
        <f t="shared" si="89"/>
        <v>0.19734206134314203</v>
      </c>
      <c r="AG158" s="14">
        <f t="shared" si="90"/>
        <v>0.93999677255188208</v>
      </c>
      <c r="AH158" s="15">
        <f t="shared" si="91"/>
        <v>-6.0003227448117924</v>
      </c>
      <c r="AI158" s="63">
        <f t="shared" si="92"/>
        <v>4642.2007282639242</v>
      </c>
      <c r="AJ158" s="63">
        <f t="shared" si="93"/>
        <v>0.19331735615442103</v>
      </c>
      <c r="AK158" s="63">
        <f t="shared" si="94"/>
        <v>0.93810619184935939</v>
      </c>
      <c r="AL158" s="63">
        <f t="shared" si="95"/>
        <v>-6.1893808150640606</v>
      </c>
      <c r="AM158" s="8">
        <v>1.9</v>
      </c>
      <c r="AN158" s="16">
        <f t="shared" si="73"/>
        <v>1.0202365745274031</v>
      </c>
      <c r="AO158" s="17">
        <f t="shared" si="96"/>
        <v>7.4692290285005569E-3</v>
      </c>
      <c r="AP158" s="16">
        <f t="shared" si="97"/>
        <v>1.0202365745274031</v>
      </c>
      <c r="AQ158" s="17">
        <f t="shared" si="98"/>
        <v>2.0236574527403128</v>
      </c>
      <c r="AR158" s="45">
        <v>3309.6301830000002</v>
      </c>
      <c r="AS158" s="17">
        <f t="shared" si="99"/>
        <v>1.5623914125617588E-2</v>
      </c>
      <c r="AT158" s="17">
        <f t="shared" si="100"/>
        <v>1.0101570369868591</v>
      </c>
      <c r="AU158" s="17">
        <f t="shared" si="101"/>
        <v>1.0157036986859103</v>
      </c>
    </row>
    <row r="159" spans="1:47" x14ac:dyDescent="0.3">
      <c r="A159">
        <f t="shared" si="74"/>
        <v>157</v>
      </c>
      <c r="B159" s="7">
        <v>44060</v>
      </c>
      <c r="C159" s="70">
        <v>4.2299999999999997E-2</v>
      </c>
      <c r="D159" s="45">
        <v>3698.5897519999999</v>
      </c>
      <c r="E159" s="77">
        <v>97.857917</v>
      </c>
      <c r="F159" s="46">
        <f t="shared" ref="F159:F189" si="103">+(F158*(1+AO158/100))+E159</f>
        <v>196.92889224466467</v>
      </c>
      <c r="G159" s="46">
        <f t="shared" si="70"/>
        <v>3796.4476689999997</v>
      </c>
      <c r="H159" s="11">
        <f t="shared" si="75"/>
        <v>-3.710590045513662E-2</v>
      </c>
      <c r="I159" s="10">
        <f t="shared" si="76"/>
        <v>1.0507154227288822</v>
      </c>
      <c r="J159" s="11">
        <f t="shared" si="77"/>
        <v>5.0715422728882187</v>
      </c>
      <c r="K159" s="56">
        <f t="shared" si="78"/>
        <v>3895.5186442446648</v>
      </c>
      <c r="L159" s="58">
        <f t="shared" si="79"/>
        <v>-3.5972756539304207E-2</v>
      </c>
      <c r="M159" s="57">
        <f t="shared" si="80"/>
        <v>1.0501115893683277</v>
      </c>
      <c r="N159" s="58">
        <f t="shared" si="81"/>
        <v>5.0111589368327714</v>
      </c>
      <c r="O159" s="70">
        <v>2.7635000000000001</v>
      </c>
      <c r="P159" s="45">
        <v>4061.3322410000001</v>
      </c>
      <c r="Q159" s="45">
        <v>97.857917</v>
      </c>
      <c r="R159" s="45">
        <f t="shared" ref="R159:R189" si="104">+(R158*(1+AO158/100))+Q159</f>
        <v>196.92889224466467</v>
      </c>
      <c r="S159" s="47">
        <f t="shared" si="71"/>
        <v>4159.1901580000003</v>
      </c>
      <c r="T159" s="13">
        <f t="shared" si="82"/>
        <v>-0.37376289802834028</v>
      </c>
      <c r="U159" s="12">
        <f t="shared" si="83"/>
        <v>1.0347541791942447</v>
      </c>
      <c r="V159" s="13">
        <f t="shared" si="84"/>
        <v>3.4754179194244728</v>
      </c>
      <c r="W159" s="55">
        <f t="shared" si="85"/>
        <v>4258.261133244665</v>
      </c>
      <c r="X159" s="55">
        <f t="shared" si="86"/>
        <v>-0.36492633358912174</v>
      </c>
      <c r="Y159" s="55">
        <f t="shared" si="87"/>
        <v>1.0348885247728279</v>
      </c>
      <c r="Z159" s="55">
        <f t="shared" si="88"/>
        <v>3.4888524772827889</v>
      </c>
      <c r="AA159" s="70">
        <v>4.0212000000000003</v>
      </c>
      <c r="AB159" s="45">
        <v>4567.4835510000003</v>
      </c>
      <c r="AC159" s="45">
        <v>0</v>
      </c>
      <c r="AD159" s="45">
        <f t="shared" si="102"/>
        <v>98.224828353367712</v>
      </c>
      <c r="AE159" s="48">
        <f t="shared" si="72"/>
        <v>4567.4835510000003</v>
      </c>
      <c r="AF159" s="15">
        <f t="shared" si="89"/>
        <v>0.51717433316693651</v>
      </c>
      <c r="AG159" s="14">
        <f t="shared" si="90"/>
        <v>0.94485819459211795</v>
      </c>
      <c r="AH159" s="15">
        <f t="shared" si="91"/>
        <v>-5.514180540788205</v>
      </c>
      <c r="AI159" s="63">
        <f t="shared" si="92"/>
        <v>4665.7083793533684</v>
      </c>
      <c r="AJ159" s="63">
        <f t="shared" si="93"/>
        <v>0.50639023311331854</v>
      </c>
      <c r="AK159" s="63">
        <f t="shared" si="94"/>
        <v>0.94285666998111584</v>
      </c>
      <c r="AL159" s="63">
        <f t="shared" si="95"/>
        <v>-5.7143330018884164</v>
      </c>
      <c r="AM159" s="8">
        <v>1.9</v>
      </c>
      <c r="AN159" s="16">
        <f t="shared" si="73"/>
        <v>1.0203127783337871</v>
      </c>
      <c r="AO159" s="17">
        <f t="shared" si="96"/>
        <v>7.4692290285005569E-3</v>
      </c>
      <c r="AP159" s="16">
        <f t="shared" si="97"/>
        <v>1.0203127783337871</v>
      </c>
      <c r="AQ159" s="17">
        <f t="shared" si="98"/>
        <v>2.0312778333787085</v>
      </c>
      <c r="AR159" s="45">
        <v>3310.1472789999998</v>
      </c>
      <c r="AS159" s="17">
        <f t="shared" si="99"/>
        <v>1.562398127306075E-2</v>
      </c>
      <c r="AT159" s="17">
        <f t="shared" si="100"/>
        <v>1.0103148637331465</v>
      </c>
      <c r="AU159" s="17">
        <f t="shared" si="101"/>
        <v>1.0314863733146495</v>
      </c>
    </row>
    <row r="160" spans="1:47" x14ac:dyDescent="0.3">
      <c r="A160">
        <f t="shared" si="74"/>
        <v>158</v>
      </c>
      <c r="B160" s="7">
        <v>44061</v>
      </c>
      <c r="C160" s="70">
        <v>-0.02</v>
      </c>
      <c r="D160" s="45">
        <v>3703.2109890000002</v>
      </c>
      <c r="E160" s="45">
        <v>0</v>
      </c>
      <c r="F160" s="46">
        <f t="shared" si="103"/>
        <v>196.9436013146497</v>
      </c>
      <c r="G160" s="46">
        <f t="shared" si="70"/>
        <v>3703.2109890000002</v>
      </c>
      <c r="H160" s="11">
        <f t="shared" si="75"/>
        <v>0.12494592019840489</v>
      </c>
      <c r="I160" s="10">
        <f t="shared" si="76"/>
        <v>1.0520282487824772</v>
      </c>
      <c r="J160" s="11">
        <f t="shared" si="77"/>
        <v>5.2028248782477249</v>
      </c>
      <c r="K160" s="56">
        <f t="shared" si="78"/>
        <v>3900.1545903146498</v>
      </c>
      <c r="L160" s="58">
        <f t="shared" si="79"/>
        <v>0.11900715908097492</v>
      </c>
      <c r="M160" s="57">
        <f t="shared" si="80"/>
        <v>1.0513612973380151</v>
      </c>
      <c r="N160" s="58">
        <f t="shared" si="81"/>
        <v>5.1361297338015088</v>
      </c>
      <c r="O160" s="70">
        <v>2.6433</v>
      </c>
      <c r="P160" s="45">
        <v>4093.6828249999999</v>
      </c>
      <c r="Q160" s="45">
        <v>0</v>
      </c>
      <c r="R160" s="45">
        <f t="shared" si="104"/>
        <v>196.9436013146497</v>
      </c>
      <c r="S160" s="47">
        <f t="shared" si="71"/>
        <v>4093.6828249999999</v>
      </c>
      <c r="T160" s="13">
        <f t="shared" si="82"/>
        <v>0.79655103498832425</v>
      </c>
      <c r="U160" s="12">
        <f t="shared" si="83"/>
        <v>1.0429965243182013</v>
      </c>
      <c r="V160" s="13">
        <f t="shared" si="84"/>
        <v>4.2996524318201335</v>
      </c>
      <c r="W160" s="55">
        <f t="shared" si="85"/>
        <v>4290.6264263146495</v>
      </c>
      <c r="X160" s="55">
        <f t="shared" si="86"/>
        <v>0.76005890802011145</v>
      </c>
      <c r="Y160" s="55">
        <f t="shared" si="87"/>
        <v>1.0427542871934417</v>
      </c>
      <c r="Z160" s="55">
        <f t="shared" si="88"/>
        <v>4.2754287193441654</v>
      </c>
      <c r="AA160" s="70">
        <v>3.8993000000000002</v>
      </c>
      <c r="AB160" s="45">
        <v>4663.396643</v>
      </c>
      <c r="AC160" s="45">
        <v>0</v>
      </c>
      <c r="AD160" s="45">
        <f t="shared" si="102"/>
        <v>98.232164990760282</v>
      </c>
      <c r="AE160" s="48">
        <f t="shared" si="72"/>
        <v>4663.396643</v>
      </c>
      <c r="AF160" s="15">
        <f t="shared" si="89"/>
        <v>2.0999110545017796</v>
      </c>
      <c r="AG160" s="14">
        <f t="shared" si="90"/>
        <v>0.9646993762697238</v>
      </c>
      <c r="AH160" s="15">
        <f t="shared" si="91"/>
        <v>-3.5300623730276204</v>
      </c>
      <c r="AI160" s="63">
        <f t="shared" si="92"/>
        <v>4761.6288079907599</v>
      </c>
      <c r="AJ160" s="63">
        <f t="shared" si="93"/>
        <v>2.0558599217614493</v>
      </c>
      <c r="AK160" s="63">
        <f t="shared" si="94"/>
        <v>0.96224048237891224</v>
      </c>
      <c r="AL160" s="63">
        <f t="shared" si="95"/>
        <v>-3.7759517621087757</v>
      </c>
      <c r="AM160" s="8">
        <v>1.9</v>
      </c>
      <c r="AN160" s="16">
        <f t="shared" si="73"/>
        <v>1.0203889878320078</v>
      </c>
      <c r="AO160" s="17">
        <f t="shared" si="96"/>
        <v>7.4692290285005569E-3</v>
      </c>
      <c r="AP160" s="16">
        <f t="shared" si="97"/>
        <v>1.0203889878320078</v>
      </c>
      <c r="AQ160" s="17">
        <f t="shared" si="98"/>
        <v>2.0388987832007821</v>
      </c>
      <c r="AR160" s="45">
        <v>3310.3457739999999</v>
      </c>
      <c r="AS160" s="17">
        <f t="shared" si="99"/>
        <v>5.9965609765955108E-3</v>
      </c>
      <c r="AT160" s="17">
        <f t="shared" si="100"/>
        <v>1.0103754478800058</v>
      </c>
      <c r="AU160" s="17">
        <f t="shared" si="101"/>
        <v>1.0375447880005773</v>
      </c>
    </row>
    <row r="161" spans="1:47" x14ac:dyDescent="0.3">
      <c r="A161">
        <f t="shared" si="74"/>
        <v>159</v>
      </c>
      <c r="B161" s="7">
        <v>44062</v>
      </c>
      <c r="C161" s="70">
        <v>-5.7999999999999996E-3</v>
      </c>
      <c r="D161" s="45">
        <v>3702.4299609999998</v>
      </c>
      <c r="E161" s="45">
        <v>0</v>
      </c>
      <c r="F161" s="46">
        <f t="shared" si="103"/>
        <v>196.95831148328887</v>
      </c>
      <c r="G161" s="46">
        <f t="shared" si="70"/>
        <v>3702.4299609999998</v>
      </c>
      <c r="H161" s="11">
        <f t="shared" si="75"/>
        <v>-2.1090561740078062E-2</v>
      </c>
      <c r="I161" s="10">
        <f t="shared" si="76"/>
        <v>1.0518063701151448</v>
      </c>
      <c r="J161" s="11">
        <f t="shared" si="77"/>
        <v>5.1806370115144773</v>
      </c>
      <c r="K161" s="56">
        <f t="shared" si="78"/>
        <v>3899.3882724832888</v>
      </c>
      <c r="L161" s="58">
        <f t="shared" si="79"/>
        <v>-1.9648396329319251E-2</v>
      </c>
      <c r="M161" s="57">
        <f t="shared" si="80"/>
        <v>1.0511547217034611</v>
      </c>
      <c r="N161" s="58">
        <f t="shared" si="81"/>
        <v>5.1154721703461137</v>
      </c>
      <c r="O161" s="70">
        <v>2.7395</v>
      </c>
      <c r="P161" s="45">
        <v>4068.9932869999998</v>
      </c>
      <c r="Q161" s="45">
        <v>0</v>
      </c>
      <c r="R161" s="45">
        <f t="shared" si="104"/>
        <v>196.95831148328887</v>
      </c>
      <c r="S161" s="47">
        <f t="shared" si="71"/>
        <v>4068.9932869999998</v>
      </c>
      <c r="T161" s="13">
        <f t="shared" si="82"/>
        <v>-0.60311311490039987</v>
      </c>
      <c r="U161" s="12">
        <f t="shared" si="83"/>
        <v>1.0367060754920829</v>
      </c>
      <c r="V161" s="13">
        <f t="shared" si="84"/>
        <v>3.6706075492082935</v>
      </c>
      <c r="W161" s="55">
        <f t="shared" si="85"/>
        <v>4265.9515984832888</v>
      </c>
      <c r="X161" s="55">
        <f t="shared" si="86"/>
        <v>-0.57508683767080182</v>
      </c>
      <c r="Y161" s="55">
        <f t="shared" si="87"/>
        <v>1.0367575445385442</v>
      </c>
      <c r="Z161" s="55">
        <f t="shared" si="88"/>
        <v>3.6757544538544185</v>
      </c>
      <c r="AA161" s="70">
        <v>3.9514</v>
      </c>
      <c r="AB161" s="45">
        <v>4623.4498640000002</v>
      </c>
      <c r="AC161" s="45">
        <v>0</v>
      </c>
      <c r="AD161" s="45">
        <f t="shared" si="102"/>
        <v>98.239502176143091</v>
      </c>
      <c r="AE161" s="48">
        <f t="shared" si="72"/>
        <v>4623.4498640000002</v>
      </c>
      <c r="AF161" s="15">
        <f t="shared" si="89"/>
        <v>-0.85660264519772378</v>
      </c>
      <c r="AG161" s="14">
        <f t="shared" si="90"/>
        <v>0.95643573589439135</v>
      </c>
      <c r="AH161" s="15">
        <f t="shared" si="91"/>
        <v>-4.3564264105608652</v>
      </c>
      <c r="AI161" s="63">
        <f t="shared" si="92"/>
        <v>4721.6893661761433</v>
      </c>
      <c r="AJ161" s="63">
        <f t="shared" si="93"/>
        <v>-0.83877688549750529</v>
      </c>
      <c r="AK161" s="63">
        <f t="shared" si="94"/>
        <v>0.95416943162981827</v>
      </c>
      <c r="AL161" s="63">
        <f t="shared" si="95"/>
        <v>-4.583056837018173</v>
      </c>
      <c r="AM161" s="8">
        <v>1.9</v>
      </c>
      <c r="AN161" s="16">
        <f t="shared" si="73"/>
        <v>1.0204652030224906</v>
      </c>
      <c r="AO161" s="17">
        <f t="shared" si="96"/>
        <v>7.4692290285005569E-3</v>
      </c>
      <c r="AP161" s="16">
        <f t="shared" si="97"/>
        <v>1.0204652030224906</v>
      </c>
      <c r="AQ161" s="17">
        <f t="shared" si="98"/>
        <v>2.0465203022490552</v>
      </c>
      <c r="AR161" s="45">
        <v>3310.5442819999998</v>
      </c>
      <c r="AS161" s="17">
        <f t="shared" si="99"/>
        <v>5.996594118928833E-3</v>
      </c>
      <c r="AT161" s="17">
        <f t="shared" si="100"/>
        <v>1.0104360359946924</v>
      </c>
      <c r="AU161" s="17">
        <f t="shared" si="101"/>
        <v>1.043603599469245</v>
      </c>
    </row>
    <row r="162" spans="1:47" x14ac:dyDescent="0.3">
      <c r="A162">
        <f t="shared" si="74"/>
        <v>160</v>
      </c>
      <c r="B162" s="7">
        <v>44063</v>
      </c>
      <c r="C162" s="70">
        <v>-3.5999999999999997E-2</v>
      </c>
      <c r="D162" s="45">
        <v>3704.7741660000002</v>
      </c>
      <c r="E162" s="45">
        <v>0</v>
      </c>
      <c r="F162" s="46">
        <f t="shared" si="103"/>
        <v>196.97302275066423</v>
      </c>
      <c r="G162" s="46">
        <f t="shared" si="70"/>
        <v>3704.7741660000002</v>
      </c>
      <c r="H162" s="11">
        <f t="shared" si="75"/>
        <v>6.3315309801770248E-2</v>
      </c>
      <c r="I162" s="10">
        <f t="shared" si="76"/>
        <v>1.0524723245768979</v>
      </c>
      <c r="J162" s="11">
        <f t="shared" si="77"/>
        <v>5.2472324576897877</v>
      </c>
      <c r="K162" s="56">
        <f t="shared" si="78"/>
        <v>3901.7471887506645</v>
      </c>
      <c r="L162" s="58">
        <f t="shared" si="79"/>
        <v>6.0494521256626577E-2</v>
      </c>
      <c r="M162" s="57">
        <f t="shared" si="80"/>
        <v>1.0517906127200221</v>
      </c>
      <c r="N162" s="58">
        <f t="shared" si="81"/>
        <v>5.1790612720022056</v>
      </c>
      <c r="O162" s="70">
        <v>2.7174</v>
      </c>
      <c r="P162" s="45">
        <v>4075.4813479999998</v>
      </c>
      <c r="Q162" s="45">
        <v>0</v>
      </c>
      <c r="R162" s="45">
        <f t="shared" si="104"/>
        <v>196.97302275066423</v>
      </c>
      <c r="S162" s="47">
        <f t="shared" si="71"/>
        <v>4075.4813479999998</v>
      </c>
      <c r="T162" s="13">
        <f t="shared" si="82"/>
        <v>0.15945125839180729</v>
      </c>
      <c r="U162" s="12">
        <f t="shared" si="83"/>
        <v>1.0383591163752794</v>
      </c>
      <c r="V162" s="13">
        <f t="shared" si="84"/>
        <v>3.8359116375279445</v>
      </c>
      <c r="W162" s="55">
        <f t="shared" si="85"/>
        <v>4272.4543707506637</v>
      </c>
      <c r="X162" s="55">
        <f t="shared" si="86"/>
        <v>0.1524342721020755</v>
      </c>
      <c r="Y162" s="55">
        <f t="shared" si="87"/>
        <v>1.0383379183550248</v>
      </c>
      <c r="Z162" s="55">
        <f t="shared" si="88"/>
        <v>3.8337918355024758</v>
      </c>
      <c r="AA162" s="70">
        <v>3.92</v>
      </c>
      <c r="AB162" s="45">
        <v>4649.0410519999996</v>
      </c>
      <c r="AC162" s="45">
        <v>0</v>
      </c>
      <c r="AD162" s="45">
        <f t="shared" si="102"/>
        <v>98.246839909557082</v>
      </c>
      <c r="AE162" s="48">
        <f t="shared" si="72"/>
        <v>4649.0410519999996</v>
      </c>
      <c r="AF162" s="15">
        <f t="shared" si="89"/>
        <v>0.55350850020592368</v>
      </c>
      <c r="AG162" s="14">
        <f t="shared" si="90"/>
        <v>0.96172968899157385</v>
      </c>
      <c r="AH162" s="15">
        <f t="shared" si="91"/>
        <v>-3.827031100842615</v>
      </c>
      <c r="AI162" s="63">
        <f t="shared" si="92"/>
        <v>4747.2878919095565</v>
      </c>
      <c r="AJ162" s="63">
        <f t="shared" si="93"/>
        <v>0.5421476032876793</v>
      </c>
      <c r="AK162" s="63">
        <f t="shared" si="94"/>
        <v>0.95934243833470301</v>
      </c>
      <c r="AL162" s="63">
        <f t="shared" si="95"/>
        <v>-4.0657561665296988</v>
      </c>
      <c r="AM162" s="8">
        <v>1.9</v>
      </c>
      <c r="AN162" s="16">
        <f t="shared" si="73"/>
        <v>1.0205414239056605</v>
      </c>
      <c r="AO162" s="17">
        <f t="shared" si="96"/>
        <v>7.4692290285005569E-3</v>
      </c>
      <c r="AP162" s="16">
        <f t="shared" si="97"/>
        <v>1.0205414239056605</v>
      </c>
      <c r="AQ162" s="17">
        <f t="shared" si="98"/>
        <v>2.0541423905660494</v>
      </c>
      <c r="AR162" s="45">
        <v>3310.7428009999999</v>
      </c>
      <c r="AS162" s="17">
        <f t="shared" si="99"/>
        <v>5.9965668207206946E-3</v>
      </c>
      <c r="AT162" s="17">
        <f t="shared" si="100"/>
        <v>1.0104966274667715</v>
      </c>
      <c r="AU162" s="17">
        <f t="shared" si="101"/>
        <v>1.0496627466771491</v>
      </c>
    </row>
    <row r="163" spans="1:47" x14ac:dyDescent="0.3">
      <c r="A163">
        <f t="shared" si="74"/>
        <v>161</v>
      </c>
      <c r="B163" s="7">
        <v>44064</v>
      </c>
      <c r="C163" s="70">
        <v>4.7000000000000002E-3</v>
      </c>
      <c r="D163" s="45">
        <v>3702.1356730000002</v>
      </c>
      <c r="E163" s="45">
        <v>0</v>
      </c>
      <c r="F163" s="46">
        <f t="shared" si="103"/>
        <v>196.98773511685783</v>
      </c>
      <c r="G163" s="46">
        <f t="shared" si="70"/>
        <v>3702.1356730000002</v>
      </c>
      <c r="H163" s="11">
        <f t="shared" si="75"/>
        <v>-7.1218727020239125E-2</v>
      </c>
      <c r="I163" s="10">
        <f t="shared" si="76"/>
        <v>1.0517227671850939</v>
      </c>
      <c r="J163" s="11">
        <f t="shared" si="77"/>
        <v>5.1722767185093943</v>
      </c>
      <c r="K163" s="56">
        <f t="shared" si="78"/>
        <v>3899.1234081168582</v>
      </c>
      <c r="L163" s="58">
        <f t="shared" si="79"/>
        <v>-6.7246300359258271E-2</v>
      </c>
      <c r="M163" s="57">
        <f t="shared" si="80"/>
        <v>1.0510833224454419</v>
      </c>
      <c r="N163" s="58">
        <f t="shared" si="81"/>
        <v>5.1083322445441892</v>
      </c>
      <c r="O163" s="70">
        <v>2.7071000000000001</v>
      </c>
      <c r="P163" s="45">
        <v>4078.8678220000002</v>
      </c>
      <c r="Q163" s="45">
        <v>0</v>
      </c>
      <c r="R163" s="45">
        <f t="shared" si="104"/>
        <v>196.98773511685783</v>
      </c>
      <c r="S163" s="47">
        <f t="shared" si="71"/>
        <v>4078.8678220000002</v>
      </c>
      <c r="T163" s="13">
        <f t="shared" si="82"/>
        <v>8.3093841213677244E-2</v>
      </c>
      <c r="U163" s="12">
        <f t="shared" si="83"/>
        <v>1.0392219288506681</v>
      </c>
      <c r="V163" s="13">
        <f t="shared" si="84"/>
        <v>3.9221928850668109</v>
      </c>
      <c r="W163" s="55">
        <f t="shared" si="85"/>
        <v>4275.8555571168581</v>
      </c>
      <c r="X163" s="55">
        <f t="shared" si="86"/>
        <v>7.9607318675622984E-2</v>
      </c>
      <c r="Y163" s="55">
        <f t="shared" si="87"/>
        <v>1.0391645113306194</v>
      </c>
      <c r="Z163" s="55">
        <f t="shared" si="88"/>
        <v>3.9164511330619378</v>
      </c>
      <c r="AA163" s="70">
        <v>3.9134000000000002</v>
      </c>
      <c r="AB163" s="45">
        <v>4655.2265559999996</v>
      </c>
      <c r="AC163" s="45">
        <v>0</v>
      </c>
      <c r="AD163" s="45">
        <f t="shared" si="102"/>
        <v>98.254178191043195</v>
      </c>
      <c r="AE163" s="48">
        <f t="shared" si="72"/>
        <v>4655.2265559999996</v>
      </c>
      <c r="AF163" s="15">
        <f t="shared" si="89"/>
        <v>0.13304902948403363</v>
      </c>
      <c r="AG163" s="14">
        <f t="shared" si="90"/>
        <v>0.96300926100903694</v>
      </c>
      <c r="AH163" s="15">
        <f t="shared" si="91"/>
        <v>-3.6990738990963057</v>
      </c>
      <c r="AI163" s="63">
        <f t="shared" si="92"/>
        <v>4753.4807341910428</v>
      </c>
      <c r="AJ163" s="63">
        <f t="shared" si="93"/>
        <v>0.1304501100942268</v>
      </c>
      <c r="AK163" s="63">
        <f t="shared" si="94"/>
        <v>0.96059390160169122</v>
      </c>
      <c r="AL163" s="63">
        <f t="shared" si="95"/>
        <v>-3.9406098398308775</v>
      </c>
      <c r="AM163" s="8">
        <v>1.9</v>
      </c>
      <c r="AN163" s="16">
        <f t="shared" si="73"/>
        <v>1.0206176504819426</v>
      </c>
      <c r="AO163" s="17">
        <f t="shared" si="96"/>
        <v>7.4692290285005569E-3</v>
      </c>
      <c r="AP163" s="16">
        <f t="shared" si="97"/>
        <v>1.0206176504819426</v>
      </c>
      <c r="AQ163" s="17">
        <f t="shared" si="98"/>
        <v>2.061765048194264</v>
      </c>
      <c r="AR163" s="45">
        <v>3310.9413330000002</v>
      </c>
      <c r="AS163" s="17">
        <f t="shared" si="99"/>
        <v>5.9965999152922222E-3</v>
      </c>
      <c r="AT163" s="17">
        <f t="shared" si="100"/>
        <v>1.0105572229066782</v>
      </c>
      <c r="AU163" s="17">
        <f t="shared" si="101"/>
        <v>1.0557222906678154</v>
      </c>
    </row>
    <row r="164" spans="1:47" x14ac:dyDescent="0.3">
      <c r="A164">
        <f t="shared" si="74"/>
        <v>162</v>
      </c>
      <c r="B164" s="7">
        <v>44067</v>
      </c>
      <c r="C164" s="70">
        <v>0.05</v>
      </c>
      <c r="D164" s="45">
        <v>3699.1922239999999</v>
      </c>
      <c r="E164" s="45">
        <v>0</v>
      </c>
      <c r="F164" s="46">
        <f t="shared" si="103"/>
        <v>197.00244858195177</v>
      </c>
      <c r="G164" s="46">
        <f t="shared" si="70"/>
        <v>3699.1922239999999</v>
      </c>
      <c r="H164" s="11">
        <f t="shared" si="75"/>
        <v>-7.9506783651051016E-2</v>
      </c>
      <c r="I164" s="10">
        <f t="shared" si="76"/>
        <v>1.0508865762399793</v>
      </c>
      <c r="J164" s="11">
        <f t="shared" si="77"/>
        <v>5.0886576239979275</v>
      </c>
      <c r="K164" s="56">
        <f t="shared" si="78"/>
        <v>3896.1946725819516</v>
      </c>
      <c r="L164" s="58">
        <f t="shared" si="79"/>
        <v>-7.5112665806109646E-2</v>
      </c>
      <c r="M164" s="57">
        <f t="shared" si="80"/>
        <v>1.0502938257421097</v>
      </c>
      <c r="N164" s="58">
        <f t="shared" si="81"/>
        <v>5.0293825742109721</v>
      </c>
      <c r="O164" s="70">
        <v>2.68</v>
      </c>
      <c r="P164" s="45">
        <v>4086.6783679999999</v>
      </c>
      <c r="Q164" s="45">
        <v>0</v>
      </c>
      <c r="R164" s="45">
        <f t="shared" si="104"/>
        <v>197.00244858195177</v>
      </c>
      <c r="S164" s="47">
        <f t="shared" si="71"/>
        <v>4086.6783679999999</v>
      </c>
      <c r="T164" s="13">
        <f t="shared" si="82"/>
        <v>0.19148808789224425</v>
      </c>
      <c r="U164" s="12">
        <f t="shared" si="83"/>
        <v>1.0412119150511812</v>
      </c>
      <c r="V164" s="13">
        <f t="shared" si="84"/>
        <v>4.1211915051181158</v>
      </c>
      <c r="W164" s="55">
        <f t="shared" si="85"/>
        <v>4283.6808165819521</v>
      </c>
      <c r="X164" s="55">
        <f t="shared" si="86"/>
        <v>0.18301037910575246</v>
      </c>
      <c r="Y164" s="55">
        <f t="shared" si="87"/>
        <v>1.041066290242338</v>
      </c>
      <c r="Z164" s="55">
        <f t="shared" si="88"/>
        <v>4.1066290242337988</v>
      </c>
      <c r="AA164" s="70">
        <v>3.9028999999999998</v>
      </c>
      <c r="AB164" s="45">
        <v>4664.5020770000001</v>
      </c>
      <c r="AC164" s="45">
        <v>0</v>
      </c>
      <c r="AD164" s="45">
        <f t="shared" si="102"/>
        <v>98.261517020642358</v>
      </c>
      <c r="AE164" s="48">
        <f t="shared" si="72"/>
        <v>4664.5020770000001</v>
      </c>
      <c r="AF164" s="15">
        <f t="shared" si="89"/>
        <v>0.19924961521036177</v>
      </c>
      <c r="AG164" s="14">
        <f t="shared" si="90"/>
        <v>0.96492805325603759</v>
      </c>
      <c r="AH164" s="15">
        <f t="shared" si="91"/>
        <v>-3.5071946743962412</v>
      </c>
      <c r="AI164" s="63">
        <f t="shared" si="92"/>
        <v>4762.7635940206428</v>
      </c>
      <c r="AJ164" s="63">
        <f t="shared" si="93"/>
        <v>0.19528552546410616</v>
      </c>
      <c r="AK164" s="63">
        <f t="shared" si="94"/>
        <v>0.96246980245001024</v>
      </c>
      <c r="AL164" s="63">
        <f t="shared" si="95"/>
        <v>-3.7530197549989763</v>
      </c>
      <c r="AM164" s="8">
        <v>1.9</v>
      </c>
      <c r="AN164" s="16">
        <f t="shared" si="73"/>
        <v>1.0206938827517624</v>
      </c>
      <c r="AO164" s="17">
        <f t="shared" si="96"/>
        <v>7.4692290285005569E-3</v>
      </c>
      <c r="AP164" s="16">
        <f t="shared" si="97"/>
        <v>1.0206938827517624</v>
      </c>
      <c r="AQ164" s="17">
        <f t="shared" si="98"/>
        <v>2.0693882751762427</v>
      </c>
      <c r="AR164" s="45">
        <v>3311.1398760000002</v>
      </c>
      <c r="AS164" s="17">
        <f t="shared" si="99"/>
        <v>5.996572576538739E-3</v>
      </c>
      <c r="AT164" s="17">
        <f t="shared" si="100"/>
        <v>1.0106178217039772</v>
      </c>
      <c r="AU164" s="17">
        <f t="shared" si="101"/>
        <v>1.0617821703977182</v>
      </c>
    </row>
    <row r="165" spans="1:47" x14ac:dyDescent="0.3">
      <c r="A165">
        <f t="shared" si="74"/>
        <v>163</v>
      </c>
      <c r="B165" s="7">
        <v>44068</v>
      </c>
      <c r="C165" s="70">
        <v>0.01</v>
      </c>
      <c r="D165" s="45">
        <v>3702.2121299999999</v>
      </c>
      <c r="E165" s="45">
        <v>0</v>
      </c>
      <c r="F165" s="46">
        <f t="shared" si="103"/>
        <v>197.01716314602811</v>
      </c>
      <c r="G165" s="46">
        <f t="shared" si="70"/>
        <v>3702.2121299999999</v>
      </c>
      <c r="H165" s="11">
        <f t="shared" si="75"/>
        <v>8.16369038734166E-2</v>
      </c>
      <c r="I165" s="10">
        <f t="shared" si="76"/>
        <v>1.0517444875040429</v>
      </c>
      <c r="J165" s="11">
        <f t="shared" si="77"/>
        <v>5.1744487504042924</v>
      </c>
      <c r="K165" s="56">
        <f t="shared" si="78"/>
        <v>3899.2292931460279</v>
      </c>
      <c r="L165" s="58">
        <f t="shared" si="79"/>
        <v>7.7886779770808268E-2</v>
      </c>
      <c r="M165" s="57">
        <f t="shared" si="80"/>
        <v>1.0511118657811118</v>
      </c>
      <c r="N165" s="58">
        <f t="shared" si="81"/>
        <v>5.111186578111182</v>
      </c>
      <c r="O165" s="70">
        <v>2.6903999999999999</v>
      </c>
      <c r="P165" s="45">
        <v>4084.6121149999999</v>
      </c>
      <c r="Q165" s="45">
        <v>0</v>
      </c>
      <c r="R165" s="45">
        <f t="shared" si="104"/>
        <v>197.01716314602811</v>
      </c>
      <c r="S165" s="47">
        <f t="shared" si="71"/>
        <v>4084.6121149999999</v>
      </c>
      <c r="T165" s="13">
        <f t="shared" si="82"/>
        <v>-5.0560695360302166E-2</v>
      </c>
      <c r="U165" s="12">
        <f t="shared" si="83"/>
        <v>1.040685471066757</v>
      </c>
      <c r="V165" s="13">
        <f t="shared" si="84"/>
        <v>4.0685471066757017</v>
      </c>
      <c r="W165" s="55">
        <f t="shared" si="85"/>
        <v>4281.6292781460279</v>
      </c>
      <c r="X165" s="55">
        <f t="shared" si="86"/>
        <v>-4.7891953760481609E-2</v>
      </c>
      <c r="Y165" s="55">
        <f t="shared" si="87"/>
        <v>1.0405677032559992</v>
      </c>
      <c r="Z165" s="55">
        <f t="shared" si="88"/>
        <v>4.0567703255999232</v>
      </c>
      <c r="AA165" s="70">
        <v>3.9260000000000002</v>
      </c>
      <c r="AB165" s="45">
        <v>4647.2912980000001</v>
      </c>
      <c r="AC165" s="45">
        <v>0</v>
      </c>
      <c r="AD165" s="45">
        <f t="shared" si="102"/>
        <v>98.268856398395513</v>
      </c>
      <c r="AE165" s="48">
        <f t="shared" si="72"/>
        <v>4647.2912980000001</v>
      </c>
      <c r="AF165" s="15">
        <f t="shared" si="89"/>
        <v>-0.36897355207244908</v>
      </c>
      <c r="AG165" s="14">
        <f t="shared" si="90"/>
        <v>0.9613677239429953</v>
      </c>
      <c r="AH165" s="15">
        <f t="shared" si="91"/>
        <v>-3.86322760570047</v>
      </c>
      <c r="AI165" s="63">
        <f t="shared" si="92"/>
        <v>4745.5601543983958</v>
      </c>
      <c r="AJ165" s="63">
        <f t="shared" si="93"/>
        <v>-0.361207086655424</v>
      </c>
      <c r="AK165" s="63">
        <f t="shared" si="94"/>
        <v>0.95899329331664229</v>
      </c>
      <c r="AL165" s="63">
        <f t="shared" si="95"/>
        <v>-4.1006706683357708</v>
      </c>
      <c r="AM165" s="8">
        <v>1.9</v>
      </c>
      <c r="AN165" s="16">
        <f t="shared" si="73"/>
        <v>1.0207701207155451</v>
      </c>
      <c r="AO165" s="17">
        <f t="shared" si="96"/>
        <v>7.4692290285005569E-3</v>
      </c>
      <c r="AP165" s="16">
        <f t="shared" si="97"/>
        <v>1.0207701207155451</v>
      </c>
      <c r="AQ165" s="17">
        <f t="shared" si="98"/>
        <v>2.0770120715545071</v>
      </c>
      <c r="AR165" s="45">
        <v>3311.3384310000001</v>
      </c>
      <c r="AS165" s="17">
        <f t="shared" si="99"/>
        <v>5.9965754222401912E-3</v>
      </c>
      <c r="AT165" s="17">
        <f t="shared" si="100"/>
        <v>1.0106784241638862</v>
      </c>
      <c r="AU165" s="17">
        <f t="shared" si="101"/>
        <v>1.0678424163886202</v>
      </c>
    </row>
    <row r="166" spans="1:47" x14ac:dyDescent="0.3">
      <c r="A166">
        <f t="shared" si="74"/>
        <v>164</v>
      </c>
      <c r="B166" s="7">
        <v>44069</v>
      </c>
      <c r="C166" s="70">
        <v>4.4900000000000002E-2</v>
      </c>
      <c r="D166" s="45">
        <v>3701.1672330000001</v>
      </c>
      <c r="E166" s="45">
        <v>0</v>
      </c>
      <c r="F166" s="46">
        <f t="shared" si="103"/>
        <v>197.03187880916894</v>
      </c>
      <c r="G166" s="46">
        <f t="shared" si="70"/>
        <v>3701.1672330000001</v>
      </c>
      <c r="H166" s="11">
        <f t="shared" si="75"/>
        <v>-2.8223585340581003E-2</v>
      </c>
      <c r="I166" s="10">
        <f t="shared" si="76"/>
        <v>1.0514476475010475</v>
      </c>
      <c r="J166" s="11">
        <f t="shared" si="77"/>
        <v>5.1447647501047467</v>
      </c>
      <c r="K166" s="56">
        <f t="shared" si="78"/>
        <v>3898.1991118091692</v>
      </c>
      <c r="L166" s="58">
        <f t="shared" si="79"/>
        <v>-2.6420127143322869E-2</v>
      </c>
      <c r="M166" s="57">
        <f t="shared" si="80"/>
        <v>1.050834160689754</v>
      </c>
      <c r="N166" s="58">
        <f t="shared" si="81"/>
        <v>5.0834160689753993</v>
      </c>
      <c r="O166" s="70">
        <v>2.7703000000000002</v>
      </c>
      <c r="P166" s="45">
        <v>4065.6171279999999</v>
      </c>
      <c r="Q166" s="45">
        <v>0</v>
      </c>
      <c r="R166" s="45">
        <f t="shared" si="104"/>
        <v>197.03187880916894</v>
      </c>
      <c r="S166" s="47">
        <f t="shared" si="71"/>
        <v>4065.6171279999999</v>
      </c>
      <c r="T166" s="13">
        <f t="shared" si="82"/>
        <v>-0.46503771876512667</v>
      </c>
      <c r="U166" s="12">
        <f t="shared" si="83"/>
        <v>1.0358458910925881</v>
      </c>
      <c r="V166" s="13">
        <f t="shared" si="84"/>
        <v>3.5845891092588067</v>
      </c>
      <c r="W166" s="55">
        <f t="shared" si="85"/>
        <v>4262.6490068091689</v>
      </c>
      <c r="X166" s="55">
        <f t="shared" si="86"/>
        <v>-0.44329553316856396</v>
      </c>
      <c r="Y166" s="55">
        <f t="shared" si="87"/>
        <v>1.0359549131078707</v>
      </c>
      <c r="Z166" s="55">
        <f t="shared" si="88"/>
        <v>3.595491310787069</v>
      </c>
      <c r="AA166" s="70">
        <v>4.0327000000000002</v>
      </c>
      <c r="AB166" s="45">
        <v>4567.0388350000003</v>
      </c>
      <c r="AC166" s="45">
        <v>0</v>
      </c>
      <c r="AD166" s="45">
        <f t="shared" si="102"/>
        <v>98.276196324343601</v>
      </c>
      <c r="AE166" s="48">
        <f t="shared" si="72"/>
        <v>4567.0388350000003</v>
      </c>
      <c r="AF166" s="15">
        <f t="shared" si="89"/>
        <v>-1.726865347014872</v>
      </c>
      <c r="AG166" s="14">
        <f t="shared" si="90"/>
        <v>0.94476619786083815</v>
      </c>
      <c r="AH166" s="15">
        <f t="shared" si="91"/>
        <v>-5.5233802139161847</v>
      </c>
      <c r="AI166" s="63">
        <f t="shared" si="92"/>
        <v>4665.3150313243441</v>
      </c>
      <c r="AJ166" s="63">
        <f t="shared" si="93"/>
        <v>-1.6909515518347629</v>
      </c>
      <c r="AK166" s="63">
        <f t="shared" si="94"/>
        <v>0.94277718134131328</v>
      </c>
      <c r="AL166" s="63">
        <f t="shared" si="95"/>
        <v>-5.7222818658686725</v>
      </c>
      <c r="AM166" s="8">
        <v>1.9</v>
      </c>
      <c r="AN166" s="16">
        <f t="shared" si="73"/>
        <v>1.0208463643737158</v>
      </c>
      <c r="AO166" s="17">
        <f t="shared" si="96"/>
        <v>7.4692290285005569E-3</v>
      </c>
      <c r="AP166" s="16">
        <f t="shared" si="97"/>
        <v>1.0208463643737158</v>
      </c>
      <c r="AQ166" s="17">
        <f t="shared" si="98"/>
        <v>2.0846364373715787</v>
      </c>
      <c r="AR166" s="45">
        <v>3312.5785780000001</v>
      </c>
      <c r="AS166" s="17">
        <f t="shared" si="99"/>
        <v>3.7451532842136537E-2</v>
      </c>
      <c r="AT166" s="17">
        <f t="shared" si="100"/>
        <v>1.0110569387258403</v>
      </c>
      <c r="AU166" s="17">
        <f t="shared" si="101"/>
        <v>1.1056938725840348</v>
      </c>
    </row>
    <row r="167" spans="1:47" x14ac:dyDescent="0.3">
      <c r="A167">
        <f t="shared" si="74"/>
        <v>165</v>
      </c>
      <c r="B167" s="7">
        <v>44070</v>
      </c>
      <c r="C167" s="70">
        <v>0.09</v>
      </c>
      <c r="D167" s="45">
        <v>3698.4313790000001</v>
      </c>
      <c r="E167" s="45">
        <v>0</v>
      </c>
      <c r="F167" s="46">
        <f t="shared" si="103"/>
        <v>197.04659557145635</v>
      </c>
      <c r="G167" s="46">
        <f t="shared" si="70"/>
        <v>3698.4313790000001</v>
      </c>
      <c r="H167" s="11">
        <f t="shared" si="75"/>
        <v>-7.3918680993578789E-2</v>
      </c>
      <c r="I167" s="10">
        <f t="shared" si="76"/>
        <v>1.0506704312686768</v>
      </c>
      <c r="J167" s="11">
        <f t="shared" si="77"/>
        <v>5.0670431268676763</v>
      </c>
      <c r="K167" s="56">
        <f t="shared" si="78"/>
        <v>3895.4779745714563</v>
      </c>
      <c r="L167" s="58">
        <f t="shared" si="79"/>
        <v>-6.980498326699669E-2</v>
      </c>
      <c r="M167" s="57">
        <f t="shared" si="80"/>
        <v>1.0501006260797205</v>
      </c>
      <c r="N167" s="58">
        <f t="shared" si="81"/>
        <v>5.0100626079720545</v>
      </c>
      <c r="O167" s="70">
        <v>2.7646000000000002</v>
      </c>
      <c r="P167" s="45">
        <v>4067.9750279999998</v>
      </c>
      <c r="Q167" s="45">
        <v>0</v>
      </c>
      <c r="R167" s="45">
        <f t="shared" si="104"/>
        <v>197.04659557145635</v>
      </c>
      <c r="S167" s="47">
        <f t="shared" si="71"/>
        <v>4067.9750279999998</v>
      </c>
      <c r="T167" s="13">
        <f t="shared" si="82"/>
        <v>5.7996115368585954E-2</v>
      </c>
      <c r="U167" s="12">
        <f t="shared" si="83"/>
        <v>1.0364466414706268</v>
      </c>
      <c r="V167" s="13">
        <f t="shared" si="84"/>
        <v>3.6446641470626817</v>
      </c>
      <c r="W167" s="55">
        <f t="shared" si="85"/>
        <v>4265.0216235714561</v>
      </c>
      <c r="X167" s="55">
        <f t="shared" si="86"/>
        <v>5.5660617576003268E-2</v>
      </c>
      <c r="Y167" s="55">
        <f t="shared" si="87"/>
        <v>1.0365315320103154</v>
      </c>
      <c r="Z167" s="55">
        <f t="shared" si="88"/>
        <v>3.6531532010315448</v>
      </c>
      <c r="AA167" s="70">
        <v>4.0149999999999997</v>
      </c>
      <c r="AB167" s="45">
        <v>4581.7999200000004</v>
      </c>
      <c r="AC167" s="45">
        <v>0</v>
      </c>
      <c r="AD167" s="45">
        <f t="shared" si="102"/>
        <v>98.283536798527564</v>
      </c>
      <c r="AE167" s="48">
        <f t="shared" si="72"/>
        <v>4581.7999200000004</v>
      </c>
      <c r="AF167" s="15">
        <f t="shared" si="89"/>
        <v>0.3232090974764068</v>
      </c>
      <c r="AG167" s="14">
        <f t="shared" si="90"/>
        <v>0.94781976816220637</v>
      </c>
      <c r="AH167" s="15">
        <f t="shared" si="91"/>
        <v>-5.2180231837793638</v>
      </c>
      <c r="AI167" s="63">
        <f t="shared" si="92"/>
        <v>4680.0834567985275</v>
      </c>
      <c r="AJ167" s="63">
        <f t="shared" si="93"/>
        <v>0.31655794678437932</v>
      </c>
      <c r="AK167" s="63">
        <f t="shared" si="94"/>
        <v>0.94576161742931897</v>
      </c>
      <c r="AL167" s="63">
        <f t="shared" si="95"/>
        <v>-5.4238382570681036</v>
      </c>
      <c r="AM167" s="8">
        <v>1.9</v>
      </c>
      <c r="AN167" s="16">
        <f t="shared" si="73"/>
        <v>1.0209226137267</v>
      </c>
      <c r="AO167" s="17">
        <f t="shared" si="96"/>
        <v>7.4692290285005569E-3</v>
      </c>
      <c r="AP167" s="16">
        <f t="shared" si="97"/>
        <v>1.0209226137267</v>
      </c>
      <c r="AQ167" s="17">
        <f t="shared" si="98"/>
        <v>2.0922613726700012</v>
      </c>
      <c r="AR167" s="45">
        <v>3312.9260519999998</v>
      </c>
      <c r="AS167" s="17">
        <f t="shared" si="99"/>
        <v>1.0489532302937477E-2</v>
      </c>
      <c r="AT167" s="17">
        <f t="shared" si="100"/>
        <v>1.0111629938700291</v>
      </c>
      <c r="AU167" s="17">
        <f t="shared" si="101"/>
        <v>1.1162993870029059</v>
      </c>
    </row>
    <row r="168" spans="1:47" x14ac:dyDescent="0.3">
      <c r="A168">
        <f t="shared" si="74"/>
        <v>166</v>
      </c>
      <c r="B168" s="7">
        <v>44071</v>
      </c>
      <c r="C168" s="70">
        <v>0.02</v>
      </c>
      <c r="D168" s="45">
        <v>3703.686526</v>
      </c>
      <c r="E168" s="45">
        <v>0</v>
      </c>
      <c r="F168" s="46">
        <f t="shared" si="103"/>
        <v>197.06131343297244</v>
      </c>
      <c r="G168" s="46">
        <f t="shared" si="70"/>
        <v>3703.686526</v>
      </c>
      <c r="H168" s="11">
        <f t="shared" si="75"/>
        <v>0.14209123981152594</v>
      </c>
      <c r="I168" s="10">
        <f t="shared" si="76"/>
        <v>1.0521633419107996</v>
      </c>
      <c r="J168" s="11">
        <f t="shared" si="77"/>
        <v>5.2163341910799632</v>
      </c>
      <c r="K168" s="56">
        <f t="shared" si="78"/>
        <v>3900.7478394329723</v>
      </c>
      <c r="L168" s="58">
        <f t="shared" si="79"/>
        <v>0.13528159819966579</v>
      </c>
      <c r="M168" s="57">
        <f t="shared" si="80"/>
        <v>1.0515212189893859</v>
      </c>
      <c r="N168" s="58">
        <f t="shared" si="81"/>
        <v>5.1521218989385886</v>
      </c>
      <c r="O168" s="70">
        <v>2.6932999999999998</v>
      </c>
      <c r="P168" s="45">
        <v>4087.5292690000001</v>
      </c>
      <c r="Q168" s="45">
        <v>0</v>
      </c>
      <c r="R168" s="45">
        <f t="shared" si="104"/>
        <v>197.06131343297244</v>
      </c>
      <c r="S168" s="47">
        <f t="shared" si="71"/>
        <v>4087.5292690000001</v>
      </c>
      <c r="T168" s="13">
        <f t="shared" si="82"/>
        <v>0.48068734113184686</v>
      </c>
      <c r="U168" s="12">
        <f t="shared" si="83"/>
        <v>1.0414287092737624</v>
      </c>
      <c r="V168" s="13">
        <f t="shared" si="84"/>
        <v>4.142870927376241</v>
      </c>
      <c r="W168" s="55">
        <f t="shared" si="85"/>
        <v>4284.590582432973</v>
      </c>
      <c r="X168" s="55">
        <f t="shared" si="86"/>
        <v>0.45882437625557326</v>
      </c>
      <c r="Y168" s="55">
        <f t="shared" si="87"/>
        <v>1.0412873913467542</v>
      </c>
      <c r="Z168" s="55">
        <f t="shared" si="88"/>
        <v>4.1287391346754188</v>
      </c>
      <c r="AA168" s="70">
        <v>3.9982000000000002</v>
      </c>
      <c r="AB168" s="45">
        <v>4595.9279040000001</v>
      </c>
      <c r="AC168" s="45">
        <v>0</v>
      </c>
      <c r="AD168" s="45">
        <f t="shared" si="102"/>
        <v>98.290877820988356</v>
      </c>
      <c r="AE168" s="48">
        <f t="shared" si="72"/>
        <v>4595.9279040000001</v>
      </c>
      <c r="AF168" s="15">
        <f t="shared" si="89"/>
        <v>0.30835008613818715</v>
      </c>
      <c r="AG168" s="14">
        <f t="shared" si="90"/>
        <v>0.95074237123376926</v>
      </c>
      <c r="AH168" s="15">
        <f t="shared" si="91"/>
        <v>-4.9257628766230743</v>
      </c>
      <c r="AI168" s="63">
        <f t="shared" si="92"/>
        <v>4694.2187818209886</v>
      </c>
      <c r="AJ168" s="63">
        <f t="shared" si="93"/>
        <v>0.30203147343297321</v>
      </c>
      <c r="AK168" s="63">
        <f t="shared" si="94"/>
        <v>0.9486181151776043</v>
      </c>
      <c r="AL168" s="63">
        <f t="shared" si="95"/>
        <v>-5.1381884822395696</v>
      </c>
      <c r="AM168" s="8">
        <v>1.9</v>
      </c>
      <c r="AN168" s="16">
        <f t="shared" si="73"/>
        <v>1.020998868774923</v>
      </c>
      <c r="AO168" s="17">
        <f t="shared" si="96"/>
        <v>7.4692290285005569E-3</v>
      </c>
      <c r="AP168" s="16">
        <f t="shared" si="97"/>
        <v>1.020998868774923</v>
      </c>
      <c r="AQ168" s="17">
        <f t="shared" si="98"/>
        <v>2.0998868774922963</v>
      </c>
      <c r="AR168" s="45">
        <v>3313.2735630000002</v>
      </c>
      <c r="AS168" s="17">
        <f t="shared" si="99"/>
        <v>1.0489548952974381E-2</v>
      </c>
      <c r="AT168" s="17">
        <f t="shared" si="100"/>
        <v>1.0112690603072654</v>
      </c>
      <c r="AU168" s="17">
        <f t="shared" si="101"/>
        <v>1.1269060307265377</v>
      </c>
    </row>
    <row r="169" spans="1:47" x14ac:dyDescent="0.3">
      <c r="A169">
        <f t="shared" si="74"/>
        <v>167</v>
      </c>
      <c r="B169" s="7">
        <v>44074</v>
      </c>
      <c r="C169" s="70">
        <v>0</v>
      </c>
      <c r="D169" s="45">
        <v>3705.4634329999999</v>
      </c>
      <c r="E169" s="45">
        <v>0</v>
      </c>
      <c r="F169" s="46">
        <f t="shared" si="103"/>
        <v>197.07603239379932</v>
      </c>
      <c r="G169" s="46">
        <f t="shared" si="70"/>
        <v>3705.4634329999999</v>
      </c>
      <c r="H169" s="11">
        <f t="shared" si="75"/>
        <v>4.79767115150187E-2</v>
      </c>
      <c r="I169" s="10">
        <f t="shared" si="76"/>
        <v>1.0526681352820149</v>
      </c>
      <c r="J169" s="11">
        <f t="shared" si="77"/>
        <v>5.2668135282014861</v>
      </c>
      <c r="K169" s="56">
        <f t="shared" si="78"/>
        <v>3902.5394653937992</v>
      </c>
      <c r="L169" s="58">
        <f t="shared" si="79"/>
        <v>4.5930319891862581E-2</v>
      </c>
      <c r="M169" s="57">
        <f t="shared" si="80"/>
        <v>1.0520041860489986</v>
      </c>
      <c r="N169" s="58">
        <f t="shared" si="81"/>
        <v>5.2004186048998591</v>
      </c>
      <c r="O169" s="70">
        <v>2.7452999999999999</v>
      </c>
      <c r="P169" s="45">
        <v>4074.7532510000001</v>
      </c>
      <c r="Q169" s="45">
        <v>0</v>
      </c>
      <c r="R169" s="45">
        <f t="shared" si="104"/>
        <v>197.07603239379932</v>
      </c>
      <c r="S169" s="47">
        <f t="shared" si="71"/>
        <v>4074.7532510000001</v>
      </c>
      <c r="T169" s="13">
        <f t="shared" si="82"/>
        <v>-0.31256089337130533</v>
      </c>
      <c r="U169" s="12">
        <f t="shared" si="83"/>
        <v>1.0381736103962311</v>
      </c>
      <c r="V169" s="13">
        <f t="shared" si="84"/>
        <v>3.8173610396231128</v>
      </c>
      <c r="W169" s="55">
        <f t="shared" si="85"/>
        <v>4271.8292833937994</v>
      </c>
      <c r="X169" s="55">
        <f t="shared" si="86"/>
        <v>-0.29784173758621302</v>
      </c>
      <c r="Y169" s="55">
        <f t="shared" si="87"/>
        <v>1.0381860028871008</v>
      </c>
      <c r="Z169" s="55">
        <f t="shared" si="88"/>
        <v>3.8186002887100834</v>
      </c>
      <c r="AA169" s="70">
        <v>4.0644999999999998</v>
      </c>
      <c r="AB169" s="45">
        <v>4546.410766</v>
      </c>
      <c r="AC169" s="45">
        <v>0</v>
      </c>
      <c r="AD169" s="45">
        <f t="shared" si="102"/>
        <v>98.298219391766935</v>
      </c>
      <c r="AE169" s="48">
        <f t="shared" si="72"/>
        <v>4546.410766</v>
      </c>
      <c r="AF169" s="15">
        <f t="shared" si="89"/>
        <v>-1.0774132892055088</v>
      </c>
      <c r="AG169" s="14">
        <f t="shared" si="90"/>
        <v>0.940498946579989</v>
      </c>
      <c r="AH169" s="15">
        <f t="shared" si="91"/>
        <v>-5.9501053420011001</v>
      </c>
      <c r="AI169" s="63">
        <f t="shared" si="92"/>
        <v>4644.7089853917669</v>
      </c>
      <c r="AJ169" s="63">
        <f t="shared" si="93"/>
        <v>-1.0546972506044083</v>
      </c>
      <c r="AK169" s="63">
        <f t="shared" si="94"/>
        <v>0.9386130659980908</v>
      </c>
      <c r="AL169" s="63">
        <f t="shared" si="95"/>
        <v>-6.1386934001909204</v>
      </c>
      <c r="AM169" s="8">
        <v>1.9</v>
      </c>
      <c r="AN169" s="16">
        <f t="shared" si="73"/>
        <v>1.0210751295188101</v>
      </c>
      <c r="AO169" s="17">
        <f t="shared" si="96"/>
        <v>7.4692290285005569E-3</v>
      </c>
      <c r="AP169" s="16">
        <f t="shared" si="97"/>
        <v>1.0210751295188101</v>
      </c>
      <c r="AQ169" s="17">
        <f t="shared" si="98"/>
        <v>2.1075129518810076</v>
      </c>
      <c r="AR169" s="45">
        <v>3313.62111</v>
      </c>
      <c r="AS169" s="17">
        <f t="shared" si="99"/>
        <v>1.0489535300695074E-2</v>
      </c>
      <c r="AT169" s="17">
        <f t="shared" si="100"/>
        <v>1.0113751377323312</v>
      </c>
      <c r="AU169" s="17">
        <f t="shared" si="101"/>
        <v>1.1375137732331231</v>
      </c>
    </row>
    <row r="170" spans="1:47" x14ac:dyDescent="0.3">
      <c r="A170">
        <f t="shared" si="74"/>
        <v>168</v>
      </c>
      <c r="B170" s="7">
        <v>44075</v>
      </c>
      <c r="C170" s="70">
        <v>-2.52E-2</v>
      </c>
      <c r="D170" s="45">
        <v>3707.5919530000001</v>
      </c>
      <c r="E170" s="45">
        <v>0</v>
      </c>
      <c r="F170" s="46">
        <f t="shared" si="103"/>
        <v>197.09075245401911</v>
      </c>
      <c r="G170" s="46">
        <f t="shared" si="70"/>
        <v>3707.5919530000001</v>
      </c>
      <c r="H170" s="11">
        <f t="shared" si="75"/>
        <v>5.744274740493438E-2</v>
      </c>
      <c r="I170" s="10">
        <f t="shared" si="76"/>
        <v>1.0532728167799772</v>
      </c>
      <c r="J170" s="11">
        <f t="shared" si="77"/>
        <v>5.3272816779977195</v>
      </c>
      <c r="K170" s="56">
        <f t="shared" si="78"/>
        <v>3904.682705454019</v>
      </c>
      <c r="L170" s="58">
        <f t="shared" si="79"/>
        <v>5.4919113034612721E-2</v>
      </c>
      <c r="M170" s="57">
        <f t="shared" si="80"/>
        <v>1.0525819374170637</v>
      </c>
      <c r="N170" s="58">
        <f t="shared" si="81"/>
        <v>5.258193741706374</v>
      </c>
      <c r="O170" s="70">
        <v>2.71</v>
      </c>
      <c r="P170" s="45">
        <v>4084.8640909999999</v>
      </c>
      <c r="Q170" s="45">
        <v>0</v>
      </c>
      <c r="R170" s="45">
        <f t="shared" si="104"/>
        <v>197.09075245401911</v>
      </c>
      <c r="S170" s="47">
        <f t="shared" si="71"/>
        <v>4084.8640909999999</v>
      </c>
      <c r="T170" s="13">
        <f t="shared" si="82"/>
        <v>0.24813379797949953</v>
      </c>
      <c r="U170" s="12">
        <f t="shared" si="83"/>
        <v>1.0407496700053283</v>
      </c>
      <c r="V170" s="13">
        <f t="shared" si="84"/>
        <v>4.0749670005328253</v>
      </c>
      <c r="W170" s="55">
        <f t="shared" si="85"/>
        <v>4281.9548434540193</v>
      </c>
      <c r="X170" s="55">
        <f t="shared" si="86"/>
        <v>0.23703100916465658</v>
      </c>
      <c r="Y170" s="55">
        <f t="shared" si="87"/>
        <v>1.0406468256467503</v>
      </c>
      <c r="Z170" s="55">
        <f t="shared" si="88"/>
        <v>4.0646825646750262</v>
      </c>
      <c r="AA170" s="70">
        <v>4.0377999999999998</v>
      </c>
      <c r="AB170" s="45">
        <v>4567.9280520000002</v>
      </c>
      <c r="AC170" s="45">
        <v>0</v>
      </c>
      <c r="AD170" s="45">
        <f t="shared" si="102"/>
        <v>98.305561510904241</v>
      </c>
      <c r="AE170" s="48">
        <f t="shared" si="72"/>
        <v>4567.9280520000002</v>
      </c>
      <c r="AF170" s="15">
        <f t="shared" si="89"/>
        <v>0.47328072863357384</v>
      </c>
      <c r="AG170" s="14">
        <f t="shared" si="90"/>
        <v>0.94495014684715384</v>
      </c>
      <c r="AH170" s="15">
        <f t="shared" si="91"/>
        <v>-5.5049853152846158</v>
      </c>
      <c r="AI170" s="63">
        <f t="shared" si="92"/>
        <v>4666.2336135109044</v>
      </c>
      <c r="AJ170" s="63">
        <f t="shared" si="93"/>
        <v>0.46342253490661012</v>
      </c>
      <c r="AK170" s="63">
        <f t="shared" si="94"/>
        <v>0.94296281046150376</v>
      </c>
      <c r="AL170" s="63">
        <f t="shared" si="95"/>
        <v>-5.7037189538496236</v>
      </c>
      <c r="AM170" s="8">
        <v>1.9</v>
      </c>
      <c r="AN170" s="16">
        <f t="shared" si="73"/>
        <v>1.0211513959587868</v>
      </c>
      <c r="AO170" s="17">
        <f t="shared" si="96"/>
        <v>7.4692290285005569E-3</v>
      </c>
      <c r="AP170" s="16">
        <f t="shared" si="97"/>
        <v>1.0211513959587868</v>
      </c>
      <c r="AQ170" s="17">
        <f t="shared" si="98"/>
        <v>2.1151395958786789</v>
      </c>
      <c r="AR170" s="45">
        <v>3313.9686940000001</v>
      </c>
      <c r="AS170" s="17">
        <f t="shared" si="99"/>
        <v>1.0489551715830991E-2</v>
      </c>
      <c r="AT170" s="17">
        <f t="shared" si="100"/>
        <v>1.0114812264504447</v>
      </c>
      <c r="AU170" s="17">
        <f t="shared" si="101"/>
        <v>1.1481226450444693</v>
      </c>
    </row>
    <row r="171" spans="1:47" x14ac:dyDescent="0.3">
      <c r="A171">
        <f t="shared" si="74"/>
        <v>169</v>
      </c>
      <c r="B171" s="7">
        <v>44076</v>
      </c>
      <c r="C171" s="70">
        <v>-0.04</v>
      </c>
      <c r="D171" s="45">
        <v>3709.0016719999999</v>
      </c>
      <c r="E171" s="45">
        <v>0</v>
      </c>
      <c r="F171" s="46">
        <f t="shared" si="103"/>
        <v>197.10547361371388</v>
      </c>
      <c r="G171" s="46">
        <f t="shared" si="70"/>
        <v>3709.0016719999999</v>
      </c>
      <c r="H171" s="11">
        <f t="shared" si="75"/>
        <v>3.8022495945355672E-2</v>
      </c>
      <c r="I171" s="10">
        <f t="shared" si="76"/>
        <v>1.0536732973940308</v>
      </c>
      <c r="J171" s="11">
        <f t="shared" si="77"/>
        <v>5.3673297394030817</v>
      </c>
      <c r="K171" s="56">
        <f t="shared" si="78"/>
        <v>3906.1071456137138</v>
      </c>
      <c r="L171" s="58">
        <f t="shared" si="79"/>
        <v>3.6480304986241663E-2</v>
      </c>
      <c r="M171" s="57">
        <f t="shared" si="80"/>
        <v>1.0529659225180636</v>
      </c>
      <c r="N171" s="58">
        <f t="shared" si="81"/>
        <v>5.2965922518063646</v>
      </c>
      <c r="O171" s="70">
        <v>2.71</v>
      </c>
      <c r="P171" s="45">
        <v>4085.7267499999998</v>
      </c>
      <c r="Q171" s="45">
        <v>0</v>
      </c>
      <c r="R171" s="45">
        <f t="shared" si="104"/>
        <v>197.10547361371388</v>
      </c>
      <c r="S171" s="47">
        <f t="shared" si="71"/>
        <v>4085.7267499999998</v>
      </c>
      <c r="T171" s="13">
        <f t="shared" si="82"/>
        <v>2.1118425993682521E-2</v>
      </c>
      <c r="U171" s="12">
        <f t="shared" si="83"/>
        <v>1.0409694599541679</v>
      </c>
      <c r="V171" s="13">
        <f t="shared" si="84"/>
        <v>4.0969459954167897</v>
      </c>
      <c r="W171" s="55">
        <f t="shared" si="85"/>
        <v>4282.8322236137137</v>
      </c>
      <c r="X171" s="55">
        <f t="shared" si="86"/>
        <v>2.049017777558948E-2</v>
      </c>
      <c r="Y171" s="55">
        <f t="shared" si="87"/>
        <v>1.0408600560313412</v>
      </c>
      <c r="Z171" s="55">
        <f t="shared" si="88"/>
        <v>4.0860056031341241</v>
      </c>
      <c r="AA171" s="70">
        <v>4.0484</v>
      </c>
      <c r="AB171" s="45">
        <v>4561.0394809999998</v>
      </c>
      <c r="AC171" s="45">
        <v>0</v>
      </c>
      <c r="AD171" s="45">
        <f t="shared" si="102"/>
        <v>98.312904178441244</v>
      </c>
      <c r="AE171" s="48">
        <f t="shared" si="72"/>
        <v>4561.0394809999998</v>
      </c>
      <c r="AF171" s="15">
        <f t="shared" si="89"/>
        <v>-0.1508029662810495</v>
      </c>
      <c r="AG171" s="14">
        <f t="shared" si="90"/>
        <v>0.94352513399583116</v>
      </c>
      <c r="AH171" s="15">
        <f t="shared" si="91"/>
        <v>-5.6474866004168849</v>
      </c>
      <c r="AI171" s="63">
        <f t="shared" si="92"/>
        <v>4659.3523851784412</v>
      </c>
      <c r="AJ171" s="63">
        <f t="shared" si="93"/>
        <v>-0.14746857749553532</v>
      </c>
      <c r="AK171" s="63">
        <f t="shared" si="94"/>
        <v>0.94157223661860423</v>
      </c>
      <c r="AL171" s="63">
        <f t="shared" si="95"/>
        <v>-5.8427763381395774</v>
      </c>
      <c r="AM171" s="8">
        <v>1.9</v>
      </c>
      <c r="AN171" s="16">
        <f t="shared" si="73"/>
        <v>1.0212276680952788</v>
      </c>
      <c r="AO171" s="17">
        <f t="shared" si="96"/>
        <v>7.4692290285005569E-3</v>
      </c>
      <c r="AP171" s="16">
        <f t="shared" si="97"/>
        <v>1.0212276680952788</v>
      </c>
      <c r="AQ171" s="17">
        <f t="shared" si="98"/>
        <v>2.1227668095278762</v>
      </c>
      <c r="AR171" s="45">
        <v>3314.3163140000001</v>
      </c>
      <c r="AS171" s="17">
        <f t="shared" si="99"/>
        <v>1.048953783508999E-2</v>
      </c>
      <c r="AT171" s="17">
        <f t="shared" si="100"/>
        <v>1.0115873261563881</v>
      </c>
      <c r="AU171" s="17">
        <f t="shared" si="101"/>
        <v>1.1587326156388134</v>
      </c>
    </row>
    <row r="172" spans="1:47" x14ac:dyDescent="0.3">
      <c r="A172">
        <f t="shared" si="74"/>
        <v>170</v>
      </c>
      <c r="B172" s="7">
        <v>44077</v>
      </c>
      <c r="C172" s="70">
        <v>-0.14419999999999999</v>
      </c>
      <c r="D172" s="45">
        <v>3716.5769209999999</v>
      </c>
      <c r="E172" s="45">
        <v>0</v>
      </c>
      <c r="F172" s="46">
        <f t="shared" si="103"/>
        <v>197.12019587296581</v>
      </c>
      <c r="G172" s="46">
        <f t="shared" si="70"/>
        <v>3716.5769209999999</v>
      </c>
      <c r="H172" s="11">
        <f t="shared" si="75"/>
        <v>0.20423956821553624</v>
      </c>
      <c r="I172" s="10">
        <f t="shared" si="76"/>
        <v>1.0558253151870307</v>
      </c>
      <c r="J172" s="11">
        <f t="shared" si="77"/>
        <v>5.5825315187030711</v>
      </c>
      <c r="K172" s="56">
        <f t="shared" si="78"/>
        <v>3913.6971168729656</v>
      </c>
      <c r="L172" s="58">
        <f t="shared" si="79"/>
        <v>0.19431037030754883</v>
      </c>
      <c r="M172" s="57">
        <f t="shared" si="80"/>
        <v>1.0550119445013209</v>
      </c>
      <c r="N172" s="58">
        <f t="shared" si="81"/>
        <v>5.5011944501320853</v>
      </c>
      <c r="O172" s="70">
        <v>2.68</v>
      </c>
      <c r="P172" s="45">
        <v>4094.4618719999999</v>
      </c>
      <c r="Q172" s="45">
        <v>0</v>
      </c>
      <c r="R172" s="45">
        <f t="shared" si="104"/>
        <v>197.12019587296581</v>
      </c>
      <c r="S172" s="47">
        <f t="shared" si="71"/>
        <v>4094.4618719999999</v>
      </c>
      <c r="T172" s="13">
        <f t="shared" si="82"/>
        <v>0.21379604008027187</v>
      </c>
      <c r="U172" s="12">
        <f t="shared" si="83"/>
        <v>1.0431950114379949</v>
      </c>
      <c r="V172" s="13">
        <f t="shared" si="84"/>
        <v>4.3195011437994868</v>
      </c>
      <c r="W172" s="55">
        <f t="shared" si="85"/>
        <v>4291.582067872966</v>
      </c>
      <c r="X172" s="55">
        <f t="shared" si="86"/>
        <v>0.20430042089927269</v>
      </c>
      <c r="Y172" s="55">
        <f t="shared" si="87"/>
        <v>1.0429865375067857</v>
      </c>
      <c r="Z172" s="55">
        <f t="shared" si="88"/>
        <v>4.2986537506785716</v>
      </c>
      <c r="AA172" s="70">
        <v>4.0243000000000002</v>
      </c>
      <c r="AB172" s="45">
        <v>4580.6501539999999</v>
      </c>
      <c r="AC172" s="45">
        <v>0</v>
      </c>
      <c r="AD172" s="45">
        <f t="shared" si="102"/>
        <v>98.320247394418899</v>
      </c>
      <c r="AE172" s="48">
        <f t="shared" si="72"/>
        <v>4580.6501539999999</v>
      </c>
      <c r="AF172" s="15">
        <f t="shared" si="89"/>
        <v>0.42996060616649068</v>
      </c>
      <c r="AG172" s="14">
        <f t="shared" si="90"/>
        <v>0.94758192038129285</v>
      </c>
      <c r="AH172" s="15">
        <f t="shared" si="91"/>
        <v>-5.2418079618707143</v>
      </c>
      <c r="AI172" s="63">
        <f t="shared" si="92"/>
        <v>4678.9704013944192</v>
      </c>
      <c r="AJ172" s="63">
        <f t="shared" si="93"/>
        <v>0.42104598652772385</v>
      </c>
      <c r="AK172" s="63">
        <f t="shared" si="94"/>
        <v>0.94553668873114616</v>
      </c>
      <c r="AL172" s="63">
        <f t="shared" si="95"/>
        <v>-5.4463311268853847</v>
      </c>
      <c r="AM172" s="8">
        <v>1.9</v>
      </c>
      <c r="AN172" s="16">
        <f t="shared" si="73"/>
        <v>1.0213039459287112</v>
      </c>
      <c r="AO172" s="17">
        <f t="shared" si="96"/>
        <v>7.4692290285005569E-3</v>
      </c>
      <c r="AP172" s="16">
        <f t="shared" si="97"/>
        <v>1.0213039459287112</v>
      </c>
      <c r="AQ172" s="17">
        <f t="shared" si="98"/>
        <v>2.130394592871121</v>
      </c>
      <c r="AR172" s="45">
        <v>3314.6639709999999</v>
      </c>
      <c r="AS172" s="17">
        <f t="shared" si="99"/>
        <v>1.0489554015435942E-2</v>
      </c>
      <c r="AT172" s="17">
        <f t="shared" si="100"/>
        <v>1.0116934371553785</v>
      </c>
      <c r="AU172" s="17">
        <f t="shared" si="101"/>
        <v>1.1693437155378517</v>
      </c>
    </row>
    <row r="173" spans="1:47" x14ac:dyDescent="0.3">
      <c r="A173">
        <f t="shared" si="74"/>
        <v>171</v>
      </c>
      <c r="B173" s="7">
        <v>44078</v>
      </c>
      <c r="C173" s="70">
        <v>-0.20380000000000001</v>
      </c>
      <c r="D173" s="45">
        <v>3721.0641270000001</v>
      </c>
      <c r="E173" s="45">
        <v>0</v>
      </c>
      <c r="F173" s="46">
        <f t="shared" si="103"/>
        <v>197.134919231857</v>
      </c>
      <c r="G173" s="46">
        <f t="shared" si="70"/>
        <v>3721.0641270000001</v>
      </c>
      <c r="H173" s="11">
        <f t="shared" si="75"/>
        <v>0.1207349153638182</v>
      </c>
      <c r="I173" s="10">
        <f t="shared" si="76"/>
        <v>1.0571000649877116</v>
      </c>
      <c r="J173" s="11">
        <f t="shared" si="77"/>
        <v>5.7100064987711585</v>
      </c>
      <c r="K173" s="56">
        <f t="shared" si="78"/>
        <v>3918.1990462318572</v>
      </c>
      <c r="L173" s="58">
        <f t="shared" si="79"/>
        <v>0.11503009109934403</v>
      </c>
      <c r="M173" s="57">
        <f t="shared" si="80"/>
        <v>1.0562255257021897</v>
      </c>
      <c r="N173" s="58">
        <f t="shared" si="81"/>
        <v>5.6225525702189749</v>
      </c>
      <c r="O173" s="70">
        <v>2.6524000000000001</v>
      </c>
      <c r="P173" s="45">
        <v>4102.5788750000002</v>
      </c>
      <c r="Q173" s="45">
        <v>0</v>
      </c>
      <c r="R173" s="45">
        <f t="shared" si="104"/>
        <v>197.134919231857</v>
      </c>
      <c r="S173" s="47">
        <f t="shared" si="71"/>
        <v>4102.5788750000002</v>
      </c>
      <c r="T173" s="13">
        <f t="shared" si="82"/>
        <v>0.1982434628469365</v>
      </c>
      <c r="U173" s="12">
        <f t="shared" si="83"/>
        <v>1.0452630773529161</v>
      </c>
      <c r="V173" s="13">
        <f t="shared" si="84"/>
        <v>4.5263077352916126</v>
      </c>
      <c r="W173" s="55">
        <f t="shared" si="85"/>
        <v>4299.7137942318568</v>
      </c>
      <c r="X173" s="55">
        <f t="shared" si="86"/>
        <v>0.18948085415317895</v>
      </c>
      <c r="Y173" s="55">
        <f t="shared" si="87"/>
        <v>1.0449627973067563</v>
      </c>
      <c r="Z173" s="55">
        <f t="shared" si="88"/>
        <v>4.4962797306756341</v>
      </c>
      <c r="AA173" s="70">
        <v>4.0224000000000002</v>
      </c>
      <c r="AB173" s="45">
        <v>4583.3052909999997</v>
      </c>
      <c r="AC173" s="45">
        <v>0</v>
      </c>
      <c r="AD173" s="45">
        <f t="shared" si="102"/>
        <v>98.327591158878178</v>
      </c>
      <c r="AE173" s="48">
        <f t="shared" si="72"/>
        <v>4583.3052909999997</v>
      </c>
      <c r="AF173" s="15">
        <f t="shared" si="89"/>
        <v>5.7964195272175445E-2</v>
      </c>
      <c r="AG173" s="14">
        <f t="shared" si="90"/>
        <v>0.9481311786159865</v>
      </c>
      <c r="AH173" s="15">
        <f t="shared" si="91"/>
        <v>-5.1868821384013497</v>
      </c>
      <c r="AI173" s="63">
        <f t="shared" si="92"/>
        <v>4681.6328821588777</v>
      </c>
      <c r="AJ173" s="63">
        <f t="shared" si="93"/>
        <v>5.6903133297558917E-2</v>
      </c>
      <c r="AK173" s="63">
        <f t="shared" si="94"/>
        <v>0.94607472873351217</v>
      </c>
      <c r="AL173" s="63">
        <f t="shared" si="95"/>
        <v>-5.3925271266487833</v>
      </c>
      <c r="AM173" s="8">
        <v>1.9</v>
      </c>
      <c r="AN173" s="16">
        <f t="shared" si="73"/>
        <v>1.0213802294595098</v>
      </c>
      <c r="AO173" s="17">
        <f t="shared" si="96"/>
        <v>7.4692290285005569E-3</v>
      </c>
      <c r="AP173" s="16">
        <f t="shared" si="97"/>
        <v>1.0213802294595098</v>
      </c>
      <c r="AQ173" s="17">
        <f t="shared" si="98"/>
        <v>2.1380229459509792</v>
      </c>
      <c r="AR173" s="45">
        <v>3315.0116640000001</v>
      </c>
      <c r="AS173" s="17">
        <f t="shared" si="99"/>
        <v>1.0489539906366474E-2</v>
      </c>
      <c r="AT173" s="17">
        <f t="shared" si="100"/>
        <v>1.0117995591421991</v>
      </c>
      <c r="AU173" s="17">
        <f t="shared" si="101"/>
        <v>1.1799559142199101</v>
      </c>
    </row>
    <row r="174" spans="1:47" x14ac:dyDescent="0.3">
      <c r="A174">
        <f t="shared" si="74"/>
        <v>172</v>
      </c>
      <c r="B174" s="7">
        <v>44082</v>
      </c>
      <c r="C174" s="70">
        <v>-0.12540000000000001</v>
      </c>
      <c r="D174" s="45">
        <v>3716.020575</v>
      </c>
      <c r="E174" s="45">
        <v>0</v>
      </c>
      <c r="F174" s="46">
        <f t="shared" si="103"/>
        <v>197.14964369046959</v>
      </c>
      <c r="G174" s="46">
        <f t="shared" si="70"/>
        <v>3716.020575</v>
      </c>
      <c r="H174" s="11">
        <f t="shared" si="75"/>
        <v>-0.13554058268988589</v>
      </c>
      <c r="I174" s="10">
        <f t="shared" si="76"/>
        <v>1.0556672654000121</v>
      </c>
      <c r="J174" s="11">
        <f t="shared" si="77"/>
        <v>5.56672654000121</v>
      </c>
      <c r="K174" s="56">
        <f t="shared" si="78"/>
        <v>3913.1702186904695</v>
      </c>
      <c r="L174" s="58">
        <f t="shared" si="79"/>
        <v>-0.1283453822036984</v>
      </c>
      <c r="M174" s="57">
        <f t="shared" si="80"/>
        <v>1.0548699090142943</v>
      </c>
      <c r="N174" s="58">
        <f t="shared" si="81"/>
        <v>5.4869909014294338</v>
      </c>
      <c r="O174" s="70">
        <v>2.7</v>
      </c>
      <c r="P174" s="45">
        <v>4090.9346770000002</v>
      </c>
      <c r="Q174" s="45">
        <v>0</v>
      </c>
      <c r="R174" s="45">
        <f t="shared" si="104"/>
        <v>197.14964369046959</v>
      </c>
      <c r="S174" s="47">
        <f t="shared" si="71"/>
        <v>4090.9346770000002</v>
      </c>
      <c r="T174" s="13">
        <f t="shared" si="82"/>
        <v>-0.28382630425356492</v>
      </c>
      <c r="U174" s="12">
        <f t="shared" si="83"/>
        <v>1.0422963457907382</v>
      </c>
      <c r="V174" s="13">
        <f t="shared" si="84"/>
        <v>4.2296345790738155</v>
      </c>
      <c r="W174" s="55">
        <f t="shared" si="85"/>
        <v>4288.0843206904701</v>
      </c>
      <c r="X174" s="55">
        <f t="shared" si="86"/>
        <v>-0.27047087545658544</v>
      </c>
      <c r="Y174" s="55">
        <f t="shared" si="87"/>
        <v>1.0421364772806851</v>
      </c>
      <c r="Z174" s="55">
        <f t="shared" si="88"/>
        <v>4.2136477280685147</v>
      </c>
      <c r="AA174" s="70">
        <v>4.0510999999999999</v>
      </c>
      <c r="AB174" s="45">
        <v>4562.5777040000003</v>
      </c>
      <c r="AC174" s="45">
        <v>0</v>
      </c>
      <c r="AD174" s="45">
        <f t="shared" si="102"/>
        <v>98.334935471860049</v>
      </c>
      <c r="AE174" s="48">
        <f t="shared" si="72"/>
        <v>4562.5777040000003</v>
      </c>
      <c r="AF174" s="15">
        <f t="shared" si="89"/>
        <v>-0.45224102877678973</v>
      </c>
      <c r="AG174" s="14">
        <f t="shared" si="90"/>
        <v>0.94384334041966012</v>
      </c>
      <c r="AH174" s="15">
        <f t="shared" si="91"/>
        <v>-5.615665958033988</v>
      </c>
      <c r="AI174" s="63">
        <f t="shared" si="92"/>
        <v>4660.9126394718605</v>
      </c>
      <c r="AJ174" s="63">
        <f t="shared" si="93"/>
        <v>-0.44258580731477704</v>
      </c>
      <c r="AK174" s="63">
        <f t="shared" si="94"/>
        <v>0.94188753625754584</v>
      </c>
      <c r="AL174" s="63">
        <f t="shared" si="95"/>
        <v>-5.8112463742454157</v>
      </c>
      <c r="AM174" s="8">
        <v>1.9</v>
      </c>
      <c r="AN174" s="16">
        <f t="shared" si="73"/>
        <v>1.0214565186880999</v>
      </c>
      <c r="AO174" s="17">
        <f t="shared" si="96"/>
        <v>7.4692290285005569E-3</v>
      </c>
      <c r="AP174" s="16">
        <f t="shared" si="97"/>
        <v>1.0214565186880999</v>
      </c>
      <c r="AQ174" s="17">
        <f t="shared" si="98"/>
        <v>2.1456518688099946</v>
      </c>
      <c r="AR174" s="45">
        <v>3315.3593930000002</v>
      </c>
      <c r="AS174" s="17">
        <f t="shared" si="99"/>
        <v>1.0489525686319112E-2</v>
      </c>
      <c r="AT174" s="17">
        <f t="shared" si="100"/>
        <v>1.0119056921168494</v>
      </c>
      <c r="AU174" s="17">
        <f t="shared" si="101"/>
        <v>1.1905692116849442</v>
      </c>
    </row>
    <row r="175" spans="1:47" x14ac:dyDescent="0.3">
      <c r="A175">
        <f t="shared" si="74"/>
        <v>173</v>
      </c>
      <c r="B175" s="7">
        <v>44083</v>
      </c>
      <c r="C175" s="70">
        <v>-0.15459999999999999</v>
      </c>
      <c r="D175" s="45">
        <v>3719.291917</v>
      </c>
      <c r="E175" s="45">
        <v>0</v>
      </c>
      <c r="F175" s="46">
        <f t="shared" si="103"/>
        <v>197.16436924888569</v>
      </c>
      <c r="G175" s="46">
        <f t="shared" si="70"/>
        <v>3719.291917</v>
      </c>
      <c r="H175" s="11">
        <f t="shared" si="75"/>
        <v>8.8033473818960317E-2</v>
      </c>
      <c r="I175" s="10">
        <f t="shared" si="76"/>
        <v>1.0565966059657133</v>
      </c>
      <c r="J175" s="11">
        <f t="shared" si="77"/>
        <v>5.6596605965713254</v>
      </c>
      <c r="K175" s="56">
        <f t="shared" si="78"/>
        <v>3916.4562862488856</v>
      </c>
      <c r="L175" s="58">
        <f t="shared" si="79"/>
        <v>8.3974562177768775E-2</v>
      </c>
      <c r="M175" s="57">
        <f t="shared" si="80"/>
        <v>1.0557557314019341</v>
      </c>
      <c r="N175" s="58">
        <f t="shared" si="81"/>
        <v>5.5755731401934128</v>
      </c>
      <c r="O175" s="70">
        <v>2.68</v>
      </c>
      <c r="P175" s="45">
        <v>4098.0232550000001</v>
      </c>
      <c r="Q175" s="45">
        <v>0</v>
      </c>
      <c r="R175" s="45">
        <f t="shared" si="104"/>
        <v>197.16436924888569</v>
      </c>
      <c r="S175" s="47">
        <f t="shared" si="71"/>
        <v>4098.0232550000001</v>
      </c>
      <c r="T175" s="13">
        <f t="shared" si="82"/>
        <v>0.17327526738213361</v>
      </c>
      <c r="U175" s="12">
        <f t="shared" si="83"/>
        <v>1.0441023875708213</v>
      </c>
      <c r="V175" s="13">
        <f t="shared" si="84"/>
        <v>4.41023875708213</v>
      </c>
      <c r="W175" s="55">
        <f t="shared" si="85"/>
        <v>4295.1876242488861</v>
      </c>
      <c r="X175" s="55">
        <f t="shared" si="86"/>
        <v>0.1656521427095381</v>
      </c>
      <c r="Y175" s="55">
        <f t="shared" si="87"/>
        <v>1.0438627986852582</v>
      </c>
      <c r="Z175" s="55">
        <f t="shared" si="88"/>
        <v>4.386279868525822</v>
      </c>
      <c r="AA175" s="70">
        <v>4.0242000000000004</v>
      </c>
      <c r="AB175" s="45">
        <v>4585.4198040000001</v>
      </c>
      <c r="AC175" s="45">
        <v>0</v>
      </c>
      <c r="AD175" s="45">
        <f t="shared" si="102"/>
        <v>98.342280333405469</v>
      </c>
      <c r="AE175" s="48">
        <f t="shared" si="72"/>
        <v>4585.4198040000001</v>
      </c>
      <c r="AF175" s="15">
        <f t="shared" si="89"/>
        <v>0.50064024071247992</v>
      </c>
      <c r="AG175" s="14">
        <f t="shared" si="90"/>
        <v>0.94856859999108578</v>
      </c>
      <c r="AH175" s="15">
        <f t="shared" si="91"/>
        <v>-5.1431400008914219</v>
      </c>
      <c r="AI175" s="63">
        <f t="shared" si="92"/>
        <v>4683.7620843334053</v>
      </c>
      <c r="AJ175" s="63">
        <f t="shared" si="93"/>
        <v>0.4902354244539886</v>
      </c>
      <c r="AK175" s="63">
        <f t="shared" si="94"/>
        <v>0.94650500261879722</v>
      </c>
      <c r="AL175" s="63">
        <f t="shared" si="95"/>
        <v>-5.3494997381202776</v>
      </c>
      <c r="AM175" s="8">
        <v>1.9</v>
      </c>
      <c r="AN175" s="16">
        <f t="shared" si="73"/>
        <v>1.0215328136149073</v>
      </c>
      <c r="AO175" s="17">
        <f t="shared" si="96"/>
        <v>7.4692290285005569E-3</v>
      </c>
      <c r="AP175" s="16">
        <f t="shared" si="97"/>
        <v>1.0215328136149073</v>
      </c>
      <c r="AQ175" s="17">
        <f t="shared" si="98"/>
        <v>2.1532813614907331</v>
      </c>
      <c r="AR175" s="45">
        <v>3316.5026680000001</v>
      </c>
      <c r="AS175" s="17">
        <f t="shared" si="99"/>
        <v>3.4484195059336642E-2</v>
      </c>
      <c r="AT175" s="17">
        <f t="shared" si="100"/>
        <v>1.0122546396495355</v>
      </c>
      <c r="AU175" s="17">
        <f t="shared" si="101"/>
        <v>1.2254639649535548</v>
      </c>
    </row>
    <row r="176" spans="1:47" x14ac:dyDescent="0.3">
      <c r="A176">
        <f t="shared" si="74"/>
        <v>174</v>
      </c>
      <c r="B176" s="7">
        <v>44084</v>
      </c>
      <c r="C176" s="70">
        <v>-0.18659999999999999</v>
      </c>
      <c r="D176" s="45">
        <v>3721.9103930000001</v>
      </c>
      <c r="E176" s="45">
        <v>0</v>
      </c>
      <c r="F176" s="46">
        <f t="shared" si="103"/>
        <v>197.1790959071875</v>
      </c>
      <c r="G176" s="46">
        <f t="shared" si="70"/>
        <v>3721.9103930000001</v>
      </c>
      <c r="H176" s="11">
        <f t="shared" si="75"/>
        <v>7.0402540548952786E-2</v>
      </c>
      <c r="I176" s="10">
        <f t="shared" si="76"/>
        <v>1.057340476819667</v>
      </c>
      <c r="J176" s="11">
        <f t="shared" si="77"/>
        <v>5.734047681966703</v>
      </c>
      <c r="K176" s="56">
        <f t="shared" si="78"/>
        <v>3919.0894889071878</v>
      </c>
      <c r="L176" s="58">
        <f t="shared" si="79"/>
        <v>6.7234317603581673E-2</v>
      </c>
      <c r="M176" s="57">
        <f t="shared" si="80"/>
        <v>1.056465561563503</v>
      </c>
      <c r="N176" s="58">
        <f t="shared" si="81"/>
        <v>5.6465561563503019</v>
      </c>
      <c r="O176" s="70">
        <v>2.7740999999999998</v>
      </c>
      <c r="P176" s="45">
        <v>4074.347632</v>
      </c>
      <c r="Q176" s="45">
        <v>0</v>
      </c>
      <c r="R176" s="45">
        <f t="shared" si="104"/>
        <v>197.1790959071875</v>
      </c>
      <c r="S176" s="47">
        <f t="shared" si="71"/>
        <v>4074.347632</v>
      </c>
      <c r="T176" s="13">
        <f t="shared" si="82"/>
        <v>-0.57773276350039371</v>
      </c>
      <c r="U176" s="12">
        <f t="shared" si="83"/>
        <v>1.0380702659933347</v>
      </c>
      <c r="V176" s="13">
        <f t="shared" si="84"/>
        <v>3.807026599333474</v>
      </c>
      <c r="W176" s="55">
        <f t="shared" si="85"/>
        <v>4271.5267279071877</v>
      </c>
      <c r="X176" s="55">
        <f t="shared" si="86"/>
        <v>-0.55086991329827972</v>
      </c>
      <c r="Y176" s="55">
        <f t="shared" si="87"/>
        <v>1.0381124725911877</v>
      </c>
      <c r="Z176" s="55">
        <f t="shared" si="88"/>
        <v>3.8112472591187663</v>
      </c>
      <c r="AA176" s="70">
        <v>4.0644999999999998</v>
      </c>
      <c r="AB176" s="45">
        <v>4555.9516030000004</v>
      </c>
      <c r="AC176" s="45">
        <v>0</v>
      </c>
      <c r="AD176" s="45">
        <f t="shared" si="102"/>
        <v>98.349625743555421</v>
      </c>
      <c r="AE176" s="48">
        <f t="shared" si="72"/>
        <v>4555.9516030000004</v>
      </c>
      <c r="AF176" s="15">
        <f t="shared" si="89"/>
        <v>-0.64265001373033925</v>
      </c>
      <c r="AG176" s="14">
        <f t="shared" si="90"/>
        <v>0.94247262375300134</v>
      </c>
      <c r="AH176" s="15">
        <f t="shared" si="91"/>
        <v>-5.7527376246998667</v>
      </c>
      <c r="AI176" s="63">
        <f t="shared" si="92"/>
        <v>4654.3012287435558</v>
      </c>
      <c r="AJ176" s="63">
        <f t="shared" si="93"/>
        <v>-0.62899983089218514</v>
      </c>
      <c r="AK176" s="63">
        <f t="shared" si="94"/>
        <v>0.94055148775293895</v>
      </c>
      <c r="AL176" s="63">
        <f t="shared" si="95"/>
        <v>-5.9448512247061043</v>
      </c>
      <c r="AM176" s="8">
        <v>1.9</v>
      </c>
      <c r="AN176" s="16">
        <f t="shared" si="73"/>
        <v>1.0216091142403576</v>
      </c>
      <c r="AO176" s="17">
        <f t="shared" si="96"/>
        <v>7.4692290285005569E-3</v>
      </c>
      <c r="AP176" s="16">
        <f t="shared" si="97"/>
        <v>1.0216091142403576</v>
      </c>
      <c r="AQ176" s="17">
        <f t="shared" si="98"/>
        <v>2.1609114240357608</v>
      </c>
      <c r="AR176" s="45">
        <v>3316.9002839999998</v>
      </c>
      <c r="AS176" s="17">
        <f t="shared" si="99"/>
        <v>1.1989014929381092E-2</v>
      </c>
      <c r="AT176" s="17">
        <f t="shared" si="100"/>
        <v>1.0123759990094066</v>
      </c>
      <c r="AU176" s="17">
        <f t="shared" si="101"/>
        <v>1.2375999009406558</v>
      </c>
    </row>
    <row r="177" spans="1:47" x14ac:dyDescent="0.3">
      <c r="A177">
        <f t="shared" si="74"/>
        <v>175</v>
      </c>
      <c r="B177" s="7">
        <v>44085</v>
      </c>
      <c r="C177" s="70">
        <v>-0.21809999999999999</v>
      </c>
      <c r="D177" s="45">
        <v>3724.4896370000001</v>
      </c>
      <c r="E177" s="45">
        <v>0</v>
      </c>
      <c r="F177" s="46">
        <f t="shared" si="103"/>
        <v>197.19382366545713</v>
      </c>
      <c r="G177" s="46">
        <f t="shared" si="70"/>
        <v>3724.4896370000001</v>
      </c>
      <c r="H177" s="11">
        <f t="shared" si="75"/>
        <v>6.9298927906769059E-2</v>
      </c>
      <c r="I177" s="10">
        <f t="shared" si="76"/>
        <v>1.0580732024344275</v>
      </c>
      <c r="J177" s="11">
        <f t="shared" si="77"/>
        <v>5.8073202434427484</v>
      </c>
      <c r="K177" s="56">
        <f t="shared" si="78"/>
        <v>3921.6834606654575</v>
      </c>
      <c r="L177" s="58">
        <f t="shared" si="79"/>
        <v>6.6188122665011839E-2</v>
      </c>
      <c r="M177" s="57">
        <f t="shared" si="80"/>
        <v>1.0571648162853042</v>
      </c>
      <c r="N177" s="58">
        <f t="shared" si="81"/>
        <v>5.7164816285304232</v>
      </c>
      <c r="O177" s="70">
        <v>2.7679</v>
      </c>
      <c r="P177" s="45">
        <v>4076.8928329999999</v>
      </c>
      <c r="Q177" s="45">
        <v>0</v>
      </c>
      <c r="R177" s="45">
        <f t="shared" si="104"/>
        <v>197.19382366545713</v>
      </c>
      <c r="S177" s="47">
        <f t="shared" si="71"/>
        <v>4076.8928329999999</v>
      </c>
      <c r="T177" s="13">
        <f t="shared" si="82"/>
        <v>6.2468920914104942E-2</v>
      </c>
      <c r="U177" s="12">
        <f t="shared" si="83"/>
        <v>1.038718737286831</v>
      </c>
      <c r="V177" s="13">
        <f t="shared" si="84"/>
        <v>3.8718737286830951</v>
      </c>
      <c r="W177" s="55">
        <f t="shared" si="85"/>
        <v>4274.0866566654568</v>
      </c>
      <c r="X177" s="55">
        <f t="shared" si="86"/>
        <v>5.9930065321700532E-2</v>
      </c>
      <c r="Y177" s="55">
        <f t="shared" si="87"/>
        <v>1.0387346140741243</v>
      </c>
      <c r="Z177" s="55">
        <f t="shared" si="88"/>
        <v>3.8734614074124263</v>
      </c>
      <c r="AA177" s="70">
        <v>4.0864000000000003</v>
      </c>
      <c r="AB177" s="45">
        <v>4540.6444519999995</v>
      </c>
      <c r="AC177" s="45">
        <v>0</v>
      </c>
      <c r="AD177" s="45">
        <f t="shared" si="102"/>
        <v>98.356971702350876</v>
      </c>
      <c r="AE177" s="48">
        <f t="shared" si="72"/>
        <v>4540.6444519999995</v>
      </c>
      <c r="AF177" s="15">
        <f t="shared" si="89"/>
        <v>-0.33598142240847118</v>
      </c>
      <c r="AG177" s="14">
        <f t="shared" si="90"/>
        <v>0.93930609082590555</v>
      </c>
      <c r="AH177" s="15">
        <f t="shared" si="91"/>
        <v>-6.0693909174094447</v>
      </c>
      <c r="AI177" s="63">
        <f t="shared" si="92"/>
        <v>4639.0014237023506</v>
      </c>
      <c r="AJ177" s="63">
        <f t="shared" si="93"/>
        <v>-0.3287239972075362</v>
      </c>
      <c r="AK177" s="63">
        <f t="shared" si="94"/>
        <v>0.93745966930660252</v>
      </c>
      <c r="AL177" s="63">
        <f t="shared" si="95"/>
        <v>-6.2540330693397479</v>
      </c>
      <c r="AM177" s="8">
        <v>1.9</v>
      </c>
      <c r="AN177" s="16">
        <f t="shared" si="73"/>
        <v>1.0216854205648762</v>
      </c>
      <c r="AO177" s="17">
        <f t="shared" si="96"/>
        <v>7.4692290285005569E-3</v>
      </c>
      <c r="AP177" s="16">
        <f t="shared" si="97"/>
        <v>1.0216854205648762</v>
      </c>
      <c r="AQ177" s="17">
        <f t="shared" si="98"/>
        <v>2.1685420564876212</v>
      </c>
      <c r="AR177" s="45">
        <v>3317.2979489999998</v>
      </c>
      <c r="AS177" s="17">
        <f t="shared" si="99"/>
        <v>1.198905501977876E-2</v>
      </c>
      <c r="AT177" s="17">
        <f t="shared" si="100"/>
        <v>1.0124973733249347</v>
      </c>
      <c r="AU177" s="17">
        <f t="shared" si="101"/>
        <v>1.2497373324934724</v>
      </c>
    </row>
    <row r="178" spans="1:47" x14ac:dyDescent="0.3">
      <c r="A178">
        <f t="shared" si="74"/>
        <v>176</v>
      </c>
      <c r="B178" s="7">
        <v>44088</v>
      </c>
      <c r="C178" s="70">
        <v>-0.26</v>
      </c>
      <c r="D178" s="45">
        <v>3727.7761150000001</v>
      </c>
      <c r="E178" s="45">
        <v>0</v>
      </c>
      <c r="F178" s="46">
        <f t="shared" si="103"/>
        <v>197.20855252377677</v>
      </c>
      <c r="G178" s="46">
        <f t="shared" si="70"/>
        <v>3727.7761150000001</v>
      </c>
      <c r="H178" s="11">
        <f t="shared" si="75"/>
        <v>8.8239687052715787E-2</v>
      </c>
      <c r="I178" s="10">
        <f t="shared" si="76"/>
        <v>1.0590068429170443</v>
      </c>
      <c r="J178" s="11">
        <f t="shared" si="77"/>
        <v>5.9006842917044278</v>
      </c>
      <c r="K178" s="56">
        <f t="shared" si="78"/>
        <v>3924.9846675237768</v>
      </c>
      <c r="L178" s="58">
        <f t="shared" si="79"/>
        <v>8.4178309938343077E-2</v>
      </c>
      <c r="M178" s="57">
        <f t="shared" si="80"/>
        <v>1.058054719760916</v>
      </c>
      <c r="N178" s="58">
        <f t="shared" si="81"/>
        <v>5.8054719760916029</v>
      </c>
      <c r="O178" s="70">
        <v>2.7427000000000001</v>
      </c>
      <c r="P178" s="45">
        <v>4084.3919040000001</v>
      </c>
      <c r="Q178" s="45">
        <v>0</v>
      </c>
      <c r="R178" s="45">
        <f t="shared" si="104"/>
        <v>197.20855252377677</v>
      </c>
      <c r="S178" s="47">
        <f t="shared" si="71"/>
        <v>4084.3919040000001</v>
      </c>
      <c r="T178" s="13">
        <f t="shared" si="82"/>
        <v>0.18394084189066184</v>
      </c>
      <c r="U178" s="12">
        <f t="shared" si="83"/>
        <v>1.0406293652770724</v>
      </c>
      <c r="V178" s="13">
        <f t="shared" si="84"/>
        <v>4.0629365277072393</v>
      </c>
      <c r="W178" s="55">
        <f t="shared" si="85"/>
        <v>4281.6004565237772</v>
      </c>
      <c r="X178" s="55">
        <f t="shared" si="86"/>
        <v>0.1757989592139575</v>
      </c>
      <c r="Y178" s="55">
        <f t="shared" si="87"/>
        <v>1.0405606987146616</v>
      </c>
      <c r="Z178" s="55">
        <f t="shared" si="88"/>
        <v>4.0560698714661614</v>
      </c>
      <c r="AA178" s="70">
        <v>4.0740999999999996</v>
      </c>
      <c r="AB178" s="45">
        <v>4551.2082719999999</v>
      </c>
      <c r="AC178" s="45">
        <v>0</v>
      </c>
      <c r="AD178" s="45">
        <f t="shared" si="102"/>
        <v>98.364318209832817</v>
      </c>
      <c r="AE178" s="48">
        <f t="shared" si="72"/>
        <v>4551.2082719999999</v>
      </c>
      <c r="AF178" s="15">
        <f t="shared" si="89"/>
        <v>0.23265023526224393</v>
      </c>
      <c r="AG178" s="14">
        <f t="shared" si="90"/>
        <v>0.94149138865604465</v>
      </c>
      <c r="AH178" s="15">
        <f t="shared" si="91"/>
        <v>-5.8508611343955348</v>
      </c>
      <c r="AI178" s="63">
        <f t="shared" si="92"/>
        <v>4649.5725902098329</v>
      </c>
      <c r="AJ178" s="63">
        <f t="shared" si="93"/>
        <v>0.2278759056522528</v>
      </c>
      <c r="AK178" s="63">
        <f t="shared" si="94"/>
        <v>0.93959591401815956</v>
      </c>
      <c r="AL178" s="63">
        <f t="shared" si="95"/>
        <v>-6.0404085981840439</v>
      </c>
      <c r="AM178" s="8">
        <v>1.9</v>
      </c>
      <c r="AN178" s="16">
        <f t="shared" si="73"/>
        <v>1.021761732588889</v>
      </c>
      <c r="AO178" s="17">
        <f t="shared" si="96"/>
        <v>7.4692290285005569E-3</v>
      </c>
      <c r="AP178" s="16">
        <f t="shared" si="97"/>
        <v>1.021761732588889</v>
      </c>
      <c r="AQ178" s="17">
        <f t="shared" si="98"/>
        <v>2.1761732588889027</v>
      </c>
      <c r="AR178" s="45">
        <v>3317.6956610000002</v>
      </c>
      <c r="AS178" s="17">
        <f t="shared" si="99"/>
        <v>1.1989034633441698E-2</v>
      </c>
      <c r="AT178" s="17">
        <f t="shared" si="100"/>
        <v>1.0126187619856852</v>
      </c>
      <c r="AU178" s="17">
        <f t="shared" si="101"/>
        <v>1.2618761985685234</v>
      </c>
    </row>
    <row r="179" spans="1:47" x14ac:dyDescent="0.3">
      <c r="A179">
        <f t="shared" si="74"/>
        <v>177</v>
      </c>
      <c r="B179" s="7">
        <v>44089</v>
      </c>
      <c r="C179" s="70">
        <v>-0.28000000000000003</v>
      </c>
      <c r="D179" s="45">
        <v>3729.5502769999998</v>
      </c>
      <c r="E179" s="45">
        <v>0</v>
      </c>
      <c r="F179" s="46">
        <f t="shared" si="103"/>
        <v>197.22328248222857</v>
      </c>
      <c r="G179" s="46">
        <f t="shared" si="70"/>
        <v>3729.5502769999998</v>
      </c>
      <c r="H179" s="11">
        <f t="shared" si="75"/>
        <v>4.7593040602977865E-2</v>
      </c>
      <c r="I179" s="10">
        <f t="shared" si="76"/>
        <v>1.0595108564737821</v>
      </c>
      <c r="J179" s="11">
        <f t="shared" si="77"/>
        <v>5.951085647378207</v>
      </c>
      <c r="K179" s="56">
        <f t="shared" si="78"/>
        <v>3926.7735594822284</v>
      </c>
      <c r="L179" s="58">
        <f t="shared" si="79"/>
        <v>4.5577043223965497E-2</v>
      </c>
      <c r="M179" s="57">
        <f t="shared" si="80"/>
        <v>1.0585369498178747</v>
      </c>
      <c r="N179" s="58">
        <f t="shared" si="81"/>
        <v>5.8536949817874717</v>
      </c>
      <c r="O179" s="70">
        <v>2.7355</v>
      </c>
      <c r="P179" s="45">
        <v>4087.1976129999998</v>
      </c>
      <c r="Q179" s="45">
        <v>0</v>
      </c>
      <c r="R179" s="45">
        <f t="shared" si="104"/>
        <v>197.22328248222857</v>
      </c>
      <c r="S179" s="47">
        <f t="shared" si="71"/>
        <v>4087.1976129999998</v>
      </c>
      <c r="T179" s="13">
        <f t="shared" si="82"/>
        <v>6.8693432607491722E-2</v>
      </c>
      <c r="U179" s="12">
        <f t="shared" si="83"/>
        <v>1.0413442093088028</v>
      </c>
      <c r="V179" s="13">
        <f t="shared" si="84"/>
        <v>4.1344209308802782</v>
      </c>
      <c r="W179" s="55">
        <f t="shared" si="85"/>
        <v>4284.4208954822279</v>
      </c>
      <c r="X179" s="55">
        <f t="shared" si="86"/>
        <v>6.587347388178344E-2</v>
      </c>
      <c r="Y179" s="55">
        <f t="shared" si="87"/>
        <v>1.0412461521947536</v>
      </c>
      <c r="Z179" s="55">
        <f t="shared" si="88"/>
        <v>4.1246152194753583</v>
      </c>
      <c r="AA179" s="70">
        <v>4.1132</v>
      </c>
      <c r="AB179" s="45">
        <v>4523.0192290000005</v>
      </c>
      <c r="AC179" s="45">
        <v>0</v>
      </c>
      <c r="AD179" s="45">
        <f t="shared" si="102"/>
        <v>98.371665266042228</v>
      </c>
      <c r="AE179" s="48">
        <f t="shared" si="72"/>
        <v>4523.0192290000005</v>
      </c>
      <c r="AF179" s="15">
        <f t="shared" si="89"/>
        <v>-0.61937492892655266</v>
      </c>
      <c r="AG179" s="14">
        <f t="shared" si="90"/>
        <v>0.9356600270367067</v>
      </c>
      <c r="AH179" s="15">
        <f t="shared" si="91"/>
        <v>-6.4339972963293306</v>
      </c>
      <c r="AI179" s="63">
        <f t="shared" si="92"/>
        <v>4621.3908942660428</v>
      </c>
      <c r="AJ179" s="63">
        <f t="shared" si="93"/>
        <v>-0.60611368888249251</v>
      </c>
      <c r="AK179" s="63">
        <f t="shared" si="94"/>
        <v>0.93390089456311487</v>
      </c>
      <c r="AL179" s="63">
        <f t="shared" si="95"/>
        <v>-6.6099105436885131</v>
      </c>
      <c r="AM179" s="8">
        <v>1.9</v>
      </c>
      <c r="AN179" s="16">
        <f t="shared" si="73"/>
        <v>1.0218380503128217</v>
      </c>
      <c r="AO179" s="17">
        <f t="shared" si="96"/>
        <v>7.4692290285005569E-3</v>
      </c>
      <c r="AP179" s="16">
        <f t="shared" si="97"/>
        <v>1.0218380503128217</v>
      </c>
      <c r="AQ179" s="17">
        <f t="shared" si="98"/>
        <v>2.1838050312821711</v>
      </c>
      <c r="AR179" s="45">
        <v>3318.093421</v>
      </c>
      <c r="AS179" s="17">
        <f t="shared" si="99"/>
        <v>1.1989044223548184E-2</v>
      </c>
      <c r="AT179" s="17">
        <f t="shared" si="100"/>
        <v>1.0127401652968757</v>
      </c>
      <c r="AU179" s="17">
        <f t="shared" si="101"/>
        <v>1.2740165296875716</v>
      </c>
    </row>
    <row r="180" spans="1:47" x14ac:dyDescent="0.3">
      <c r="A180">
        <f t="shared" si="74"/>
        <v>178</v>
      </c>
      <c r="B180" s="7">
        <v>44090</v>
      </c>
      <c r="C180" s="70">
        <v>-0.18099999999999999</v>
      </c>
      <c r="D180" s="45">
        <v>3723.2007979999998</v>
      </c>
      <c r="E180" s="45">
        <v>0</v>
      </c>
      <c r="F180" s="46">
        <f t="shared" si="103"/>
        <v>197.23801354089468</v>
      </c>
      <c r="G180" s="46">
        <f t="shared" si="70"/>
        <v>3723.2007979999998</v>
      </c>
      <c r="H180" s="11">
        <f t="shared" si="75"/>
        <v>-0.17024784567610807</v>
      </c>
      <c r="I180" s="10">
        <f t="shared" si="76"/>
        <v>1.057707062065931</v>
      </c>
      <c r="J180" s="11">
        <f t="shared" si="77"/>
        <v>5.7707062065931014</v>
      </c>
      <c r="K180" s="56">
        <f t="shared" si="78"/>
        <v>3920.4388115408947</v>
      </c>
      <c r="L180" s="58">
        <f t="shared" si="79"/>
        <v>-0.16132195669996685</v>
      </c>
      <c r="M180" s="57">
        <f t="shared" si="80"/>
        <v>1.0568292972980364</v>
      </c>
      <c r="N180" s="58">
        <f t="shared" si="81"/>
        <v>5.682929729803643</v>
      </c>
      <c r="O180" s="70">
        <v>2.7757999999999998</v>
      </c>
      <c r="P180" s="45">
        <v>4077.6285859999998</v>
      </c>
      <c r="Q180" s="45">
        <v>0</v>
      </c>
      <c r="R180" s="45">
        <f t="shared" si="104"/>
        <v>197.23801354089468</v>
      </c>
      <c r="S180" s="47">
        <f t="shared" si="71"/>
        <v>4077.6285859999998</v>
      </c>
      <c r="T180" s="13">
        <f t="shared" si="82"/>
        <v>-0.23412195606995478</v>
      </c>
      <c r="U180" s="12">
        <f t="shared" si="83"/>
        <v>1.0389061938765478</v>
      </c>
      <c r="V180" s="13">
        <f t="shared" si="84"/>
        <v>3.8906193876547812</v>
      </c>
      <c r="W180" s="55">
        <f t="shared" si="85"/>
        <v>4274.8665995408946</v>
      </c>
      <c r="X180" s="55">
        <f t="shared" si="86"/>
        <v>-0.22300087163257265</v>
      </c>
      <c r="Y180" s="55">
        <f t="shared" si="87"/>
        <v>1.0389241641995186</v>
      </c>
      <c r="Z180" s="55">
        <f t="shared" si="88"/>
        <v>3.8924164199518607</v>
      </c>
      <c r="AA180" s="70">
        <v>4.1399999999999997</v>
      </c>
      <c r="AB180" s="45">
        <v>4504.2600359999997</v>
      </c>
      <c r="AC180" s="45">
        <v>0</v>
      </c>
      <c r="AD180" s="45">
        <f t="shared" si="102"/>
        <v>98.379012871020095</v>
      </c>
      <c r="AE180" s="48">
        <f t="shared" si="72"/>
        <v>4504.2600359999997</v>
      </c>
      <c r="AF180" s="15">
        <f t="shared" si="89"/>
        <v>-0.41474935325773732</v>
      </c>
      <c r="AG180" s="14">
        <f t="shared" si="90"/>
        <v>0.93177938312588082</v>
      </c>
      <c r="AH180" s="15">
        <f t="shared" si="91"/>
        <v>-6.8220616874119173</v>
      </c>
      <c r="AI180" s="63">
        <f t="shared" si="92"/>
        <v>4602.6390488710194</v>
      </c>
      <c r="AJ180" s="63">
        <f t="shared" si="93"/>
        <v>-0.40576194102709406</v>
      </c>
      <c r="AK180" s="63">
        <f t="shared" si="94"/>
        <v>0.93011148016606615</v>
      </c>
      <c r="AL180" s="63">
        <f t="shared" si="95"/>
        <v>-6.9888519833933849</v>
      </c>
      <c r="AM180" s="8">
        <v>1.9</v>
      </c>
      <c r="AN180" s="16">
        <f t="shared" si="73"/>
        <v>1.0219143737370999</v>
      </c>
      <c r="AO180" s="17">
        <f t="shared" si="96"/>
        <v>7.4692290285005569E-3</v>
      </c>
      <c r="AP180" s="16">
        <f t="shared" si="97"/>
        <v>1.0219143737370999</v>
      </c>
      <c r="AQ180" s="17">
        <f t="shared" si="98"/>
        <v>2.1914373737099924</v>
      </c>
      <c r="AR180" s="45">
        <v>3318.4879620000002</v>
      </c>
      <c r="AS180" s="17">
        <f t="shared" si="99"/>
        <v>1.1890593480679001E-2</v>
      </c>
      <c r="AT180" s="17">
        <f t="shared" si="100"/>
        <v>1.0128605861129467</v>
      </c>
      <c r="AU180" s="17">
        <f t="shared" si="101"/>
        <v>1.2860586112946715</v>
      </c>
    </row>
    <row r="181" spans="1:47" x14ac:dyDescent="0.3">
      <c r="A181">
        <f t="shared" si="74"/>
        <v>179</v>
      </c>
      <c r="B181" s="7">
        <v>44091</v>
      </c>
      <c r="C181" s="70">
        <v>-0.25</v>
      </c>
      <c r="D181" s="45">
        <v>3728.3131779999999</v>
      </c>
      <c r="E181" s="45">
        <v>0</v>
      </c>
      <c r="F181" s="46">
        <f t="shared" si="103"/>
        <v>197.25274569985731</v>
      </c>
      <c r="G181" s="46">
        <f t="shared" si="70"/>
        <v>3728.3131779999999</v>
      </c>
      <c r="H181" s="11">
        <f t="shared" si="75"/>
        <v>0.13731142308377464</v>
      </c>
      <c r="I181" s="10">
        <f t="shared" si="76"/>
        <v>1.0591594146849113</v>
      </c>
      <c r="J181" s="11">
        <f t="shared" si="77"/>
        <v>5.915941468491126</v>
      </c>
      <c r="K181" s="56">
        <f t="shared" si="78"/>
        <v>3925.5659236998572</v>
      </c>
      <c r="L181" s="58">
        <f t="shared" si="79"/>
        <v>0.13077903789415757</v>
      </c>
      <c r="M181" s="57">
        <f t="shared" si="80"/>
        <v>1.0582114084852263</v>
      </c>
      <c r="N181" s="58">
        <f t="shared" si="81"/>
        <v>5.8211408485226324</v>
      </c>
      <c r="O181" s="70">
        <v>2.78</v>
      </c>
      <c r="P181" s="45">
        <v>4077.4629409999998</v>
      </c>
      <c r="Q181" s="45">
        <v>0</v>
      </c>
      <c r="R181" s="45">
        <f t="shared" si="104"/>
        <v>197.25274569985731</v>
      </c>
      <c r="S181" s="47">
        <f t="shared" si="71"/>
        <v>4077.4629409999998</v>
      </c>
      <c r="T181" s="13">
        <f t="shared" si="82"/>
        <v>-4.0622875896234589E-3</v>
      </c>
      <c r="U181" s="12">
        <f t="shared" si="83"/>
        <v>1.0388639905191661</v>
      </c>
      <c r="V181" s="13">
        <f t="shared" si="84"/>
        <v>3.8863990519166114</v>
      </c>
      <c r="W181" s="55">
        <f t="shared" si="85"/>
        <v>4274.7156866998575</v>
      </c>
      <c r="X181" s="55">
        <f t="shared" si="86"/>
        <v>-3.5302350967714169E-3</v>
      </c>
      <c r="Y181" s="55">
        <f t="shared" si="87"/>
        <v>1.0388874877340453</v>
      </c>
      <c r="Z181" s="55">
        <f t="shared" si="88"/>
        <v>3.8887487734045267</v>
      </c>
      <c r="AA181" s="70">
        <v>4.1645000000000003</v>
      </c>
      <c r="AB181" s="45">
        <v>4487.3349790000002</v>
      </c>
      <c r="AC181" s="45">
        <v>0</v>
      </c>
      <c r="AD181" s="45">
        <f t="shared" si="102"/>
        <v>98.386361024807414</v>
      </c>
      <c r="AE181" s="48">
        <f t="shared" si="72"/>
        <v>4487.3349790000002</v>
      </c>
      <c r="AF181" s="15">
        <f t="shared" si="89"/>
        <v>-0.37575665846836248</v>
      </c>
      <c r="AG181" s="14">
        <f t="shared" si="90"/>
        <v>0.92827816005154984</v>
      </c>
      <c r="AH181" s="15">
        <f t="shared" si="91"/>
        <v>-7.1721839948450157</v>
      </c>
      <c r="AI181" s="63">
        <f t="shared" si="92"/>
        <v>4585.7213400248074</v>
      </c>
      <c r="AJ181" s="63">
        <f t="shared" si="93"/>
        <v>-0.36756540468585452</v>
      </c>
      <c r="AK181" s="63">
        <f t="shared" si="94"/>
        <v>0.92669271213996418</v>
      </c>
      <c r="AL181" s="63">
        <f t="shared" si="95"/>
        <v>-7.3307287860035819</v>
      </c>
      <c r="AM181" s="8">
        <v>1.9</v>
      </c>
      <c r="AN181" s="16">
        <f t="shared" si="73"/>
        <v>1.0219907028621495</v>
      </c>
      <c r="AO181" s="17">
        <f t="shared" si="96"/>
        <v>7.4692290285005569E-3</v>
      </c>
      <c r="AP181" s="16">
        <f t="shared" si="97"/>
        <v>1.0219907028621495</v>
      </c>
      <c r="AQ181" s="17">
        <f t="shared" si="98"/>
        <v>2.1990702862149547</v>
      </c>
      <c r="AR181" s="45">
        <v>3318.8825510000001</v>
      </c>
      <c r="AS181" s="17">
        <f t="shared" si="99"/>
        <v>1.1890626228527879E-2</v>
      </c>
      <c r="AT181" s="17">
        <f t="shared" si="100"/>
        <v>1.0129810215794575</v>
      </c>
      <c r="AU181" s="17">
        <f t="shared" si="101"/>
        <v>1.2981021579457463</v>
      </c>
    </row>
    <row r="182" spans="1:47" x14ac:dyDescent="0.3">
      <c r="A182">
        <f t="shared" si="74"/>
        <v>180</v>
      </c>
      <c r="B182" s="7">
        <v>44092</v>
      </c>
      <c r="C182" s="70">
        <v>-7.8799999999999995E-2</v>
      </c>
      <c r="D182" s="45">
        <v>3717.1091529999999</v>
      </c>
      <c r="E182" s="45">
        <v>0</v>
      </c>
      <c r="F182" s="46">
        <f t="shared" si="103"/>
        <v>197.26747895919866</v>
      </c>
      <c r="G182" s="46">
        <f t="shared" si="70"/>
        <v>3717.1091529999999</v>
      </c>
      <c r="H182" s="11">
        <f t="shared" si="75"/>
        <v>-0.30051190619159174</v>
      </c>
      <c r="I182" s="10">
        <f t="shared" si="76"/>
        <v>1.0559765145382338</v>
      </c>
      <c r="J182" s="11">
        <f t="shared" si="77"/>
        <v>5.5976514538233824</v>
      </c>
      <c r="K182" s="56">
        <f t="shared" si="78"/>
        <v>3914.3766319591987</v>
      </c>
      <c r="L182" s="58">
        <f t="shared" si="79"/>
        <v>-0.28503639878024734</v>
      </c>
      <c r="M182" s="57">
        <f t="shared" si="80"/>
        <v>1.0551951207949983</v>
      </c>
      <c r="N182" s="58">
        <f t="shared" si="81"/>
        <v>5.5195120794998331</v>
      </c>
      <c r="O182" s="70">
        <v>2.9769999999999999</v>
      </c>
      <c r="P182" s="45">
        <v>4027.6408099999999</v>
      </c>
      <c r="Q182" s="45">
        <v>0</v>
      </c>
      <c r="R182" s="45">
        <f t="shared" si="104"/>
        <v>197.26747895919866</v>
      </c>
      <c r="S182" s="47">
        <f t="shared" si="71"/>
        <v>4027.6408099999999</v>
      </c>
      <c r="T182" s="13">
        <f t="shared" si="82"/>
        <v>-1.2218904676980613</v>
      </c>
      <c r="U182" s="12">
        <f t="shared" si="83"/>
        <v>1.0261702104466648</v>
      </c>
      <c r="V182" s="13">
        <f t="shared" si="84"/>
        <v>2.6170210446664788</v>
      </c>
      <c r="W182" s="55">
        <f t="shared" si="85"/>
        <v>4224.9082889591982</v>
      </c>
      <c r="X182" s="55">
        <f t="shared" si="86"/>
        <v>-1.165162817626153</v>
      </c>
      <c r="Y182" s="55">
        <f t="shared" si="87"/>
        <v>1.0267827570099977</v>
      </c>
      <c r="Z182" s="55">
        <f t="shared" si="88"/>
        <v>2.678275700999766</v>
      </c>
      <c r="AA182" s="70">
        <v>4.3173000000000004</v>
      </c>
      <c r="AB182" s="45">
        <v>4377.685144</v>
      </c>
      <c r="AC182" s="45">
        <v>0</v>
      </c>
      <c r="AD182" s="45">
        <f t="shared" si="102"/>
        <v>98.39370972744517</v>
      </c>
      <c r="AE182" s="48">
        <f t="shared" si="72"/>
        <v>4377.685144</v>
      </c>
      <c r="AF182" s="15">
        <f t="shared" si="89"/>
        <v>-2.4435402195990163</v>
      </c>
      <c r="AG182" s="14">
        <f t="shared" si="90"/>
        <v>0.9055953098609365</v>
      </c>
      <c r="AH182" s="15">
        <f t="shared" si="91"/>
        <v>-9.4404690139063501</v>
      </c>
      <c r="AI182" s="63">
        <f t="shared" si="92"/>
        <v>4476.0788537274448</v>
      </c>
      <c r="AJ182" s="63">
        <f t="shared" si="93"/>
        <v>-2.3909539670539548</v>
      </c>
      <c r="AK182" s="63">
        <f t="shared" si="94"/>
        <v>0.90453591597665384</v>
      </c>
      <c r="AL182" s="63">
        <f t="shared" si="95"/>
        <v>-9.5464084023346167</v>
      </c>
      <c r="AM182" s="8">
        <v>1.9</v>
      </c>
      <c r="AN182" s="16">
        <f t="shared" si="73"/>
        <v>1.0220670376883962</v>
      </c>
      <c r="AO182" s="17">
        <f t="shared" si="96"/>
        <v>7.4692290285005569E-3</v>
      </c>
      <c r="AP182" s="16">
        <f t="shared" si="97"/>
        <v>1.0220670376883962</v>
      </c>
      <c r="AQ182" s="17">
        <f t="shared" si="98"/>
        <v>2.206703768839624</v>
      </c>
      <c r="AR182" s="45">
        <v>3319.2771859999998</v>
      </c>
      <c r="AS182" s="17">
        <f t="shared" si="99"/>
        <v>1.1890598535369001E-2</v>
      </c>
      <c r="AT182" s="17">
        <f t="shared" si="100"/>
        <v>1.0131014710859729</v>
      </c>
      <c r="AU182" s="17">
        <f t="shared" si="101"/>
        <v>1.3101471085972927</v>
      </c>
    </row>
    <row r="183" spans="1:47" x14ac:dyDescent="0.3">
      <c r="A183">
        <f t="shared" si="74"/>
        <v>181</v>
      </c>
      <c r="B183" s="7">
        <v>44095</v>
      </c>
      <c r="C183" s="70">
        <v>6.3200000000000006E-2</v>
      </c>
      <c r="D183" s="45">
        <v>3707.9772069999999</v>
      </c>
      <c r="E183" s="45">
        <v>0</v>
      </c>
      <c r="F183" s="46">
        <f t="shared" si="103"/>
        <v>197.28221331900087</v>
      </c>
      <c r="G183" s="46">
        <f t="shared" si="70"/>
        <v>3707.9772069999999</v>
      </c>
      <c r="H183" s="11">
        <f t="shared" si="75"/>
        <v>-0.24567333441445349</v>
      </c>
      <c r="I183" s="10">
        <f t="shared" si="76"/>
        <v>1.0533822618243343</v>
      </c>
      <c r="J183" s="11">
        <f t="shared" si="77"/>
        <v>5.3382261824334254</v>
      </c>
      <c r="K183" s="56">
        <f t="shared" si="78"/>
        <v>3905.2594203190006</v>
      </c>
      <c r="L183" s="58">
        <f t="shared" si="79"/>
        <v>-0.23291605528604764</v>
      </c>
      <c r="M183" s="57">
        <f t="shared" si="80"/>
        <v>1.0527374019440718</v>
      </c>
      <c r="N183" s="58">
        <f t="shared" si="81"/>
        <v>5.2737401944071838</v>
      </c>
      <c r="O183" s="70">
        <v>3.03</v>
      </c>
      <c r="P183" s="45">
        <v>4015.076732</v>
      </c>
      <c r="Q183" s="45">
        <v>0</v>
      </c>
      <c r="R183" s="45">
        <f t="shared" si="104"/>
        <v>197.28221331900087</v>
      </c>
      <c r="S183" s="47">
        <f t="shared" si="71"/>
        <v>4015.076732</v>
      </c>
      <c r="T183" s="13">
        <f t="shared" si="82"/>
        <v>-0.31194633763779178</v>
      </c>
      <c r="U183" s="12">
        <f t="shared" si="83"/>
        <v>1.0229691100572464</v>
      </c>
      <c r="V183" s="13">
        <f t="shared" si="84"/>
        <v>2.2969110057246445</v>
      </c>
      <c r="W183" s="55">
        <f t="shared" si="85"/>
        <v>4212.3589453190007</v>
      </c>
      <c r="X183" s="55">
        <f t="shared" si="86"/>
        <v>-0.2970323325832247</v>
      </c>
      <c r="Y183" s="55">
        <f t="shared" si="87"/>
        <v>1.0237328802362886</v>
      </c>
      <c r="Z183" s="55">
        <f t="shared" si="88"/>
        <v>2.3732880236288612</v>
      </c>
      <c r="AA183" s="70">
        <v>4.3243</v>
      </c>
      <c r="AB183" s="45">
        <v>4373.9631380000001</v>
      </c>
      <c r="AC183" s="45">
        <v>0</v>
      </c>
      <c r="AD183" s="45">
        <f t="shared" si="102"/>
        <v>98.401058978974348</v>
      </c>
      <c r="AE183" s="48">
        <f t="shared" si="72"/>
        <v>4373.9631380000001</v>
      </c>
      <c r="AF183" s="15">
        <f t="shared" si="89"/>
        <v>-8.5022240694976325E-2</v>
      </c>
      <c r="AG183" s="14">
        <f t="shared" si="90"/>
        <v>0.90482535243686413</v>
      </c>
      <c r="AH183" s="15">
        <f t="shared" si="91"/>
        <v>-9.5174647563135863</v>
      </c>
      <c r="AI183" s="63">
        <f t="shared" si="92"/>
        <v>4472.3641969789742</v>
      </c>
      <c r="AJ183" s="63">
        <f t="shared" si="93"/>
        <v>-8.2989081959028432E-2</v>
      </c>
      <c r="AK183" s="63">
        <f t="shared" si="94"/>
        <v>0.90378524992399512</v>
      </c>
      <c r="AL183" s="63">
        <f t="shared" si="95"/>
        <v>-9.6214750076004876</v>
      </c>
      <c r="AM183" s="8">
        <v>1.9</v>
      </c>
      <c r="AN183" s="16">
        <f t="shared" si="73"/>
        <v>1.0221433782162661</v>
      </c>
      <c r="AO183" s="17">
        <f t="shared" si="96"/>
        <v>7.4692290285005569E-3</v>
      </c>
      <c r="AP183" s="16">
        <f t="shared" si="97"/>
        <v>1.0221433782162661</v>
      </c>
      <c r="AQ183" s="17">
        <f t="shared" si="98"/>
        <v>2.2143378216266107</v>
      </c>
      <c r="AR183" s="45">
        <v>3319.6718689999998</v>
      </c>
      <c r="AS183" s="17">
        <f t="shared" si="99"/>
        <v>1.1890630938116153E-2</v>
      </c>
      <c r="AT183" s="17">
        <f t="shared" si="100"/>
        <v>1.0132219352429284</v>
      </c>
      <c r="AU183" s="17">
        <f t="shared" si="101"/>
        <v>1.3221935242928362</v>
      </c>
    </row>
    <row r="184" spans="1:47" x14ac:dyDescent="0.3">
      <c r="A184">
        <f t="shared" si="74"/>
        <v>182</v>
      </c>
      <c r="B184" s="7">
        <v>44096</v>
      </c>
      <c r="C184" s="70">
        <v>-0.06</v>
      </c>
      <c r="D184" s="45">
        <v>3716.7049940000002</v>
      </c>
      <c r="E184" s="45">
        <v>0</v>
      </c>
      <c r="F184" s="46">
        <f t="shared" si="103"/>
        <v>197.29694877934617</v>
      </c>
      <c r="G184" s="46">
        <f t="shared" si="70"/>
        <v>3716.7049940000002</v>
      </c>
      <c r="H184" s="11">
        <f t="shared" si="75"/>
        <v>0.2353786583025208</v>
      </c>
      <c r="I184" s="10">
        <f t="shared" si="76"/>
        <v>1.055861698859013</v>
      </c>
      <c r="J184" s="11">
        <f t="shared" si="77"/>
        <v>5.5861698859013043</v>
      </c>
      <c r="K184" s="56">
        <f t="shared" si="78"/>
        <v>3914.0019427793463</v>
      </c>
      <c r="L184" s="58">
        <f t="shared" si="79"/>
        <v>0.2238653446390515</v>
      </c>
      <c r="M184" s="57">
        <f t="shared" si="80"/>
        <v>1.0550941161570782</v>
      </c>
      <c r="N184" s="58">
        <f t="shared" si="81"/>
        <v>5.5094116157078155</v>
      </c>
      <c r="O184" s="70">
        <v>2.9571000000000001</v>
      </c>
      <c r="P184" s="45">
        <v>4034.6246110000002</v>
      </c>
      <c r="Q184" s="45">
        <v>0</v>
      </c>
      <c r="R184" s="45">
        <f t="shared" si="104"/>
        <v>197.29694877934617</v>
      </c>
      <c r="S184" s="47">
        <f t="shared" si="71"/>
        <v>4034.6246110000002</v>
      </c>
      <c r="T184" s="13">
        <f t="shared" si="82"/>
        <v>0.48686190339040092</v>
      </c>
      <c r="U184" s="12">
        <f t="shared" si="83"/>
        <v>1.027949556937567</v>
      </c>
      <c r="V184" s="13">
        <f t="shared" si="84"/>
        <v>2.7949556937566955</v>
      </c>
      <c r="W184" s="55">
        <f t="shared" si="85"/>
        <v>4231.9215597793464</v>
      </c>
      <c r="X184" s="55">
        <f t="shared" si="86"/>
        <v>0.46440995922449879</v>
      </c>
      <c r="Y184" s="55">
        <f t="shared" si="87"/>
        <v>1.0284871976879617</v>
      </c>
      <c r="Z184" s="55">
        <f t="shared" si="88"/>
        <v>2.8487197687961707</v>
      </c>
      <c r="AA184" s="70">
        <v>4.2290000000000001</v>
      </c>
      <c r="AB184" s="45">
        <v>4443.7730179999999</v>
      </c>
      <c r="AC184" s="45">
        <v>0</v>
      </c>
      <c r="AD184" s="45">
        <f t="shared" si="102"/>
        <v>98.408408779435959</v>
      </c>
      <c r="AE184" s="48">
        <f t="shared" si="72"/>
        <v>4443.7730179999999</v>
      </c>
      <c r="AF184" s="15">
        <f t="shared" si="89"/>
        <v>1.5960326549967263</v>
      </c>
      <c r="AG184" s="14">
        <f t="shared" si="90"/>
        <v>0.91926666053244566</v>
      </c>
      <c r="AH184" s="15">
        <f t="shared" si="91"/>
        <v>-8.0733339467554348</v>
      </c>
      <c r="AI184" s="63">
        <f t="shared" si="92"/>
        <v>4542.1814267794362</v>
      </c>
      <c r="AJ184" s="63">
        <f t="shared" si="93"/>
        <v>1.5610810462981295</v>
      </c>
      <c r="AK184" s="63">
        <f t="shared" si="94"/>
        <v>0.91789407015979674</v>
      </c>
      <c r="AL184" s="63">
        <f t="shared" si="95"/>
        <v>-8.2105929840203267</v>
      </c>
      <c r="AM184" s="8">
        <v>1.9</v>
      </c>
      <c r="AN184" s="16">
        <f t="shared" si="73"/>
        <v>1.0222197244461848</v>
      </c>
      <c r="AO184" s="17">
        <f t="shared" si="96"/>
        <v>7.4692290285005569E-3</v>
      </c>
      <c r="AP184" s="16">
        <f t="shared" si="97"/>
        <v>1.0222197244461848</v>
      </c>
      <c r="AQ184" s="17">
        <f t="shared" si="98"/>
        <v>2.2219724446184808</v>
      </c>
      <c r="AR184" s="45">
        <v>3320.0665979999999</v>
      </c>
      <c r="AS184" s="17">
        <f t="shared" si="99"/>
        <v>1.1890602914288451E-2</v>
      </c>
      <c r="AT184" s="17">
        <f t="shared" si="100"/>
        <v>1.0133424134398885</v>
      </c>
      <c r="AU184" s="17">
        <f t="shared" si="101"/>
        <v>1.3342413439888512</v>
      </c>
    </row>
    <row r="185" spans="1:47" x14ac:dyDescent="0.3">
      <c r="A185">
        <f t="shared" si="74"/>
        <v>183</v>
      </c>
      <c r="B185" s="7">
        <v>44097</v>
      </c>
      <c r="C185" s="70">
        <v>-2.53E-2</v>
      </c>
      <c r="D185" s="45">
        <v>3714.8093279999998</v>
      </c>
      <c r="E185" s="45">
        <v>0</v>
      </c>
      <c r="F185" s="46">
        <f t="shared" si="103"/>
        <v>197.31168534031673</v>
      </c>
      <c r="G185" s="46">
        <f t="shared" si="70"/>
        <v>3714.8093279999998</v>
      </c>
      <c r="H185" s="11">
        <f t="shared" si="75"/>
        <v>-5.100394040045142E-2</v>
      </c>
      <c r="I185" s="10">
        <f t="shared" si="76"/>
        <v>1.0553231677874158</v>
      </c>
      <c r="J185" s="11">
        <f t="shared" si="77"/>
        <v>5.532316778741575</v>
      </c>
      <c r="K185" s="56">
        <f t="shared" si="78"/>
        <v>3912.1210133403165</v>
      </c>
      <c r="L185" s="58">
        <f t="shared" si="79"/>
        <v>-4.8056425789466672E-2</v>
      </c>
      <c r="M185" s="57">
        <f t="shared" si="80"/>
        <v>1.0545870756361382</v>
      </c>
      <c r="N185" s="58">
        <f t="shared" si="81"/>
        <v>5.4587075636138183</v>
      </c>
      <c r="O185" s="70">
        <v>3.0230999999999999</v>
      </c>
      <c r="P185" s="45">
        <v>4018.7377980000001</v>
      </c>
      <c r="Q185" s="45">
        <v>0</v>
      </c>
      <c r="R185" s="45">
        <f t="shared" si="104"/>
        <v>197.31168534031673</v>
      </c>
      <c r="S185" s="47">
        <f t="shared" si="71"/>
        <v>4018.7377980000001</v>
      </c>
      <c r="T185" s="13">
        <f t="shared" si="82"/>
        <v>-0.39376186217390252</v>
      </c>
      <c r="U185" s="12">
        <f t="shared" si="83"/>
        <v>1.0239018836199612</v>
      </c>
      <c r="V185" s="13">
        <f t="shared" si="84"/>
        <v>2.3901883619961151</v>
      </c>
      <c r="W185" s="55">
        <f t="shared" si="85"/>
        <v>4216.0494833403172</v>
      </c>
      <c r="X185" s="55">
        <f t="shared" si="86"/>
        <v>-0.37505601686663725</v>
      </c>
      <c r="Y185" s="55">
        <f t="shared" si="87"/>
        <v>1.02462979457033</v>
      </c>
      <c r="Z185" s="55">
        <f t="shared" si="88"/>
        <v>2.4629794570329988</v>
      </c>
      <c r="AA185" s="70">
        <v>4.3032000000000004</v>
      </c>
      <c r="AB185" s="45">
        <v>4391.5093939999997</v>
      </c>
      <c r="AC185" s="45">
        <v>0</v>
      </c>
      <c r="AD185" s="45">
        <f t="shared" si="102"/>
        <v>98.415759128871002</v>
      </c>
      <c r="AE185" s="48">
        <f t="shared" si="72"/>
        <v>4391.5093939999997</v>
      </c>
      <c r="AF185" s="15">
        <f t="shared" si="89"/>
        <v>-1.1761092159365605</v>
      </c>
      <c r="AG185" s="14">
        <f t="shared" si="90"/>
        <v>0.90845508061889135</v>
      </c>
      <c r="AH185" s="15">
        <f t="shared" si="91"/>
        <v>-9.1544919381108656</v>
      </c>
      <c r="AI185" s="63">
        <f t="shared" si="92"/>
        <v>4489.925153128871</v>
      </c>
      <c r="AJ185" s="63">
        <f t="shared" si="93"/>
        <v>-1.1504664552251631</v>
      </c>
      <c r="AK185" s="63">
        <f t="shared" si="94"/>
        <v>0.90733400678810738</v>
      </c>
      <c r="AL185" s="63">
        <f t="shared" si="95"/>
        <v>-9.2665993211892612</v>
      </c>
      <c r="AM185" s="8">
        <v>1.9</v>
      </c>
      <c r="AN185" s="16">
        <f t="shared" si="73"/>
        <v>1.0222960763785782</v>
      </c>
      <c r="AO185" s="17">
        <f t="shared" si="96"/>
        <v>7.4692290285005569E-3</v>
      </c>
      <c r="AP185" s="16">
        <f t="shared" si="97"/>
        <v>1.0222960763785782</v>
      </c>
      <c r="AQ185" s="17">
        <f t="shared" si="98"/>
        <v>2.2296076378578222</v>
      </c>
      <c r="AR185" s="45">
        <v>3320.461374</v>
      </c>
      <c r="AS185" s="17">
        <f t="shared" si="99"/>
        <v>1.1890604852271558E-2</v>
      </c>
      <c r="AT185" s="17">
        <f t="shared" si="100"/>
        <v>1.0134629059820712</v>
      </c>
      <c r="AU185" s="17">
        <f t="shared" si="101"/>
        <v>1.3462905982071227</v>
      </c>
    </row>
    <row r="186" spans="1:47" x14ac:dyDescent="0.3">
      <c r="A186">
        <f t="shared" si="74"/>
        <v>184</v>
      </c>
      <c r="B186" s="7">
        <v>44098</v>
      </c>
      <c r="C186" s="70">
        <v>-5.7700000000000001E-2</v>
      </c>
      <c r="D186" s="45">
        <v>3720.380392</v>
      </c>
      <c r="E186" s="45">
        <v>0</v>
      </c>
      <c r="F186" s="46">
        <f t="shared" si="103"/>
        <v>197.32642300199478</v>
      </c>
      <c r="G186" s="46">
        <f t="shared" si="70"/>
        <v>3720.380392</v>
      </c>
      <c r="H186" s="11">
        <f t="shared" si="75"/>
        <v>0.14996904304103165</v>
      </c>
      <c r="I186" s="10">
        <f t="shared" si="76"/>
        <v>1.0569058258431367</v>
      </c>
      <c r="J186" s="11">
        <f t="shared" si="77"/>
        <v>5.6905825843136748</v>
      </c>
      <c r="K186" s="56">
        <f t="shared" si="78"/>
        <v>3917.706815001995</v>
      </c>
      <c r="L186" s="58">
        <f t="shared" si="79"/>
        <v>0.14278192424597158</v>
      </c>
      <c r="M186" s="57">
        <f t="shared" si="80"/>
        <v>1.0560928353555807</v>
      </c>
      <c r="N186" s="58">
        <f t="shared" si="81"/>
        <v>5.6092835355580739</v>
      </c>
      <c r="O186" s="70">
        <v>2.9218000000000002</v>
      </c>
      <c r="P186" s="45">
        <v>4048.7758370000001</v>
      </c>
      <c r="Q186" s="45">
        <v>0</v>
      </c>
      <c r="R186" s="45">
        <f t="shared" si="104"/>
        <v>197.32642300199478</v>
      </c>
      <c r="S186" s="47">
        <f t="shared" si="71"/>
        <v>4048.7758370000001</v>
      </c>
      <c r="T186" s="13">
        <f t="shared" si="82"/>
        <v>0.74744958516450577</v>
      </c>
      <c r="U186" s="12">
        <f t="shared" si="83"/>
        <v>1.03155503400157</v>
      </c>
      <c r="V186" s="13">
        <f t="shared" si="84"/>
        <v>3.1555034001570004</v>
      </c>
      <c r="W186" s="55">
        <f t="shared" si="85"/>
        <v>4246.1022600019951</v>
      </c>
      <c r="X186" s="55">
        <f t="shared" si="86"/>
        <v>0.71281840453796264</v>
      </c>
      <c r="Y186" s="55">
        <f t="shared" si="87"/>
        <v>1.0319335443244069</v>
      </c>
      <c r="Z186" s="55">
        <f t="shared" si="88"/>
        <v>3.1933544324406871</v>
      </c>
      <c r="AA186" s="70">
        <v>4.1947999999999999</v>
      </c>
      <c r="AB186" s="45">
        <v>4474.8656849999998</v>
      </c>
      <c r="AC186" s="45">
        <v>0</v>
      </c>
      <c r="AD186" s="45">
        <f t="shared" si="102"/>
        <v>98.423110027320476</v>
      </c>
      <c r="AE186" s="48">
        <f t="shared" si="72"/>
        <v>4474.8656849999998</v>
      </c>
      <c r="AF186" s="15">
        <f t="shared" si="89"/>
        <v>1.8981239369290082</v>
      </c>
      <c r="AG186" s="14">
        <f t="shared" si="90"/>
        <v>0.92569868396036625</v>
      </c>
      <c r="AH186" s="15">
        <f t="shared" si="91"/>
        <v>-7.4301316039633747</v>
      </c>
      <c r="AI186" s="63">
        <f t="shared" si="92"/>
        <v>4573.2887950273198</v>
      </c>
      <c r="AJ186" s="63">
        <f t="shared" si="93"/>
        <v>1.8566822175277276</v>
      </c>
      <c r="AK186" s="63">
        <f t="shared" si="94"/>
        <v>0.92418031594572403</v>
      </c>
      <c r="AL186" s="63">
        <f t="shared" si="95"/>
        <v>-7.5819684054275971</v>
      </c>
      <c r="AM186" s="8">
        <v>1.9</v>
      </c>
      <c r="AN186" s="16">
        <f t="shared" si="73"/>
        <v>1.0223724340138722</v>
      </c>
      <c r="AO186" s="17">
        <f t="shared" si="96"/>
        <v>7.4692290285005569E-3</v>
      </c>
      <c r="AP186" s="16">
        <f t="shared" si="97"/>
        <v>1.0223724340138722</v>
      </c>
      <c r="AQ186" s="17">
        <f t="shared" si="98"/>
        <v>2.2372434013872233</v>
      </c>
      <c r="AR186" s="45">
        <v>3323.5041449999999</v>
      </c>
      <c r="AS186" s="17">
        <f t="shared" si="99"/>
        <v>9.1636994299215679E-2</v>
      </c>
      <c r="AT186" s="17">
        <f t="shared" si="100"/>
        <v>1.0143916129274506</v>
      </c>
      <c r="AU186" s="17">
        <f t="shared" si="101"/>
        <v>1.4391612927450614</v>
      </c>
    </row>
    <row r="187" spans="1:47" x14ac:dyDescent="0.3">
      <c r="A187">
        <f t="shared" si="74"/>
        <v>185</v>
      </c>
      <c r="B187" s="7">
        <v>44099</v>
      </c>
      <c r="C187" s="70">
        <v>-2.2000000000000001E-3</v>
      </c>
      <c r="D187" s="45">
        <v>3717.5265949999998</v>
      </c>
      <c r="E187" s="45">
        <v>0</v>
      </c>
      <c r="F187" s="46">
        <f t="shared" si="103"/>
        <v>197.34116176446256</v>
      </c>
      <c r="G187" s="46">
        <f t="shared" si="70"/>
        <v>3717.5265949999998</v>
      </c>
      <c r="H187" s="11">
        <f t="shared" si="75"/>
        <v>-7.6707129360664705E-2</v>
      </c>
      <c r="I187" s="10">
        <f t="shared" si="76"/>
        <v>1.0560951037240869</v>
      </c>
      <c r="J187" s="11">
        <f t="shared" si="77"/>
        <v>5.6095103724086881</v>
      </c>
      <c r="K187" s="56">
        <f t="shared" si="78"/>
        <v>3914.8677567644622</v>
      </c>
      <c r="L187" s="58">
        <f t="shared" si="79"/>
        <v>-7.2467348160443201E-2</v>
      </c>
      <c r="M187" s="57">
        <f t="shared" si="80"/>
        <v>1.0553275128836861</v>
      </c>
      <c r="N187" s="58">
        <f t="shared" si="81"/>
        <v>5.5327512883686092</v>
      </c>
      <c r="O187" s="70">
        <v>2.95</v>
      </c>
      <c r="P187" s="45">
        <v>4042.9600970000001</v>
      </c>
      <c r="Q187" s="45">
        <v>0</v>
      </c>
      <c r="R187" s="45">
        <f t="shared" si="104"/>
        <v>197.34116176446256</v>
      </c>
      <c r="S187" s="47">
        <f t="shared" si="71"/>
        <v>4042.9600970000001</v>
      </c>
      <c r="T187" s="13">
        <f t="shared" si="82"/>
        <v>-0.14364193608479292</v>
      </c>
      <c r="U187" s="12">
        <f t="shared" si="83"/>
        <v>1.0300732883789501</v>
      </c>
      <c r="V187" s="13">
        <f t="shared" si="84"/>
        <v>3.0073288378950069</v>
      </c>
      <c r="W187" s="55">
        <f t="shared" si="85"/>
        <v>4240.3012587644625</v>
      </c>
      <c r="X187" s="55">
        <f t="shared" si="86"/>
        <v>-0.13661944254563796</v>
      </c>
      <c r="Y187" s="55">
        <f t="shared" si="87"/>
        <v>1.0305237224687094</v>
      </c>
      <c r="Z187" s="55">
        <f t="shared" si="88"/>
        <v>3.052372246870938</v>
      </c>
      <c r="AA187" s="70">
        <v>4.2222999999999997</v>
      </c>
      <c r="AB187" s="45">
        <v>4456.4902860000002</v>
      </c>
      <c r="AC187" s="45">
        <v>0</v>
      </c>
      <c r="AD187" s="45">
        <f t="shared" si="102"/>
        <v>98.430461474825393</v>
      </c>
      <c r="AE187" s="48">
        <f t="shared" si="72"/>
        <v>4456.4902860000002</v>
      </c>
      <c r="AF187" s="15">
        <f t="shared" si="89"/>
        <v>-0.4106357663783089</v>
      </c>
      <c r="AG187" s="14">
        <f t="shared" si="90"/>
        <v>0.92189743407513169</v>
      </c>
      <c r="AH187" s="15">
        <f t="shared" si="91"/>
        <v>-7.8102565924868301</v>
      </c>
      <c r="AI187" s="63">
        <f t="shared" si="92"/>
        <v>4554.9207474748255</v>
      </c>
      <c r="AJ187" s="63">
        <f t="shared" si="93"/>
        <v>-0.40163760426559225</v>
      </c>
      <c r="AK187" s="63">
        <f t="shared" si="94"/>
        <v>0.92046846026566542</v>
      </c>
      <c r="AL187" s="63">
        <f t="shared" si="95"/>
        <v>-7.9531539734334578</v>
      </c>
      <c r="AM187" s="8">
        <v>1.9</v>
      </c>
      <c r="AN187" s="16">
        <f t="shared" si="73"/>
        <v>1.0224487973524929</v>
      </c>
      <c r="AO187" s="17">
        <f t="shared" si="96"/>
        <v>7.4692290285005569E-3</v>
      </c>
      <c r="AP187" s="16">
        <f t="shared" si="97"/>
        <v>1.0224487973524929</v>
      </c>
      <c r="AQ187" s="17">
        <f t="shared" si="98"/>
        <v>2.2448797352492944</v>
      </c>
      <c r="AR187" s="45">
        <v>3324.277826</v>
      </c>
      <c r="AS187" s="17">
        <f t="shared" si="99"/>
        <v>2.3279074321713722E-2</v>
      </c>
      <c r="AT187" s="17">
        <f t="shared" si="100"/>
        <v>1.0146277539049373</v>
      </c>
      <c r="AU187" s="17">
        <f t="shared" si="101"/>
        <v>1.4627753904937313</v>
      </c>
    </row>
    <row r="188" spans="1:47" x14ac:dyDescent="0.3">
      <c r="A188">
        <f t="shared" si="74"/>
        <v>186</v>
      </c>
      <c r="B188" s="7">
        <v>44102</v>
      </c>
      <c r="C188" s="70">
        <v>0.12709999999999999</v>
      </c>
      <c r="D188" s="45">
        <v>3709.7801159999999</v>
      </c>
      <c r="E188" s="45">
        <v>0</v>
      </c>
      <c r="F188" s="46">
        <f t="shared" si="103"/>
        <v>197.35590162780224</v>
      </c>
      <c r="G188" s="46">
        <f t="shared" si="70"/>
        <v>3709.7801159999999</v>
      </c>
      <c r="H188" s="11">
        <f t="shared" si="75"/>
        <v>-0.20837723152858922</v>
      </c>
      <c r="I188" s="10">
        <f t="shared" si="76"/>
        <v>1.0538944419846377</v>
      </c>
      <c r="J188" s="11">
        <f t="shared" si="77"/>
        <v>5.3894441984637664</v>
      </c>
      <c r="K188" s="56">
        <f t="shared" si="78"/>
        <v>3907.1360176278022</v>
      </c>
      <c r="L188" s="58">
        <f t="shared" si="79"/>
        <v>-0.1974968151427503</v>
      </c>
      <c r="M188" s="57">
        <f t="shared" si="80"/>
        <v>1.0532432746564155</v>
      </c>
      <c r="N188" s="58">
        <f t="shared" si="81"/>
        <v>5.324327465641554</v>
      </c>
      <c r="O188" s="70">
        <v>3.1692999999999998</v>
      </c>
      <c r="P188" s="45">
        <v>3988.7586019999999</v>
      </c>
      <c r="Q188" s="45">
        <v>0</v>
      </c>
      <c r="R188" s="45">
        <f t="shared" si="104"/>
        <v>197.35590162780224</v>
      </c>
      <c r="S188" s="47">
        <f t="shared" si="71"/>
        <v>3988.7586019999999</v>
      </c>
      <c r="T188" s="13">
        <f t="shared" si="82"/>
        <v>-1.3406388809085512</v>
      </c>
      <c r="U188" s="12">
        <f t="shared" si="83"/>
        <v>1.0162637253730886</v>
      </c>
      <c r="V188" s="13">
        <f t="shared" si="84"/>
        <v>1.6263725373088622</v>
      </c>
      <c r="W188" s="55">
        <f t="shared" si="85"/>
        <v>4186.1145036278022</v>
      </c>
      <c r="X188" s="55">
        <f t="shared" si="86"/>
        <v>-1.2778987111979223</v>
      </c>
      <c r="Y188" s="55">
        <f t="shared" si="87"/>
        <v>1.0173546731006928</v>
      </c>
      <c r="Z188" s="55">
        <f t="shared" si="88"/>
        <v>1.735467310069283</v>
      </c>
      <c r="AA188" s="70">
        <v>4.3855000000000004</v>
      </c>
      <c r="AB188" s="45">
        <v>4341.513336</v>
      </c>
      <c r="AC188" s="45">
        <v>0</v>
      </c>
      <c r="AD188" s="45">
        <f t="shared" si="102"/>
        <v>98.43781347142675</v>
      </c>
      <c r="AE188" s="48">
        <f t="shared" si="72"/>
        <v>4341.513336</v>
      </c>
      <c r="AF188" s="15">
        <f t="shared" si="89"/>
        <v>-2.5799887943478428</v>
      </c>
      <c r="AG188" s="14">
        <f t="shared" si="90"/>
        <v>0.89811258358061297</v>
      </c>
      <c r="AH188" s="15">
        <f t="shared" si="91"/>
        <v>-10.188741641938703</v>
      </c>
      <c r="AI188" s="63">
        <f t="shared" si="92"/>
        <v>4439.951149471427</v>
      </c>
      <c r="AJ188" s="63">
        <f t="shared" si="93"/>
        <v>-2.5240746080408938</v>
      </c>
      <c r="AK188" s="63">
        <f t="shared" si="94"/>
        <v>0.89723514958507478</v>
      </c>
      <c r="AL188" s="63">
        <f t="shared" si="95"/>
        <v>-10.276485041492522</v>
      </c>
      <c r="AM188" s="8">
        <v>1.9</v>
      </c>
      <c r="AN188" s="16">
        <f t="shared" si="73"/>
        <v>1.0225251663948665</v>
      </c>
      <c r="AO188" s="17">
        <f t="shared" si="96"/>
        <v>7.4692290285005569E-3</v>
      </c>
      <c r="AP188" s="16">
        <f t="shared" si="97"/>
        <v>1.0225251663948665</v>
      </c>
      <c r="AQ188" s="17">
        <f t="shared" si="98"/>
        <v>2.2525166394866458</v>
      </c>
      <c r="AR188" s="45">
        <v>3325.0516859999998</v>
      </c>
      <c r="AS188" s="17">
        <f t="shared" si="99"/>
        <v>2.3279041058099637E-2</v>
      </c>
      <c r="AT188" s="17">
        <f t="shared" si="100"/>
        <v>1.0148639495163556</v>
      </c>
      <c r="AU188" s="17">
        <f t="shared" si="101"/>
        <v>1.4863949516355612</v>
      </c>
    </row>
    <row r="189" spans="1:47" x14ac:dyDescent="0.3">
      <c r="A189">
        <f t="shared" si="74"/>
        <v>187</v>
      </c>
      <c r="B189" s="7">
        <v>44103</v>
      </c>
      <c r="C189" s="70">
        <v>0.19</v>
      </c>
      <c r="D189" s="45">
        <v>3706.4930880000002</v>
      </c>
      <c r="E189" s="45">
        <v>0</v>
      </c>
      <c r="F189" s="46">
        <f t="shared" si="103"/>
        <v>197.37064259209609</v>
      </c>
      <c r="G189" s="46">
        <f t="shared" si="70"/>
        <v>3706.4930880000002</v>
      </c>
      <c r="H189" s="11">
        <f t="shared" si="75"/>
        <v>-8.8604388864532702E-2</v>
      </c>
      <c r="I189" s="10">
        <f t="shared" si="76"/>
        <v>1.05296064525504</v>
      </c>
      <c r="J189" s="11">
        <f t="shared" si="77"/>
        <v>5.2960645255039962</v>
      </c>
      <c r="K189" s="56">
        <f t="shared" si="78"/>
        <v>3903.8637305920961</v>
      </c>
      <c r="L189" s="58">
        <f t="shared" si="79"/>
        <v>-8.375155154420888E-2</v>
      </c>
      <c r="M189" s="57">
        <f t="shared" si="80"/>
        <v>1.0523611670723558</v>
      </c>
      <c r="N189" s="58">
        <f t="shared" si="81"/>
        <v>5.236116707235583</v>
      </c>
      <c r="O189" s="70">
        <v>3.1334</v>
      </c>
      <c r="P189" s="45">
        <v>3999.215639</v>
      </c>
      <c r="Q189" s="45">
        <v>0</v>
      </c>
      <c r="R189" s="45">
        <f t="shared" si="104"/>
        <v>197.37064259209609</v>
      </c>
      <c r="S189" s="47">
        <f t="shared" si="71"/>
        <v>3999.215639</v>
      </c>
      <c r="T189" s="13">
        <f t="shared" si="82"/>
        <v>0.26216269379542023</v>
      </c>
      <c r="U189" s="12">
        <f t="shared" si="83"/>
        <v>1.0189279897315924</v>
      </c>
      <c r="V189" s="13">
        <f t="shared" si="84"/>
        <v>1.8927989731592376</v>
      </c>
      <c r="W189" s="55">
        <f t="shared" si="85"/>
        <v>4196.5862815920964</v>
      </c>
      <c r="X189" s="55">
        <f t="shared" si="86"/>
        <v>0.25015507710597351</v>
      </c>
      <c r="Y189" s="55">
        <f t="shared" si="87"/>
        <v>1.019899637467629</v>
      </c>
      <c r="Z189" s="55">
        <f t="shared" si="88"/>
        <v>1.9899637467629017</v>
      </c>
      <c r="AA189" s="70">
        <v>4.3655999999999997</v>
      </c>
      <c r="AB189" s="45">
        <v>4357.2474300000003</v>
      </c>
      <c r="AC189" s="45">
        <v>0</v>
      </c>
      <c r="AD189" s="45">
        <f t="shared" si="102"/>
        <v>98.445166017165576</v>
      </c>
      <c r="AE189" s="48">
        <f t="shared" si="72"/>
        <v>4357.2474300000003</v>
      </c>
      <c r="AF189" s="15">
        <f t="shared" si="89"/>
        <v>0.36241035745605554</v>
      </c>
      <c r="AG189" s="14">
        <f t="shared" si="90"/>
        <v>0.90136743660512531</v>
      </c>
      <c r="AH189" s="15">
        <f t="shared" si="91"/>
        <v>-9.863256339487469</v>
      </c>
      <c r="AI189" s="63">
        <f t="shared" si="92"/>
        <v>4455.6925960171657</v>
      </c>
      <c r="AJ189" s="63">
        <f t="shared" si="93"/>
        <v>0.35454098515503851</v>
      </c>
      <c r="AK189" s="63">
        <f t="shared" si="94"/>
        <v>0.90041621592357102</v>
      </c>
      <c r="AL189" s="63">
        <f t="shared" si="95"/>
        <v>-9.9583784076428987</v>
      </c>
      <c r="AM189" s="8">
        <v>1.9</v>
      </c>
      <c r="AN189" s="16">
        <f t="shared" si="73"/>
        <v>1.0226015411414187</v>
      </c>
      <c r="AO189" s="17">
        <f t="shared" si="96"/>
        <v>7.4692290285005569E-3</v>
      </c>
      <c r="AP189" s="16">
        <f t="shared" si="97"/>
        <v>1.0226015411414187</v>
      </c>
      <c r="AQ189" s="17">
        <f t="shared" si="98"/>
        <v>2.2601541141418657</v>
      </c>
      <c r="AR189" s="45">
        <v>3325.8257269999999</v>
      </c>
      <c r="AS189" s="17">
        <f t="shared" si="99"/>
        <v>2.3279066706227702E-2</v>
      </c>
      <c r="AT189" s="17">
        <f t="shared" si="100"/>
        <v>1.015100200372141</v>
      </c>
      <c r="AU189" s="17">
        <f t="shared" si="101"/>
        <v>1.5100200372140993</v>
      </c>
    </row>
    <row r="190" spans="1:47" x14ac:dyDescent="0.3">
      <c r="A190">
        <f t="shared" si="74"/>
        <v>188</v>
      </c>
      <c r="B190" s="7">
        <v>44104</v>
      </c>
      <c r="C190" s="70">
        <v>0.1</v>
      </c>
      <c r="D190" s="45">
        <v>3713.3404780000001</v>
      </c>
      <c r="E190" s="45">
        <v>0</v>
      </c>
      <c r="F190" s="46">
        <f t="shared" ref="F190:F253" si="105">+(F189*(1+AO189/100))+E190</f>
        <v>197.38538465742633</v>
      </c>
      <c r="G190" s="46">
        <f t="shared" si="70"/>
        <v>3713.3404780000001</v>
      </c>
      <c r="H190" s="11">
        <f t="shared" si="75"/>
        <v>0.18474039577109913</v>
      </c>
      <c r="I190" s="10">
        <f t="shared" si="76"/>
        <v>1.054905888918398</v>
      </c>
      <c r="J190" s="11">
        <f t="shared" si="77"/>
        <v>5.4905888918397983</v>
      </c>
      <c r="K190" s="56">
        <f t="shared" si="78"/>
        <v>3910.7258626574262</v>
      </c>
      <c r="L190" s="58">
        <f t="shared" si="79"/>
        <v>0.17577796098660059</v>
      </c>
      <c r="M190" s="57">
        <f t="shared" si="80"/>
        <v>1.0542109860740505</v>
      </c>
      <c r="N190" s="58">
        <f t="shared" si="81"/>
        <v>5.4210986074050505</v>
      </c>
      <c r="O190" s="70">
        <v>3.0442999999999998</v>
      </c>
      <c r="P190" s="45">
        <v>4023.163364</v>
      </c>
      <c r="Q190" s="45">
        <v>0</v>
      </c>
      <c r="R190" s="45">
        <f t="shared" ref="R190:R253" si="106">+(R189*(1+AO189/100))+Q190</f>
        <v>197.38538465742633</v>
      </c>
      <c r="S190" s="47">
        <f t="shared" si="71"/>
        <v>4023.163364</v>
      </c>
      <c r="T190" s="13">
        <f t="shared" si="82"/>
        <v>0.59881054590964489</v>
      </c>
      <c r="U190" s="12">
        <f t="shared" si="83"/>
        <v>1.0250294379893303</v>
      </c>
      <c r="V190" s="13">
        <f t="shared" si="84"/>
        <v>2.5029437989330328</v>
      </c>
      <c r="W190" s="55">
        <f t="shared" si="85"/>
        <v>4220.5487486574266</v>
      </c>
      <c r="X190" s="55">
        <f t="shared" si="86"/>
        <v>0.57099903248598594</v>
      </c>
      <c r="Y190" s="55">
        <f t="shared" si="87"/>
        <v>1.0257232545298973</v>
      </c>
      <c r="Z190" s="55">
        <f t="shared" si="88"/>
        <v>2.5723254529897321</v>
      </c>
      <c r="AA190" s="70">
        <v>4.3078000000000003</v>
      </c>
      <c r="AB190" s="45">
        <v>4400.0172389999998</v>
      </c>
      <c r="AC190" s="45">
        <v>0</v>
      </c>
      <c r="AD190" s="45">
        <f t="shared" si="102"/>
        <v>98.452519112082882</v>
      </c>
      <c r="AE190" s="48">
        <f t="shared" si="72"/>
        <v>4400.0172389999998</v>
      </c>
      <c r="AF190" s="15">
        <f t="shared" si="89"/>
        <v>0.98157861556187331</v>
      </c>
      <c r="AG190" s="14">
        <f t="shared" si="90"/>
        <v>0.91021506661047946</v>
      </c>
      <c r="AH190" s="15">
        <f t="shared" si="91"/>
        <v>-8.9784933389520543</v>
      </c>
      <c r="AI190" s="63">
        <f t="shared" si="92"/>
        <v>4498.4697581120827</v>
      </c>
      <c r="AJ190" s="63">
        <f t="shared" si="93"/>
        <v>0.96005640364764666</v>
      </c>
      <c r="AK190" s="63">
        <f t="shared" si="94"/>
        <v>0.90906071946402711</v>
      </c>
      <c r="AL190" s="63">
        <f t="shared" si="95"/>
        <v>-9.0939280535972884</v>
      </c>
      <c r="AM190" s="8">
        <v>1.9</v>
      </c>
      <c r="AN190" s="16">
        <f t="shared" si="73"/>
        <v>1.0226779215925754</v>
      </c>
      <c r="AO190" s="17">
        <f t="shared" si="96"/>
        <v>7.4692290285005569E-3</v>
      </c>
      <c r="AP190" s="16">
        <f t="shared" si="97"/>
        <v>1.0226779215925754</v>
      </c>
      <c r="AQ190" s="17">
        <f t="shared" si="98"/>
        <v>2.2677921592575423</v>
      </c>
      <c r="AR190" s="45">
        <v>3326.599948</v>
      </c>
      <c r="AS190" s="17">
        <f t="shared" si="99"/>
        <v>2.3279061007763779E-2</v>
      </c>
      <c r="AT190" s="17">
        <f t="shared" si="100"/>
        <v>1.0153365061670756</v>
      </c>
      <c r="AU190" s="17">
        <f t="shared" si="101"/>
        <v>1.5336506167075603</v>
      </c>
    </row>
    <row r="191" spans="1:47" x14ac:dyDescent="0.3">
      <c r="A191">
        <f t="shared" si="74"/>
        <v>189</v>
      </c>
      <c r="B191" s="7">
        <v>44105</v>
      </c>
      <c r="C191" s="70">
        <v>0.1</v>
      </c>
      <c r="D191" s="45">
        <v>3714.2182189999999</v>
      </c>
      <c r="E191" s="45">
        <v>0</v>
      </c>
      <c r="F191" s="46">
        <f t="shared" si="105"/>
        <v>197.40012782387518</v>
      </c>
      <c r="G191" s="46">
        <f t="shared" si="70"/>
        <v>3714.2182189999999</v>
      </c>
      <c r="H191" s="11">
        <f t="shared" si="75"/>
        <v>2.3637503891715816E-2</v>
      </c>
      <c r="I191" s="10">
        <f t="shared" si="76"/>
        <v>1.055155242338945</v>
      </c>
      <c r="J191" s="11">
        <f t="shared" si="77"/>
        <v>5.5155242338944976</v>
      </c>
      <c r="K191" s="56">
        <f t="shared" si="78"/>
        <v>3911.6183468238751</v>
      </c>
      <c r="L191" s="58">
        <f t="shared" si="79"/>
        <v>2.2821445373377713E-2</v>
      </c>
      <c r="M191" s="57">
        <f t="shared" si="80"/>
        <v>1.0544515722583576</v>
      </c>
      <c r="N191" s="58">
        <f t="shared" si="81"/>
        <v>5.4451572258357617</v>
      </c>
      <c r="O191" s="70">
        <v>3.0228000000000002</v>
      </c>
      <c r="P191" s="45">
        <v>4030.0392830000001</v>
      </c>
      <c r="Q191" s="45">
        <v>0</v>
      </c>
      <c r="R191" s="45">
        <f t="shared" si="106"/>
        <v>197.40012782387518</v>
      </c>
      <c r="S191" s="47">
        <f t="shared" si="71"/>
        <v>4030.0392830000001</v>
      </c>
      <c r="T191" s="13">
        <f t="shared" si="82"/>
        <v>0.1709082723691191</v>
      </c>
      <c r="U191" s="12">
        <f t="shared" si="83"/>
        <v>1.0267812980930728</v>
      </c>
      <c r="V191" s="13">
        <f t="shared" si="84"/>
        <v>2.6781298093072836</v>
      </c>
      <c r="W191" s="55">
        <f t="shared" si="85"/>
        <v>4227.4394108238748</v>
      </c>
      <c r="X191" s="55">
        <f t="shared" si="86"/>
        <v>0.16326460317843683</v>
      </c>
      <c r="Y191" s="55">
        <f t="shared" si="87"/>
        <v>1.0273978975311144</v>
      </c>
      <c r="Z191" s="55">
        <f t="shared" si="88"/>
        <v>2.7397897531114435</v>
      </c>
      <c r="AA191" s="70">
        <v>4.3</v>
      </c>
      <c r="AB191" s="45">
        <v>4407.3602069999997</v>
      </c>
      <c r="AC191" s="45">
        <v>0</v>
      </c>
      <c r="AD191" s="45">
        <f t="shared" si="102"/>
        <v>98.459872756219696</v>
      </c>
      <c r="AE191" s="48">
        <f t="shared" si="72"/>
        <v>4407.3602069999997</v>
      </c>
      <c r="AF191" s="15">
        <f t="shared" si="89"/>
        <v>0.16688498251586914</v>
      </c>
      <c r="AG191" s="14">
        <f t="shared" si="90"/>
        <v>0.91173407886524915</v>
      </c>
      <c r="AH191" s="15">
        <f t="shared" si="91"/>
        <v>-8.8265921134750851</v>
      </c>
      <c r="AI191" s="63">
        <f t="shared" si="92"/>
        <v>4505.8200797562195</v>
      </c>
      <c r="AJ191" s="63">
        <f t="shared" si="93"/>
        <v>0.16339604441892863</v>
      </c>
      <c r="AK191" s="63">
        <f t="shared" si="94"/>
        <v>0.91054608872099763</v>
      </c>
      <c r="AL191" s="63">
        <f t="shared" si="95"/>
        <v>-8.9453911279002369</v>
      </c>
      <c r="AM191" s="8">
        <v>1.9</v>
      </c>
      <c r="AN191" s="16">
        <f t="shared" si="73"/>
        <v>1.0227543077487631</v>
      </c>
      <c r="AO191" s="17">
        <f t="shared" si="96"/>
        <v>7.4692290285005569E-3</v>
      </c>
      <c r="AP191" s="16">
        <f t="shared" si="97"/>
        <v>1.0227543077487631</v>
      </c>
      <c r="AQ191" s="17">
        <f t="shared" si="98"/>
        <v>2.2754307748763081</v>
      </c>
      <c r="AR191" s="45">
        <v>3327.37435</v>
      </c>
      <c r="AS191" s="17">
        <f t="shared" si="99"/>
        <v>2.3279084113059234E-2</v>
      </c>
      <c r="AT191" s="17">
        <f t="shared" si="100"/>
        <v>1.0155728672063769</v>
      </c>
      <c r="AU191" s="17">
        <f t="shared" si="101"/>
        <v>1.557286720637685</v>
      </c>
    </row>
    <row r="192" spans="1:47" x14ac:dyDescent="0.3">
      <c r="A192">
        <f t="shared" si="74"/>
        <v>190</v>
      </c>
      <c r="B192" s="7">
        <v>44106</v>
      </c>
      <c r="C192" s="70">
        <v>0.28000000000000003</v>
      </c>
      <c r="D192" s="45">
        <v>3703.2479560000002</v>
      </c>
      <c r="E192" s="45">
        <v>0</v>
      </c>
      <c r="F192" s="46">
        <f t="shared" si="105"/>
        <v>197.4148720915249</v>
      </c>
      <c r="G192" s="46">
        <f t="shared" si="70"/>
        <v>3703.2479560000002</v>
      </c>
      <c r="H192" s="11">
        <f t="shared" si="75"/>
        <v>-0.29535860181508777</v>
      </c>
      <c r="I192" s="10">
        <f t="shared" si="76"/>
        <v>1.0520387505681941</v>
      </c>
      <c r="J192" s="11">
        <f t="shared" si="77"/>
        <v>5.203875056819407</v>
      </c>
      <c r="K192" s="56">
        <f t="shared" si="78"/>
        <v>3900.6628280915252</v>
      </c>
      <c r="L192" s="58">
        <f t="shared" si="79"/>
        <v>-0.28007637149072284</v>
      </c>
      <c r="M192" s="57">
        <f t="shared" si="80"/>
        <v>1.0514983025556495</v>
      </c>
      <c r="N192" s="58">
        <f t="shared" si="81"/>
        <v>5.1498302555649467</v>
      </c>
      <c r="O192" s="70">
        <v>3.1355</v>
      </c>
      <c r="P192" s="45">
        <v>4002.9510949999999</v>
      </c>
      <c r="Q192" s="45">
        <v>0</v>
      </c>
      <c r="R192" s="45">
        <f t="shared" si="106"/>
        <v>197.4148720915249</v>
      </c>
      <c r="S192" s="47">
        <f t="shared" si="71"/>
        <v>4002.9510949999999</v>
      </c>
      <c r="T192" s="13">
        <f t="shared" si="82"/>
        <v>-0.67215692199991128</v>
      </c>
      <c r="U192" s="12">
        <f t="shared" si="83"/>
        <v>1.0198797165241398</v>
      </c>
      <c r="V192" s="13">
        <f t="shared" si="84"/>
        <v>1.9879716524139779</v>
      </c>
      <c r="W192" s="55">
        <f t="shared" si="85"/>
        <v>4200.3659670915249</v>
      </c>
      <c r="X192" s="55">
        <f t="shared" si="86"/>
        <v>-0.64042180387094971</v>
      </c>
      <c r="Y192" s="55">
        <f t="shared" si="87"/>
        <v>1.0208182173828135</v>
      </c>
      <c r="Z192" s="55">
        <f t="shared" si="88"/>
        <v>2.0818217382813531</v>
      </c>
      <c r="AA192" s="70">
        <v>4.3926999999999996</v>
      </c>
      <c r="AB192" s="45">
        <v>4343.4739810000001</v>
      </c>
      <c r="AC192" s="45">
        <v>0</v>
      </c>
      <c r="AD192" s="45">
        <f t="shared" si="102"/>
        <v>98.467226949617029</v>
      </c>
      <c r="AE192" s="48">
        <f t="shared" si="72"/>
        <v>4343.4739810000001</v>
      </c>
      <c r="AF192" s="15">
        <f t="shared" si="89"/>
        <v>-1.4495349370022503</v>
      </c>
      <c r="AG192" s="14">
        <f t="shared" si="90"/>
        <v>0.89851817485954166</v>
      </c>
      <c r="AH192" s="15">
        <f t="shared" si="91"/>
        <v>-10.148182514045834</v>
      </c>
      <c r="AI192" s="63">
        <f t="shared" si="92"/>
        <v>4441.9412079496169</v>
      </c>
      <c r="AJ192" s="63">
        <f t="shared" si="93"/>
        <v>-1.4176969048009247</v>
      </c>
      <c r="AK192" s="63">
        <f t="shared" si="94"/>
        <v>0.89763730500441419</v>
      </c>
      <c r="AL192" s="63">
        <f t="shared" si="95"/>
        <v>-10.236269499558581</v>
      </c>
      <c r="AM192" s="8">
        <v>1.9</v>
      </c>
      <c r="AN192" s="16">
        <f t="shared" si="73"/>
        <v>1.0228306996104077</v>
      </c>
      <c r="AO192" s="17">
        <f t="shared" si="96"/>
        <v>7.4692290285005569E-3</v>
      </c>
      <c r="AP192" s="16">
        <f t="shared" si="97"/>
        <v>1.0228306996104077</v>
      </c>
      <c r="AQ192" s="17">
        <f t="shared" si="98"/>
        <v>2.2830699610407734</v>
      </c>
      <c r="AR192" s="45">
        <v>3328.1489310000002</v>
      </c>
      <c r="AS192" s="17">
        <f t="shared" si="99"/>
        <v>2.3279045833834999E-2</v>
      </c>
      <c r="AT192" s="17">
        <f t="shared" si="100"/>
        <v>1.0158092828796099</v>
      </c>
      <c r="AU192" s="17">
        <f t="shared" si="101"/>
        <v>1.5809282879609921</v>
      </c>
    </row>
    <row r="193" spans="1:47" x14ac:dyDescent="0.3">
      <c r="A193">
        <f t="shared" si="74"/>
        <v>191</v>
      </c>
      <c r="B193" s="7">
        <v>44109</v>
      </c>
      <c r="C193" s="70">
        <v>0.20630000000000001</v>
      </c>
      <c r="D193" s="45">
        <v>3708.986911</v>
      </c>
      <c r="E193" s="45">
        <v>0</v>
      </c>
      <c r="F193" s="46">
        <f t="shared" si="105"/>
        <v>197.42961746045773</v>
      </c>
      <c r="G193" s="46">
        <f t="shared" si="70"/>
        <v>3708.986911</v>
      </c>
      <c r="H193" s="11">
        <f t="shared" si="75"/>
        <v>0.15497085445497216</v>
      </c>
      <c r="I193" s="10">
        <f t="shared" si="76"/>
        <v>1.053669104009147</v>
      </c>
      <c r="J193" s="11">
        <f t="shared" si="77"/>
        <v>5.3669104009147039</v>
      </c>
      <c r="K193" s="56">
        <f t="shared" si="78"/>
        <v>3906.4165284604578</v>
      </c>
      <c r="L193" s="58">
        <f t="shared" si="79"/>
        <v>0.14750570922192896</v>
      </c>
      <c r="M193" s="57">
        <f t="shared" si="80"/>
        <v>1.0530493225842907</v>
      </c>
      <c r="N193" s="58">
        <f t="shared" si="81"/>
        <v>5.3049322584290737</v>
      </c>
      <c r="O193" s="70">
        <v>3.0571000000000002</v>
      </c>
      <c r="P193" s="45">
        <v>4024.169406</v>
      </c>
      <c r="Q193" s="45">
        <v>0</v>
      </c>
      <c r="R193" s="45">
        <f t="shared" si="106"/>
        <v>197.42961746045773</v>
      </c>
      <c r="S193" s="47">
        <f t="shared" si="71"/>
        <v>4024.169406</v>
      </c>
      <c r="T193" s="13">
        <f t="shared" si="82"/>
        <v>0.5300667056987951</v>
      </c>
      <c r="U193" s="12">
        <f t="shared" si="83"/>
        <v>1.0252857593396094</v>
      </c>
      <c r="V193" s="13">
        <f t="shared" si="84"/>
        <v>2.5285759339609415</v>
      </c>
      <c r="W193" s="55">
        <f t="shared" si="85"/>
        <v>4221.5990234604578</v>
      </c>
      <c r="X193" s="55">
        <f t="shared" si="86"/>
        <v>0.50550491398337893</v>
      </c>
      <c r="Y193" s="55">
        <f t="shared" si="87"/>
        <v>1.0259785036345213</v>
      </c>
      <c r="Z193" s="55">
        <f t="shared" si="88"/>
        <v>2.5978503634521255</v>
      </c>
      <c r="AA193" s="70">
        <v>4.33</v>
      </c>
      <c r="AB193" s="45">
        <v>4389.4688470000001</v>
      </c>
      <c r="AC193" s="45">
        <v>0</v>
      </c>
      <c r="AD193" s="45">
        <f t="shared" si="102"/>
        <v>98.474581692315908</v>
      </c>
      <c r="AE193" s="48">
        <f t="shared" si="72"/>
        <v>4389.4688470000001</v>
      </c>
      <c r="AF193" s="15">
        <f t="shared" si="89"/>
        <v>1.0589419022929425</v>
      </c>
      <c r="AG193" s="14">
        <f t="shared" si="90"/>
        <v>0.90803296031284708</v>
      </c>
      <c r="AH193" s="15">
        <f t="shared" si="91"/>
        <v>-9.1967039687152923</v>
      </c>
      <c r="AI193" s="63">
        <f t="shared" si="92"/>
        <v>4487.943428692316</v>
      </c>
      <c r="AJ193" s="63">
        <f t="shared" si="93"/>
        <v>1.0356332645819366</v>
      </c>
      <c r="AK193" s="63">
        <f t="shared" si="94"/>
        <v>0.90693353553033673</v>
      </c>
      <c r="AL193" s="63">
        <f t="shared" si="95"/>
        <v>-9.3066464469663259</v>
      </c>
      <c r="AM193" s="8">
        <v>1.9</v>
      </c>
      <c r="AN193" s="16">
        <f t="shared" si="73"/>
        <v>1.0229070971779355</v>
      </c>
      <c r="AO193" s="17">
        <f t="shared" si="96"/>
        <v>7.4692290285005569E-3</v>
      </c>
      <c r="AP193" s="16">
        <f t="shared" si="97"/>
        <v>1.0229070971779355</v>
      </c>
      <c r="AQ193" s="17">
        <f t="shared" si="98"/>
        <v>2.2907097177935487</v>
      </c>
      <c r="AR193" s="45">
        <v>3328.9236930000002</v>
      </c>
      <c r="AS193" s="17">
        <f t="shared" si="99"/>
        <v>2.3279066413861571E-2</v>
      </c>
      <c r="AT193" s="17">
        <f t="shared" si="100"/>
        <v>1.0160457537972096</v>
      </c>
      <c r="AU193" s="17">
        <f t="shared" si="101"/>
        <v>1.6045753797209628</v>
      </c>
    </row>
    <row r="194" spans="1:47" x14ac:dyDescent="0.3">
      <c r="A194">
        <f t="shared" si="74"/>
        <v>192</v>
      </c>
      <c r="B194" s="7">
        <v>44110</v>
      </c>
      <c r="C194" s="70">
        <v>0.25600000000000001</v>
      </c>
      <c r="D194" s="45">
        <v>3706.6271790000001</v>
      </c>
      <c r="E194" s="45">
        <v>0</v>
      </c>
      <c r="F194" s="46">
        <f t="shared" si="105"/>
        <v>197.44436393075594</v>
      </c>
      <c r="G194" s="46">
        <f t="shared" si="70"/>
        <v>3706.6271790000001</v>
      </c>
      <c r="H194" s="11">
        <f t="shared" si="75"/>
        <v>-6.3622009368691224E-2</v>
      </c>
      <c r="I194" s="10">
        <f t="shared" si="76"/>
        <v>1.0529987385530792</v>
      </c>
      <c r="J194" s="11">
        <f t="shared" si="77"/>
        <v>5.2998738553079239</v>
      </c>
      <c r="K194" s="56">
        <f t="shared" si="78"/>
        <v>3904.0715429307561</v>
      </c>
      <c r="L194" s="58">
        <f t="shared" si="79"/>
        <v>-6.0029070443901045E-2</v>
      </c>
      <c r="M194" s="57">
        <f t="shared" si="80"/>
        <v>1.0524171868646275</v>
      </c>
      <c r="N194" s="58">
        <f t="shared" si="81"/>
        <v>5.2417186864627485</v>
      </c>
      <c r="O194" s="70">
        <v>3.0802999999999998</v>
      </c>
      <c r="P194" s="45">
        <v>4019.715412</v>
      </c>
      <c r="Q194" s="45">
        <v>0</v>
      </c>
      <c r="R194" s="45">
        <f t="shared" si="106"/>
        <v>197.44436393075594</v>
      </c>
      <c r="S194" s="47">
        <f t="shared" si="71"/>
        <v>4019.715412</v>
      </c>
      <c r="T194" s="13">
        <f t="shared" si="82"/>
        <v>-0.11068107603420252</v>
      </c>
      <c r="U194" s="12">
        <f t="shared" si="83"/>
        <v>1.0241509620287468</v>
      </c>
      <c r="V194" s="13">
        <f t="shared" si="84"/>
        <v>2.4150962028746781</v>
      </c>
      <c r="W194" s="55">
        <f t="shared" si="85"/>
        <v>4217.159775930756</v>
      </c>
      <c r="X194" s="55">
        <f t="shared" si="86"/>
        <v>-0.10515559400672281</v>
      </c>
      <c r="Y194" s="55">
        <f t="shared" si="87"/>
        <v>1.0248996298446431</v>
      </c>
      <c r="Z194" s="55">
        <f t="shared" si="88"/>
        <v>2.4899629844643112</v>
      </c>
      <c r="AA194" s="70">
        <v>4.3432000000000004</v>
      </c>
      <c r="AB194" s="45">
        <v>4381.8567659999999</v>
      </c>
      <c r="AC194" s="45">
        <v>0</v>
      </c>
      <c r="AD194" s="45">
        <f t="shared" si="102"/>
        <v>98.481936984357361</v>
      </c>
      <c r="AE194" s="48">
        <f t="shared" si="72"/>
        <v>4381.8567659999999</v>
      </c>
      <c r="AF194" s="15">
        <f t="shared" si="89"/>
        <v>-0.17341690453510639</v>
      </c>
      <c r="AG194" s="14">
        <f t="shared" si="90"/>
        <v>0.90645827766091402</v>
      </c>
      <c r="AH194" s="15">
        <f t="shared" si="91"/>
        <v>-9.3541722339085975</v>
      </c>
      <c r="AI194" s="63">
        <f t="shared" si="92"/>
        <v>4480.338702984357</v>
      </c>
      <c r="AJ194" s="63">
        <f t="shared" si="93"/>
        <v>-0.16944789587454157</v>
      </c>
      <c r="AK194" s="63">
        <f t="shared" si="94"/>
        <v>0.90539675573739997</v>
      </c>
      <c r="AL194" s="63">
        <f t="shared" si="95"/>
        <v>-9.4603244262600032</v>
      </c>
      <c r="AM194" s="8">
        <v>1.9</v>
      </c>
      <c r="AN194" s="16">
        <f t="shared" si="73"/>
        <v>1.0229835004517724</v>
      </c>
      <c r="AO194" s="17">
        <f t="shared" si="96"/>
        <v>7.4692290285005569E-3</v>
      </c>
      <c r="AP194" s="16">
        <f t="shared" si="97"/>
        <v>1.0229835004517724</v>
      </c>
      <c r="AQ194" s="17">
        <f t="shared" si="98"/>
        <v>2.2983500451772443</v>
      </c>
      <c r="AR194" s="45">
        <v>3329.6986350000002</v>
      </c>
      <c r="AS194" s="17">
        <f t="shared" si="99"/>
        <v>2.3279055678848692E-2</v>
      </c>
      <c r="AT194" s="17">
        <f t="shared" si="100"/>
        <v>1.0162822796539586</v>
      </c>
      <c r="AU194" s="17">
        <f t="shared" si="101"/>
        <v>1.6282279653958565</v>
      </c>
    </row>
    <row r="195" spans="1:47" x14ac:dyDescent="0.3">
      <c r="A195">
        <f t="shared" si="74"/>
        <v>193</v>
      </c>
      <c r="B195" s="7">
        <v>44111</v>
      </c>
      <c r="C195" s="70">
        <v>0.26440000000000002</v>
      </c>
      <c r="D195" s="45">
        <v>3706.977155</v>
      </c>
      <c r="E195" s="45">
        <v>0</v>
      </c>
      <c r="F195" s="46">
        <f t="shared" si="105"/>
        <v>197.4591115025018</v>
      </c>
      <c r="G195" s="46">
        <f t="shared" si="70"/>
        <v>3706.977155</v>
      </c>
      <c r="H195" s="11">
        <f t="shared" si="75"/>
        <v>9.441899147089039E-3</v>
      </c>
      <c r="I195" s="10">
        <f t="shared" si="76"/>
        <v>1.0530981616319934</v>
      </c>
      <c r="J195" s="11">
        <f t="shared" si="77"/>
        <v>5.3098161631993435</v>
      </c>
      <c r="K195" s="56">
        <f t="shared" si="78"/>
        <v>3904.4362665025019</v>
      </c>
      <c r="L195" s="58">
        <f t="shared" si="79"/>
        <v>9.3421334044441195E-3</v>
      </c>
      <c r="M195" s="57">
        <f t="shared" si="80"/>
        <v>1.0525155050821957</v>
      </c>
      <c r="N195" s="58">
        <f t="shared" si="81"/>
        <v>5.2515505082195713</v>
      </c>
      <c r="O195" s="70">
        <v>3.1251000000000002</v>
      </c>
      <c r="P195" s="45">
        <v>4009.837117</v>
      </c>
      <c r="Q195" s="45">
        <v>0</v>
      </c>
      <c r="R195" s="45">
        <f t="shared" si="106"/>
        <v>197.4591115025018</v>
      </c>
      <c r="S195" s="47">
        <f t="shared" si="71"/>
        <v>4009.837117</v>
      </c>
      <c r="T195" s="13">
        <f t="shared" si="82"/>
        <v>-0.24574612845751354</v>
      </c>
      <c r="U195" s="12">
        <f t="shared" si="83"/>
        <v>1.0216341506900009</v>
      </c>
      <c r="V195" s="13">
        <f t="shared" si="84"/>
        <v>2.1634150690000853</v>
      </c>
      <c r="W195" s="55">
        <f t="shared" si="85"/>
        <v>4207.2962285025014</v>
      </c>
      <c r="X195" s="55">
        <f t="shared" si="86"/>
        <v>-0.23389076896138672</v>
      </c>
      <c r="Y195" s="55">
        <f t="shared" si="87"/>
        <v>1.0225024842193171</v>
      </c>
      <c r="Z195" s="55">
        <f t="shared" si="88"/>
        <v>2.2502484219317109</v>
      </c>
      <c r="AA195" s="70">
        <v>4.3367000000000004</v>
      </c>
      <c r="AB195" s="45">
        <v>4388.2288930000004</v>
      </c>
      <c r="AC195" s="45">
        <v>0</v>
      </c>
      <c r="AD195" s="45">
        <f t="shared" si="102"/>
        <v>98.489292825782428</v>
      </c>
      <c r="AE195" s="48">
        <f t="shared" si="72"/>
        <v>4388.2288930000004</v>
      </c>
      <c r="AF195" s="15">
        <f t="shared" si="89"/>
        <v>0.1454207049724543</v>
      </c>
      <c r="AG195" s="14">
        <f t="shared" si="90"/>
        <v>0.90777645567856968</v>
      </c>
      <c r="AH195" s="15">
        <f t="shared" si="91"/>
        <v>-9.2223544321430317</v>
      </c>
      <c r="AI195" s="63">
        <f t="shared" si="92"/>
        <v>4486.7181858257827</v>
      </c>
      <c r="AJ195" s="63">
        <f t="shared" si="93"/>
        <v>0.14238840552782683</v>
      </c>
      <c r="AK195" s="63">
        <f t="shared" si="94"/>
        <v>0.90668593574159517</v>
      </c>
      <c r="AL195" s="63">
        <f t="shared" si="95"/>
        <v>-9.3314064258404823</v>
      </c>
      <c r="AM195" s="8">
        <v>1.9</v>
      </c>
      <c r="AN195" s="16">
        <f t="shared" si="73"/>
        <v>1.0230599094323449</v>
      </c>
      <c r="AO195" s="17">
        <f t="shared" si="96"/>
        <v>7.4692290285005569E-3</v>
      </c>
      <c r="AP195" s="16">
        <f t="shared" si="97"/>
        <v>1.0230599094323449</v>
      </c>
      <c r="AQ195" s="17">
        <f t="shared" si="98"/>
        <v>2.3059909432344927</v>
      </c>
      <c r="AR195" s="45">
        <v>3330.4737580000001</v>
      </c>
      <c r="AS195" s="17">
        <f t="shared" si="99"/>
        <v>2.3279073723125876E-2</v>
      </c>
      <c r="AT195" s="17">
        <f t="shared" si="100"/>
        <v>1.0165188607550744</v>
      </c>
      <c r="AU195" s="17">
        <f t="shared" si="101"/>
        <v>1.651886075507436</v>
      </c>
    </row>
    <row r="196" spans="1:47" x14ac:dyDescent="0.3">
      <c r="A196">
        <f t="shared" si="74"/>
        <v>194</v>
      </c>
      <c r="B196" s="7">
        <v>44112</v>
      </c>
      <c r="C196" s="70">
        <v>0.20069999999999999</v>
      </c>
      <c r="D196" s="45">
        <v>3712.0341469999998</v>
      </c>
      <c r="E196" s="45">
        <v>0</v>
      </c>
      <c r="F196" s="46">
        <f t="shared" si="105"/>
        <v>197.47386017577756</v>
      </c>
      <c r="G196" s="46">
        <f t="shared" ref="G196:G259" si="107">+D196+E196</f>
        <v>3712.0341469999998</v>
      </c>
      <c r="H196" s="11">
        <f t="shared" si="75"/>
        <v>0.13641821323822079</v>
      </c>
      <c r="I196" s="10">
        <f t="shared" si="76"/>
        <v>1.0545347793277364</v>
      </c>
      <c r="J196" s="11">
        <f t="shared" si="77"/>
        <v>5.4534779327736427</v>
      </c>
      <c r="K196" s="56">
        <f t="shared" si="78"/>
        <v>3909.5080071757775</v>
      </c>
      <c r="L196" s="58">
        <f t="shared" si="79"/>
        <v>0.12989687440381203</v>
      </c>
      <c r="M196" s="57">
        <f t="shared" si="80"/>
        <v>1.053882689825913</v>
      </c>
      <c r="N196" s="58">
        <f t="shared" si="81"/>
        <v>5.3882689825913044</v>
      </c>
      <c r="O196" s="70">
        <v>3.0878000000000001</v>
      </c>
      <c r="P196" s="45">
        <v>4020.6643789999998</v>
      </c>
      <c r="Q196" s="45">
        <v>0</v>
      </c>
      <c r="R196" s="45">
        <f t="shared" si="106"/>
        <v>197.47386017577756</v>
      </c>
      <c r="S196" s="47">
        <f t="shared" ref="S196:S259" si="108">+P196+Q196</f>
        <v>4020.6643789999998</v>
      </c>
      <c r="T196" s="13">
        <f t="shared" si="82"/>
        <v>0.27001750156125937</v>
      </c>
      <c r="U196" s="12">
        <f t="shared" si="83"/>
        <v>1.0243927416987906</v>
      </c>
      <c r="V196" s="13">
        <f t="shared" si="84"/>
        <v>2.4392741698790577</v>
      </c>
      <c r="W196" s="55">
        <f t="shared" si="85"/>
        <v>4218.138239175777</v>
      </c>
      <c r="X196" s="55">
        <f t="shared" si="86"/>
        <v>0.25769544344955708</v>
      </c>
      <c r="Y196" s="55">
        <f t="shared" si="87"/>
        <v>1.0251374265303088</v>
      </c>
      <c r="Z196" s="55">
        <f t="shared" si="88"/>
        <v>2.5137426530308815</v>
      </c>
      <c r="AA196" s="70">
        <v>4.2954999999999997</v>
      </c>
      <c r="AB196" s="45">
        <v>4419.4082289999997</v>
      </c>
      <c r="AC196" s="45">
        <v>0</v>
      </c>
      <c r="AD196" s="45">
        <f t="shared" si="102"/>
        <v>98.496649216632136</v>
      </c>
      <c r="AE196" s="48">
        <f t="shared" ref="AE196:AE259" si="109">+AC196+AB196</f>
        <v>4419.4082289999997</v>
      </c>
      <c r="AF196" s="15">
        <f t="shared" si="89"/>
        <v>0.71052209810058553</v>
      </c>
      <c r="AG196" s="14">
        <f t="shared" si="90"/>
        <v>0.9142264079975202</v>
      </c>
      <c r="AH196" s="15">
        <f t="shared" si="91"/>
        <v>-8.5773592002479795</v>
      </c>
      <c r="AI196" s="63">
        <f t="shared" si="92"/>
        <v>4517.9048782166319</v>
      </c>
      <c r="AJ196" s="63">
        <f t="shared" si="93"/>
        <v>0.69508917429610406</v>
      </c>
      <c r="AK196" s="63">
        <f t="shared" si="94"/>
        <v>0.91298821152580034</v>
      </c>
      <c r="AL196" s="63">
        <f t="shared" si="95"/>
        <v>-8.7011788474199658</v>
      </c>
      <c r="AM196" s="8">
        <v>1.9</v>
      </c>
      <c r="AN196" s="16">
        <f t="shared" ref="AN196:AN259" si="110">+((AM195/100+1)^(1/252))*AN195</f>
        <v>1.0231363241200793</v>
      </c>
      <c r="AO196" s="17">
        <f t="shared" si="96"/>
        <v>7.4692290285005569E-3</v>
      </c>
      <c r="AP196" s="16">
        <f t="shared" si="97"/>
        <v>1.0231363241200793</v>
      </c>
      <c r="AQ196" s="17">
        <f t="shared" si="98"/>
        <v>2.3136324120079266</v>
      </c>
      <c r="AR196" s="45">
        <v>3331.249061</v>
      </c>
      <c r="AS196" s="17">
        <f t="shared" si="99"/>
        <v>2.3279060468128776E-2</v>
      </c>
      <c r="AT196" s="17">
        <f t="shared" si="100"/>
        <v>1.0167554967953394</v>
      </c>
      <c r="AU196" s="17">
        <f t="shared" si="101"/>
        <v>1.6755496795339386</v>
      </c>
    </row>
    <row r="197" spans="1:47" x14ac:dyDescent="0.3">
      <c r="A197">
        <f t="shared" ref="A197:A260" si="111">+A196+1</f>
        <v>195</v>
      </c>
      <c r="B197" s="7">
        <v>44113</v>
      </c>
      <c r="C197" s="70">
        <v>0.156</v>
      </c>
      <c r="D197" s="45">
        <v>3720.598829</v>
      </c>
      <c r="E197" s="45">
        <v>0</v>
      </c>
      <c r="F197" s="46">
        <f t="shared" si="105"/>
        <v>197.48860995066551</v>
      </c>
      <c r="G197" s="46">
        <f t="shared" si="107"/>
        <v>3720.598829</v>
      </c>
      <c r="H197" s="11">
        <f t="shared" ref="H197:H260" si="112">+(G197/D196-1)*100</f>
        <v>0.2307274572601159</v>
      </c>
      <c r="I197" s="10">
        <f t="shared" ref="I197:I260" si="113">+(1+H197/100)*I196</f>
        <v>1.0569678806100029</v>
      </c>
      <c r="J197" s="11">
        <f t="shared" ref="J197:J260" si="114">+(I197-1)*100</f>
        <v>5.6967880610002908</v>
      </c>
      <c r="K197" s="56">
        <f t="shared" ref="K197:K260" si="115">+D197+F197</f>
        <v>3918.0874389506657</v>
      </c>
      <c r="L197" s="58">
        <f t="shared" ref="L197:L260" si="116">+(K197/K196-1)*100</f>
        <v>0.21945042084940969</v>
      </c>
      <c r="M197" s="57">
        <f t="shared" ref="M197:M260" si="117">+(1+L197/100)*M196</f>
        <v>1.056195439823995</v>
      </c>
      <c r="N197" s="58">
        <f t="shared" ref="N197:N260" si="118">+(M197-1)*100</f>
        <v>5.6195439823994997</v>
      </c>
      <c r="O197" s="70">
        <v>3.06</v>
      </c>
      <c r="P197" s="45">
        <v>4034.2633219999998</v>
      </c>
      <c r="Q197" s="45">
        <v>0</v>
      </c>
      <c r="R197" s="45">
        <f t="shared" si="106"/>
        <v>197.48860995066551</v>
      </c>
      <c r="S197" s="47">
        <f t="shared" si="108"/>
        <v>4034.2633219999998</v>
      </c>
      <c r="T197" s="13">
        <f t="shared" ref="T197:T260" si="119">+(S197/P196-1)*100</f>
        <v>0.33822626606259121</v>
      </c>
      <c r="U197" s="12">
        <f t="shared" ref="U197:U260" si="120">+(1+T197/100)*U196</f>
        <v>1.0278575070188547</v>
      </c>
      <c r="V197" s="13">
        <f t="shared" ref="V197:V253" si="121">+(U197-1)*100</f>
        <v>2.7857507018854699</v>
      </c>
      <c r="W197" s="55">
        <f t="shared" ref="W197:W260" si="122">+P197+R197</f>
        <v>4231.7519319506655</v>
      </c>
      <c r="X197" s="55">
        <f t="shared" ref="X197:X260" si="123">+(W197/W196-1)*100</f>
        <v>0.322741740620347</v>
      </c>
      <c r="Y197" s="55">
        <f t="shared" ref="Y197:Y260" si="124">+(1+X197/100)*Y196</f>
        <v>1.0284459729044433</v>
      </c>
      <c r="Z197" s="55">
        <f t="shared" ref="Z197:Z260" si="125">+(Y197-1)*100</f>
        <v>2.8445972904443284</v>
      </c>
      <c r="AA197" s="70">
        <v>4.2773000000000003</v>
      </c>
      <c r="AB197" s="45">
        <v>4439.9459859999997</v>
      </c>
      <c r="AC197" s="45">
        <v>0</v>
      </c>
      <c r="AD197" s="45">
        <f t="shared" si="102"/>
        <v>98.504006156947526</v>
      </c>
      <c r="AE197" s="48">
        <f t="shared" si="109"/>
        <v>4439.9459859999997</v>
      </c>
      <c r="AF197" s="15">
        <f t="shared" ref="AF197:AF260" si="126">+(AE197/AB196-1)*100</f>
        <v>0.46471735435600348</v>
      </c>
      <c r="AG197" s="14">
        <f t="shared" ref="AG197:AG260" si="127">+(1+AF197/100)*AG196</f>
        <v>0.91847497677359025</v>
      </c>
      <c r="AH197" s="15">
        <f t="shared" ref="AH197:AH253" si="128">+(AG197-1)*100</f>
        <v>-8.1525023226409754</v>
      </c>
      <c r="AI197" s="63">
        <f t="shared" ref="AI197:AI260" si="129">+AB197+AD197</f>
        <v>4538.4499921569477</v>
      </c>
      <c r="AJ197" s="63">
        <f t="shared" ref="AJ197:AJ260" si="130">+(AI197/AI196-1)*100</f>
        <v>0.45474870529866873</v>
      </c>
      <c r="AK197" s="63">
        <f t="shared" ref="AK197:AK260" si="131">+(1+AJ197/100)*AK196</f>
        <v>0.9171400135972434</v>
      </c>
      <c r="AL197" s="63">
        <f t="shared" ref="AL197:AL260" si="132">+(AK197-1)*100</f>
        <v>-8.2859986402756611</v>
      </c>
      <c r="AM197" s="8">
        <v>1.9</v>
      </c>
      <c r="AN197" s="16">
        <f t="shared" si="110"/>
        <v>1.0232127445154016</v>
      </c>
      <c r="AO197" s="17">
        <f t="shared" ref="AO197:AO260" si="133">+(AN197/AN196-1)*100</f>
        <v>7.4692290285005569E-3</v>
      </c>
      <c r="AP197" s="16">
        <f t="shared" ref="AP197:AP260" si="134">+(1+AO197/100)*AP196</f>
        <v>1.0232127445154016</v>
      </c>
      <c r="AQ197" s="17">
        <f t="shared" ref="AQ197:AQ260" si="135">+(AP197-1)*100</f>
        <v>2.3212744515401562</v>
      </c>
      <c r="AR197" s="45">
        <v>3336.2884290000002</v>
      </c>
      <c r="AS197" s="17">
        <f t="shared" ref="AS197:AS260" si="136">+(AR197/AR196-1)*100</f>
        <v>0.15127562988301868</v>
      </c>
      <c r="AT197" s="17">
        <f t="shared" ref="AT197:AT260" si="137">+(1+AS197/100)*AT196</f>
        <v>1.0182936000774867</v>
      </c>
      <c r="AU197" s="17">
        <f t="shared" ref="AU197:AU260" si="138">+(AT197-1)*100</f>
        <v>1.8293600077486705</v>
      </c>
    </row>
    <row r="198" spans="1:47" x14ac:dyDescent="0.3">
      <c r="A198">
        <f t="shared" si="111"/>
        <v>196</v>
      </c>
      <c r="B198" s="7">
        <v>44117</v>
      </c>
      <c r="C198" s="70">
        <v>0.1777</v>
      </c>
      <c r="D198" s="45">
        <v>3720.3377030000001</v>
      </c>
      <c r="E198" s="45">
        <v>0</v>
      </c>
      <c r="F198" s="46">
        <f t="shared" si="105"/>
        <v>197.50336082724792</v>
      </c>
      <c r="G198" s="46">
        <f t="shared" si="107"/>
        <v>3720.3377030000001</v>
      </c>
      <c r="H198" s="11">
        <f t="shared" si="112"/>
        <v>-7.0183863405182123E-3</v>
      </c>
      <c r="I198" s="10">
        <f t="shared" si="113"/>
        <v>1.0568936985206465</v>
      </c>
      <c r="J198" s="11">
        <f t="shared" si="114"/>
        <v>5.6893698520646518</v>
      </c>
      <c r="K198" s="56">
        <f t="shared" si="115"/>
        <v>3917.841063827248</v>
      </c>
      <c r="L198" s="58">
        <f t="shared" si="116"/>
        <v>-6.2881476551090998E-3</v>
      </c>
      <c r="M198" s="57">
        <f t="shared" si="117"/>
        <v>1.0561290246952124</v>
      </c>
      <c r="N198" s="58">
        <f t="shared" si="118"/>
        <v>5.6129024695212415</v>
      </c>
      <c r="O198" s="70">
        <v>3.0714000000000001</v>
      </c>
      <c r="P198" s="45">
        <v>4033.086303</v>
      </c>
      <c r="Q198" s="45">
        <v>0</v>
      </c>
      <c r="R198" s="45">
        <f t="shared" si="106"/>
        <v>197.50336082724792</v>
      </c>
      <c r="S198" s="47">
        <f t="shared" si="108"/>
        <v>4033.086303</v>
      </c>
      <c r="T198" s="13">
        <f t="shared" si="119"/>
        <v>-2.917556208047456E-2</v>
      </c>
      <c r="U198" s="12">
        <f t="shared" si="120"/>
        <v>1.0275576238137956</v>
      </c>
      <c r="V198" s="13">
        <f t="shared" si="121"/>
        <v>2.7557623813795562</v>
      </c>
      <c r="W198" s="55">
        <f t="shared" si="122"/>
        <v>4230.5896638272479</v>
      </c>
      <c r="X198" s="55">
        <f t="shared" si="123"/>
        <v>-2.7465412484184437E-2</v>
      </c>
      <c r="Y198" s="55">
        <f t="shared" si="124"/>
        <v>1.0281635059758081</v>
      </c>
      <c r="Z198" s="55">
        <f t="shared" si="125"/>
        <v>2.8163505975808079</v>
      </c>
      <c r="AA198" s="70">
        <v>4.2750000000000004</v>
      </c>
      <c r="AB198" s="45">
        <v>4443.694614</v>
      </c>
      <c r="AC198" s="45">
        <v>0</v>
      </c>
      <c r="AD198" s="45">
        <f t="shared" si="102"/>
        <v>98.511363646769638</v>
      </c>
      <c r="AE198" s="48">
        <f t="shared" si="109"/>
        <v>4443.694614</v>
      </c>
      <c r="AF198" s="15">
        <f t="shared" si="126"/>
        <v>8.4429585671097485E-2</v>
      </c>
      <c r="AG198" s="14">
        <f t="shared" si="127"/>
        <v>0.91925044139097289</v>
      </c>
      <c r="AH198" s="15">
        <f t="shared" si="128"/>
        <v>-8.0749558609027101</v>
      </c>
      <c r="AI198" s="63">
        <f t="shared" si="129"/>
        <v>4542.2059776467695</v>
      </c>
      <c r="AJ198" s="63">
        <f t="shared" si="130"/>
        <v>8.2759212865912701E-2</v>
      </c>
      <c r="AK198" s="63">
        <f t="shared" si="131"/>
        <v>0.91789903145337481</v>
      </c>
      <c r="AL198" s="63">
        <f t="shared" si="132"/>
        <v>-8.2100968546625186</v>
      </c>
      <c r="AM198" s="8">
        <v>1.9</v>
      </c>
      <c r="AN198" s="16">
        <f t="shared" si="110"/>
        <v>1.0232891706187381</v>
      </c>
      <c r="AO198" s="17">
        <f t="shared" si="133"/>
        <v>7.4692290285005569E-3</v>
      </c>
      <c r="AP198" s="16">
        <f t="shared" si="134"/>
        <v>1.0232891706187381</v>
      </c>
      <c r="AQ198" s="17">
        <f t="shared" si="135"/>
        <v>2.3289170618738142</v>
      </c>
      <c r="AR198" s="45">
        <v>3337.3021829999998</v>
      </c>
      <c r="AS198" s="17">
        <f t="shared" si="136"/>
        <v>3.0385682220623877E-2</v>
      </c>
      <c r="AT198" s="17">
        <f t="shared" si="137"/>
        <v>1.0186030155348793</v>
      </c>
      <c r="AU198" s="17">
        <f t="shared" si="138"/>
        <v>1.8603015534879308</v>
      </c>
    </row>
    <row r="199" spans="1:47" x14ac:dyDescent="0.3">
      <c r="A199">
        <f t="shared" si="111"/>
        <v>197</v>
      </c>
      <c r="B199" s="7">
        <v>44118</v>
      </c>
      <c r="C199" s="70">
        <v>0.15279999999999999</v>
      </c>
      <c r="D199" s="45">
        <v>3723.1139429999998</v>
      </c>
      <c r="E199" s="45">
        <v>0</v>
      </c>
      <c r="F199" s="46">
        <f t="shared" si="105"/>
        <v>197.5181128056071</v>
      </c>
      <c r="G199" s="46">
        <f t="shared" si="107"/>
        <v>3723.1139429999998</v>
      </c>
      <c r="H199" s="11">
        <f t="shared" si="112"/>
        <v>7.4623333192591623E-2</v>
      </c>
      <c r="I199" s="10">
        <f t="shared" si="113"/>
        <v>1.0576823878267851</v>
      </c>
      <c r="J199" s="11">
        <f t="shared" si="114"/>
        <v>5.7682387826785142</v>
      </c>
      <c r="K199" s="56">
        <f t="shared" si="115"/>
        <v>3920.6320558056068</v>
      </c>
      <c r="L199" s="58">
        <f t="shared" si="116"/>
        <v>7.1238009222152066E-2</v>
      </c>
      <c r="M199" s="57">
        <f t="shared" si="117"/>
        <v>1.0568813899872227</v>
      </c>
      <c r="N199" s="58">
        <f t="shared" si="118"/>
        <v>5.6881389987222697</v>
      </c>
      <c r="O199" s="70">
        <v>3.0562</v>
      </c>
      <c r="P199" s="45">
        <v>4038.644918</v>
      </c>
      <c r="Q199" s="45">
        <v>0</v>
      </c>
      <c r="R199" s="45">
        <f t="shared" si="106"/>
        <v>197.5181128056071</v>
      </c>
      <c r="S199" s="47">
        <f t="shared" si="108"/>
        <v>4038.644918</v>
      </c>
      <c r="T199" s="13">
        <f t="shared" si="119"/>
        <v>0.13782534224138221</v>
      </c>
      <c r="U199" s="12">
        <f t="shared" si="120"/>
        <v>1.0289738586255444</v>
      </c>
      <c r="V199" s="13">
        <f t="shared" si="121"/>
        <v>2.8973858625544358</v>
      </c>
      <c r="W199" s="55">
        <f t="shared" si="122"/>
        <v>4236.1630308056074</v>
      </c>
      <c r="X199" s="55">
        <f t="shared" si="123"/>
        <v>0.13173972002091805</v>
      </c>
      <c r="Y199" s="55">
        <f t="shared" si="124"/>
        <v>1.0295180056999378</v>
      </c>
      <c r="Z199" s="55">
        <f t="shared" si="125"/>
        <v>2.9518005699937788</v>
      </c>
      <c r="AA199" s="70">
        <v>4.2699999999999996</v>
      </c>
      <c r="AB199" s="45">
        <v>4449.3980250000004</v>
      </c>
      <c r="AC199" s="45">
        <v>0</v>
      </c>
      <c r="AD199" s="45">
        <f t="shared" si="102"/>
        <v>98.518721686139514</v>
      </c>
      <c r="AE199" s="48">
        <f t="shared" si="109"/>
        <v>4449.3980250000004</v>
      </c>
      <c r="AF199" s="15">
        <f t="shared" si="126"/>
        <v>0.12834840139626102</v>
      </c>
      <c r="AG199" s="14">
        <f t="shared" si="127"/>
        <v>0.92043028463732623</v>
      </c>
      <c r="AH199" s="15">
        <f t="shared" si="128"/>
        <v>-7.9569715362673765</v>
      </c>
      <c r="AI199" s="63">
        <f t="shared" si="129"/>
        <v>4547.91674668614</v>
      </c>
      <c r="AJ199" s="63">
        <f t="shared" si="130"/>
        <v>0.12572677389519615</v>
      </c>
      <c r="AK199" s="63">
        <f t="shared" si="131"/>
        <v>0.9190530762932364</v>
      </c>
      <c r="AL199" s="63">
        <f t="shared" si="132"/>
        <v>-8.0946923706763592</v>
      </c>
      <c r="AM199" s="8">
        <v>1.9</v>
      </c>
      <c r="AN199" s="16">
        <f t="shared" si="110"/>
        <v>1.0233656024305156</v>
      </c>
      <c r="AO199" s="17">
        <f t="shared" si="133"/>
        <v>7.4692290285005569E-3</v>
      </c>
      <c r="AP199" s="16">
        <f t="shared" si="134"/>
        <v>1.0233656024305156</v>
      </c>
      <c r="AQ199" s="17">
        <f t="shared" si="135"/>
        <v>2.3365602430515553</v>
      </c>
      <c r="AR199" s="45">
        <v>3338.316245</v>
      </c>
      <c r="AS199" s="17">
        <f t="shared" si="136"/>
        <v>3.0385681139866172E-2</v>
      </c>
      <c r="AT199" s="17">
        <f t="shared" si="137"/>
        <v>1.0189125249992608</v>
      </c>
      <c r="AU199" s="17">
        <f t="shared" si="138"/>
        <v>1.8912524999260771</v>
      </c>
    </row>
    <row r="200" spans="1:47" x14ac:dyDescent="0.3">
      <c r="A200">
        <f t="shared" si="111"/>
        <v>198</v>
      </c>
      <c r="B200" s="7">
        <v>44119</v>
      </c>
      <c r="C200" s="70">
        <v>0.29060000000000002</v>
      </c>
      <c r="D200" s="45">
        <v>3715.335904</v>
      </c>
      <c r="E200" s="45">
        <v>0</v>
      </c>
      <c r="F200" s="46">
        <f t="shared" si="105"/>
        <v>197.53286588582532</v>
      </c>
      <c r="G200" s="46">
        <f t="shared" si="107"/>
        <v>3715.335904</v>
      </c>
      <c r="H200" s="11">
        <f t="shared" si="112"/>
        <v>-0.20891219337038081</v>
      </c>
      <c r="I200" s="10">
        <f t="shared" si="113"/>
        <v>1.055472760351484</v>
      </c>
      <c r="J200" s="11">
        <f t="shared" si="114"/>
        <v>5.5472760351483963</v>
      </c>
      <c r="K200" s="56">
        <f t="shared" si="115"/>
        <v>3912.8687698858253</v>
      </c>
      <c r="L200" s="58">
        <f t="shared" si="116"/>
        <v>-0.19801108110325538</v>
      </c>
      <c r="M200" s="57">
        <f t="shared" si="117"/>
        <v>1.0547886477209298</v>
      </c>
      <c r="N200" s="58">
        <f t="shared" si="118"/>
        <v>5.4788647720929839</v>
      </c>
      <c r="O200" s="70">
        <v>3.1345999999999998</v>
      </c>
      <c r="P200" s="45">
        <v>4020.5640790000002</v>
      </c>
      <c r="Q200" s="45">
        <v>0</v>
      </c>
      <c r="R200" s="45">
        <f t="shared" si="106"/>
        <v>197.53286588582532</v>
      </c>
      <c r="S200" s="47">
        <f t="shared" si="108"/>
        <v>4020.5640790000002</v>
      </c>
      <c r="T200" s="13">
        <f t="shared" si="119"/>
        <v>-0.44769568424830597</v>
      </c>
      <c r="U200" s="12">
        <f t="shared" si="120"/>
        <v>1.0243671870684345</v>
      </c>
      <c r="V200" s="13">
        <f t="shared" si="121"/>
        <v>2.4367187068434548</v>
      </c>
      <c r="W200" s="55">
        <f t="shared" si="122"/>
        <v>4218.0969448858259</v>
      </c>
      <c r="X200" s="55">
        <f t="shared" si="123"/>
        <v>-0.42647286679959873</v>
      </c>
      <c r="Y200" s="55">
        <f t="shared" si="124"/>
        <v>1.0251273907468113</v>
      </c>
      <c r="Z200" s="55">
        <f t="shared" si="125"/>
        <v>2.5127390746811251</v>
      </c>
      <c r="AA200" s="70">
        <v>4.2969999999999997</v>
      </c>
      <c r="AB200" s="45">
        <v>4432.0096830000002</v>
      </c>
      <c r="AC200" s="45">
        <v>0</v>
      </c>
      <c r="AD200" s="45">
        <f t="shared" si="102"/>
        <v>98.526080275098209</v>
      </c>
      <c r="AE200" s="48">
        <f t="shared" si="109"/>
        <v>4432.0096830000002</v>
      </c>
      <c r="AF200" s="15">
        <f t="shared" si="126"/>
        <v>-0.39080212429410954</v>
      </c>
      <c r="AG200" s="14">
        <f t="shared" si="127"/>
        <v>0.91683322353231722</v>
      </c>
      <c r="AH200" s="15">
        <f t="shared" si="128"/>
        <v>-8.3166776467682784</v>
      </c>
      <c r="AI200" s="63">
        <f t="shared" si="129"/>
        <v>4530.5357632750984</v>
      </c>
      <c r="AJ200" s="63">
        <f t="shared" si="130"/>
        <v>-0.3821746170640905</v>
      </c>
      <c r="AK200" s="63">
        <f t="shared" si="131"/>
        <v>0.91554068871829697</v>
      </c>
      <c r="AL200" s="63">
        <f t="shared" si="132"/>
        <v>-8.4459311281703027</v>
      </c>
      <c r="AM200" s="8">
        <v>1.9</v>
      </c>
      <c r="AN200" s="16">
        <f t="shared" si="110"/>
        <v>1.0234420399511599</v>
      </c>
      <c r="AO200" s="17">
        <f t="shared" si="133"/>
        <v>7.4692290285005569E-3</v>
      </c>
      <c r="AP200" s="16">
        <f t="shared" si="134"/>
        <v>1.0234420399511599</v>
      </c>
      <c r="AQ200" s="17">
        <f t="shared" si="135"/>
        <v>2.3442039951159899</v>
      </c>
      <c r="AR200" s="45">
        <v>3339.3306160000002</v>
      </c>
      <c r="AS200" s="17">
        <f t="shared" si="136"/>
        <v>3.0385707211522117E-2</v>
      </c>
      <c r="AT200" s="17">
        <f t="shared" si="137"/>
        <v>1.0192221287758485</v>
      </c>
      <c r="AU200" s="17">
        <f t="shared" si="138"/>
        <v>1.9222128775848502</v>
      </c>
    </row>
    <row r="201" spans="1:47" x14ac:dyDescent="0.3">
      <c r="A201">
        <f t="shared" si="111"/>
        <v>199</v>
      </c>
      <c r="B201" s="7">
        <v>44120</v>
      </c>
      <c r="C201" s="70">
        <v>0.26700000000000002</v>
      </c>
      <c r="D201" s="45">
        <v>3718.0313820000001</v>
      </c>
      <c r="E201" s="45">
        <v>0</v>
      </c>
      <c r="F201" s="46">
        <f t="shared" si="105"/>
        <v>197.54762006798489</v>
      </c>
      <c r="G201" s="46">
        <f t="shared" si="107"/>
        <v>3718.0313820000001</v>
      </c>
      <c r="H201" s="11">
        <f t="shared" si="112"/>
        <v>7.25500484922037E-2</v>
      </c>
      <c r="I201" s="10">
        <f t="shared" si="113"/>
        <v>1.056238506350941</v>
      </c>
      <c r="J201" s="11">
        <f t="shared" si="114"/>
        <v>5.6238506350940964</v>
      </c>
      <c r="K201" s="56">
        <f t="shared" si="115"/>
        <v>3915.5790020679851</v>
      </c>
      <c r="L201" s="58">
        <f t="shared" si="116"/>
        <v>6.926458160361193E-2</v>
      </c>
      <c r="M201" s="57">
        <f t="shared" si="117"/>
        <v>1.0555192426645761</v>
      </c>
      <c r="N201" s="58">
        <f t="shared" si="118"/>
        <v>5.5519242664576085</v>
      </c>
      <c r="O201" s="70">
        <v>3.1402999999999999</v>
      </c>
      <c r="P201" s="45">
        <v>4020.8436980000001</v>
      </c>
      <c r="Q201" s="45">
        <v>0</v>
      </c>
      <c r="R201" s="45">
        <f t="shared" si="106"/>
        <v>197.54762006798489</v>
      </c>
      <c r="S201" s="47">
        <f t="shared" si="108"/>
        <v>4020.8436980000001</v>
      </c>
      <c r="T201" s="13">
        <f t="shared" si="119"/>
        <v>6.9547206438036469E-3</v>
      </c>
      <c r="U201" s="12">
        <f t="shared" si="120"/>
        <v>1.024438428944662</v>
      </c>
      <c r="V201" s="13">
        <f t="shared" si="121"/>
        <v>2.4438428944661972</v>
      </c>
      <c r="W201" s="55">
        <f t="shared" si="122"/>
        <v>4218.3913180679847</v>
      </c>
      <c r="X201" s="55">
        <f t="shared" si="123"/>
        <v>6.9788149965610558E-3</v>
      </c>
      <c r="Y201" s="55">
        <f t="shared" si="124"/>
        <v>1.0251989324908906</v>
      </c>
      <c r="Z201" s="55">
        <f t="shared" si="125"/>
        <v>2.5198932490890558</v>
      </c>
      <c r="AA201" s="70">
        <v>4.2910000000000004</v>
      </c>
      <c r="AB201" s="45">
        <v>4438.4135740000002</v>
      </c>
      <c r="AC201" s="45">
        <v>0</v>
      </c>
      <c r="AD201" s="45">
        <f t="shared" si="102"/>
        <v>98.533439413686764</v>
      </c>
      <c r="AE201" s="48">
        <f t="shared" si="109"/>
        <v>4438.4135740000002</v>
      </c>
      <c r="AF201" s="15">
        <f t="shared" si="126"/>
        <v>0.14449180976665588</v>
      </c>
      <c r="AG201" s="14">
        <f t="shared" si="127"/>
        <v>0.918157972449541</v>
      </c>
      <c r="AH201" s="15">
        <f t="shared" si="128"/>
        <v>-8.1842027550458987</v>
      </c>
      <c r="AI201" s="63">
        <f t="shared" si="129"/>
        <v>4536.9470134136873</v>
      </c>
      <c r="AJ201" s="63">
        <f t="shared" si="130"/>
        <v>0.14151196400564725</v>
      </c>
      <c r="AK201" s="63">
        <f t="shared" si="131"/>
        <v>0.9168362883281731</v>
      </c>
      <c r="AL201" s="63">
        <f t="shared" si="132"/>
        <v>-8.316371167182691</v>
      </c>
      <c r="AM201" s="8">
        <v>1.9</v>
      </c>
      <c r="AN201" s="16">
        <f t="shared" si="110"/>
        <v>1.0235184831810977</v>
      </c>
      <c r="AO201" s="17">
        <f t="shared" si="133"/>
        <v>7.4692290285005569E-3</v>
      </c>
      <c r="AP201" s="16">
        <f t="shared" si="134"/>
        <v>1.0235184831810977</v>
      </c>
      <c r="AQ201" s="17">
        <f t="shared" si="135"/>
        <v>2.3518483181097727</v>
      </c>
      <c r="AR201" s="45">
        <v>3340.3452280000001</v>
      </c>
      <c r="AS201" s="17">
        <f t="shared" si="136"/>
        <v>3.0383694119362481E-2</v>
      </c>
      <c r="AT201" s="17">
        <f t="shared" si="137"/>
        <v>1.0195318061098526</v>
      </c>
      <c r="AU201" s="17">
        <f t="shared" si="138"/>
        <v>1.9531806109852612</v>
      </c>
    </row>
    <row r="202" spans="1:47" x14ac:dyDescent="0.3">
      <c r="A202">
        <f t="shared" si="111"/>
        <v>200</v>
      </c>
      <c r="B202" s="7">
        <v>44123</v>
      </c>
      <c r="C202" s="70">
        <v>0.23</v>
      </c>
      <c r="D202" s="45">
        <v>3721.5868839999998</v>
      </c>
      <c r="E202" s="45">
        <v>0</v>
      </c>
      <c r="F202" s="46">
        <f t="shared" si="105"/>
        <v>197.56237535216812</v>
      </c>
      <c r="G202" s="46">
        <f t="shared" si="107"/>
        <v>3721.5868839999998</v>
      </c>
      <c r="H202" s="11">
        <f t="shared" si="112"/>
        <v>9.5628617262688564E-2</v>
      </c>
      <c r="I202" s="10">
        <f t="shared" si="113"/>
        <v>1.0572485726295604</v>
      </c>
      <c r="J202" s="11">
        <f t="shared" si="114"/>
        <v>5.7248572629560401</v>
      </c>
      <c r="K202" s="56">
        <f t="shared" si="115"/>
        <v>3919.149259352168</v>
      </c>
      <c r="L202" s="58">
        <f t="shared" si="116"/>
        <v>9.1180826189374287E-2</v>
      </c>
      <c r="M202" s="57">
        <f t="shared" si="117"/>
        <v>1.0564816738306255</v>
      </c>
      <c r="N202" s="58">
        <f t="shared" si="118"/>
        <v>5.6481673830625523</v>
      </c>
      <c r="O202" s="70">
        <v>3.0956000000000001</v>
      </c>
      <c r="P202" s="45">
        <v>4033.820283</v>
      </c>
      <c r="Q202" s="45">
        <v>0</v>
      </c>
      <c r="R202" s="45">
        <f t="shared" si="106"/>
        <v>197.56237535216812</v>
      </c>
      <c r="S202" s="47">
        <f t="shared" si="108"/>
        <v>4033.820283</v>
      </c>
      <c r="T202" s="13">
        <f t="shared" si="119"/>
        <v>0.32273288828548186</v>
      </c>
      <c r="U202" s="12">
        <f t="shared" si="120"/>
        <v>1.0277446286751015</v>
      </c>
      <c r="V202" s="13">
        <f t="shared" si="121"/>
        <v>2.7744628675101524</v>
      </c>
      <c r="W202" s="55">
        <f t="shared" si="122"/>
        <v>4231.3826583521677</v>
      </c>
      <c r="X202" s="55">
        <f t="shared" si="123"/>
        <v>0.30796906461805218</v>
      </c>
      <c r="Y202" s="55">
        <f t="shared" si="124"/>
        <v>1.028356228053757</v>
      </c>
      <c r="Z202" s="55">
        <f t="shared" si="125"/>
        <v>2.8356228053757038</v>
      </c>
      <c r="AA202" s="70">
        <v>4.2492999999999999</v>
      </c>
      <c r="AB202" s="45">
        <v>4470.7064639999999</v>
      </c>
      <c r="AC202" s="45">
        <v>0</v>
      </c>
      <c r="AD202" s="45">
        <f t="shared" si="102"/>
        <v>98.540799101946234</v>
      </c>
      <c r="AE202" s="48">
        <f t="shared" si="109"/>
        <v>4470.7064639999999</v>
      </c>
      <c r="AF202" s="15">
        <f t="shared" si="126"/>
        <v>0.72757730800865339</v>
      </c>
      <c r="AG202" s="14">
        <f t="shared" si="127"/>
        <v>0.92483828150875624</v>
      </c>
      <c r="AH202" s="15">
        <f t="shared" si="128"/>
        <v>-7.5161718491243761</v>
      </c>
      <c r="AI202" s="63">
        <f t="shared" si="129"/>
        <v>4569.2472631019464</v>
      </c>
      <c r="AJ202" s="63">
        <f t="shared" si="130"/>
        <v>0.71193799691207094</v>
      </c>
      <c r="AK202" s="63">
        <f t="shared" si="131"/>
        <v>0.92336359423425962</v>
      </c>
      <c r="AL202" s="63">
        <f t="shared" si="132"/>
        <v>-7.6636405765740374</v>
      </c>
      <c r="AM202" s="8">
        <v>1.9</v>
      </c>
      <c r="AN202" s="16">
        <f t="shared" si="110"/>
        <v>1.0235949321207556</v>
      </c>
      <c r="AO202" s="17">
        <f t="shared" si="133"/>
        <v>7.4692290285005569E-3</v>
      </c>
      <c r="AP202" s="16">
        <f t="shared" si="134"/>
        <v>1.0235949321207556</v>
      </c>
      <c r="AQ202" s="17">
        <f t="shared" si="135"/>
        <v>2.3594932120755585</v>
      </c>
      <c r="AR202" s="45">
        <v>3341.3601480000002</v>
      </c>
      <c r="AS202" s="17">
        <f t="shared" si="136"/>
        <v>3.0383685838586416E-2</v>
      </c>
      <c r="AT202" s="17">
        <f t="shared" si="137"/>
        <v>1.0198415774508456</v>
      </c>
      <c r="AU202" s="17">
        <f t="shared" si="138"/>
        <v>1.9841577450845582</v>
      </c>
    </row>
    <row r="203" spans="1:47" x14ac:dyDescent="0.3">
      <c r="A203">
        <f t="shared" si="111"/>
        <v>201</v>
      </c>
      <c r="B203" s="7">
        <v>44124</v>
      </c>
      <c r="C203" s="70">
        <v>0.2135</v>
      </c>
      <c r="D203" s="45">
        <v>3723.8139390000001</v>
      </c>
      <c r="E203" s="45">
        <v>0</v>
      </c>
      <c r="F203" s="46">
        <f t="shared" si="105"/>
        <v>197.57713173845733</v>
      </c>
      <c r="G203" s="46">
        <f t="shared" si="107"/>
        <v>3723.8139390000001</v>
      </c>
      <c r="H203" s="11">
        <f t="shared" si="112"/>
        <v>5.9841542584293528E-2</v>
      </c>
      <c r="I203" s="10">
        <f t="shared" si="113"/>
        <v>1.0578812464843723</v>
      </c>
      <c r="J203" s="11">
        <f t="shared" si="114"/>
        <v>5.7881246484372317</v>
      </c>
      <c r="K203" s="56">
        <f t="shared" si="115"/>
        <v>3921.3910707384575</v>
      </c>
      <c r="L203" s="58">
        <f t="shared" si="116"/>
        <v>5.7201480166635399E-2</v>
      </c>
      <c r="M203" s="57">
        <f t="shared" si="117"/>
        <v>1.0570859969857458</v>
      </c>
      <c r="N203" s="58">
        <f t="shared" si="118"/>
        <v>5.7085996985745791</v>
      </c>
      <c r="O203" s="70">
        <v>3.0411999999999999</v>
      </c>
      <c r="P203" s="45">
        <v>4049.287769</v>
      </c>
      <c r="Q203" s="45">
        <v>0</v>
      </c>
      <c r="R203" s="45">
        <f t="shared" si="106"/>
        <v>197.57713173845733</v>
      </c>
      <c r="S203" s="47">
        <f t="shared" si="108"/>
        <v>4049.287769</v>
      </c>
      <c r="T203" s="13">
        <f t="shared" si="119"/>
        <v>0.38344509459644627</v>
      </c>
      <c r="U203" s="12">
        <f t="shared" si="120"/>
        <v>1.0316854650387346</v>
      </c>
      <c r="V203" s="13">
        <f t="shared" si="121"/>
        <v>3.1685465038734595</v>
      </c>
      <c r="W203" s="55">
        <f t="shared" si="122"/>
        <v>4246.8649007384574</v>
      </c>
      <c r="X203" s="55">
        <f t="shared" si="123"/>
        <v>0.36589085971059365</v>
      </c>
      <c r="Y203" s="55">
        <f t="shared" si="124"/>
        <v>1.0321188894974704</v>
      </c>
      <c r="Z203" s="55">
        <f t="shared" si="125"/>
        <v>3.2118889497470438</v>
      </c>
      <c r="AA203" s="70">
        <v>4.226</v>
      </c>
      <c r="AB203" s="45">
        <v>4489.819528</v>
      </c>
      <c r="AC203" s="45">
        <v>0</v>
      </c>
      <c r="AD203" s="45">
        <f t="shared" si="102"/>
        <v>98.548159339917675</v>
      </c>
      <c r="AE203" s="48">
        <f t="shared" si="109"/>
        <v>4489.819528</v>
      </c>
      <c r="AF203" s="15">
        <f t="shared" si="126"/>
        <v>0.42751775706828532</v>
      </c>
      <c r="AG203" s="14">
        <f t="shared" si="127"/>
        <v>0.92879212938637135</v>
      </c>
      <c r="AH203" s="15">
        <f t="shared" si="128"/>
        <v>-7.120787061362865</v>
      </c>
      <c r="AI203" s="63">
        <f t="shared" si="129"/>
        <v>4588.3676873399181</v>
      </c>
      <c r="AJ203" s="63">
        <f t="shared" si="130"/>
        <v>0.41845895258010302</v>
      </c>
      <c r="AK203" s="63">
        <f t="shared" si="131"/>
        <v>0.92722749185919828</v>
      </c>
      <c r="AL203" s="63">
        <f t="shared" si="132"/>
        <v>-7.2772508140801717</v>
      </c>
      <c r="AM203" s="8">
        <v>1.9</v>
      </c>
      <c r="AN203" s="16">
        <f t="shared" si="110"/>
        <v>1.0236713867705598</v>
      </c>
      <c r="AO203" s="17">
        <f t="shared" si="133"/>
        <v>7.4692290285005569E-3</v>
      </c>
      <c r="AP203" s="16">
        <f t="shared" si="134"/>
        <v>1.0236713867705598</v>
      </c>
      <c r="AQ203" s="17">
        <f t="shared" si="135"/>
        <v>2.3671386770559799</v>
      </c>
      <c r="AR203" s="45">
        <v>3342.3753769999998</v>
      </c>
      <c r="AS203" s="17">
        <f t="shared" si="136"/>
        <v>3.0383704690062352E-2</v>
      </c>
      <c r="AT203" s="17">
        <f t="shared" si="137"/>
        <v>1.0201514431040448</v>
      </c>
      <c r="AU203" s="17">
        <f t="shared" si="138"/>
        <v>2.0151443104044819</v>
      </c>
    </row>
    <row r="204" spans="1:47" x14ac:dyDescent="0.3">
      <c r="A204">
        <f t="shared" si="111"/>
        <v>202</v>
      </c>
      <c r="B204" s="7">
        <v>44125</v>
      </c>
      <c r="C204" s="70">
        <v>0.1244</v>
      </c>
      <c r="D204" s="45">
        <v>3730.7160640000002</v>
      </c>
      <c r="E204" s="45">
        <v>0</v>
      </c>
      <c r="F204" s="46">
        <f t="shared" si="105"/>
        <v>197.59188922693482</v>
      </c>
      <c r="G204" s="46">
        <f t="shared" si="107"/>
        <v>3730.7160640000002</v>
      </c>
      <c r="H204" s="11">
        <f t="shared" si="112"/>
        <v>0.18535096310030585</v>
      </c>
      <c r="I204" s="10">
        <f t="shared" si="113"/>
        <v>1.0598420395631887</v>
      </c>
      <c r="J204" s="11">
        <f t="shared" si="114"/>
        <v>5.9842039563188676</v>
      </c>
      <c r="K204" s="56">
        <f t="shared" si="115"/>
        <v>3928.3079532269348</v>
      </c>
      <c r="L204" s="58">
        <f t="shared" si="116"/>
        <v>0.17638848979106836</v>
      </c>
      <c r="M204" s="57">
        <f t="shared" si="117"/>
        <v>1.0589505750116217</v>
      </c>
      <c r="N204" s="58">
        <f t="shared" si="118"/>
        <v>5.8950575011621709</v>
      </c>
      <c r="O204" s="70">
        <v>3.0470000000000002</v>
      </c>
      <c r="P204" s="45">
        <v>4049.528448</v>
      </c>
      <c r="Q204" s="45">
        <v>0</v>
      </c>
      <c r="R204" s="45">
        <f t="shared" si="106"/>
        <v>197.59188922693482</v>
      </c>
      <c r="S204" s="47">
        <f t="shared" si="108"/>
        <v>4049.528448</v>
      </c>
      <c r="T204" s="13">
        <f t="shared" si="119"/>
        <v>5.9437366206172015E-3</v>
      </c>
      <c r="U204" s="12">
        <f t="shared" si="120"/>
        <v>1.0317467857055296</v>
      </c>
      <c r="V204" s="13">
        <f t="shared" si="121"/>
        <v>3.1746785705529579</v>
      </c>
      <c r="W204" s="55">
        <f t="shared" si="122"/>
        <v>4247.1203372269347</v>
      </c>
      <c r="X204" s="55">
        <f t="shared" si="123"/>
        <v>6.0147071886618164E-3</v>
      </c>
      <c r="Y204" s="55">
        <f t="shared" si="124"/>
        <v>1.0321809684265126</v>
      </c>
      <c r="Z204" s="55">
        <f t="shared" si="125"/>
        <v>3.2180968426512635</v>
      </c>
      <c r="AA204" s="70">
        <v>4.2401999999999997</v>
      </c>
      <c r="AB204" s="45">
        <v>4481.5380180000002</v>
      </c>
      <c r="AC204" s="45">
        <v>0</v>
      </c>
      <c r="AD204" s="45">
        <f t="shared" si="102"/>
        <v>98.55552012764214</v>
      </c>
      <c r="AE204" s="48">
        <f t="shared" si="109"/>
        <v>4481.5380180000002</v>
      </c>
      <c r="AF204" s="15">
        <f t="shared" si="126"/>
        <v>-0.18445084369992371</v>
      </c>
      <c r="AG204" s="14">
        <f t="shared" si="127"/>
        <v>0.92707896446749971</v>
      </c>
      <c r="AH204" s="15">
        <f t="shared" si="128"/>
        <v>-7.2921035532500289</v>
      </c>
      <c r="AI204" s="63">
        <f t="shared" si="129"/>
        <v>4580.0935381276422</v>
      </c>
      <c r="AJ204" s="63">
        <f t="shared" si="130"/>
        <v>-0.18032881791721911</v>
      </c>
      <c r="AK204" s="63">
        <f t="shared" si="131"/>
        <v>0.92555543348372515</v>
      </c>
      <c r="AL204" s="63">
        <f t="shared" si="132"/>
        <v>-7.444456651627485</v>
      </c>
      <c r="AM204" s="8">
        <v>1.9</v>
      </c>
      <c r="AN204" s="16">
        <f t="shared" si="110"/>
        <v>1.0237478471309369</v>
      </c>
      <c r="AO204" s="17">
        <f t="shared" si="133"/>
        <v>7.4692290285005569E-3</v>
      </c>
      <c r="AP204" s="16">
        <f t="shared" si="134"/>
        <v>1.0237478471309369</v>
      </c>
      <c r="AQ204" s="17">
        <f t="shared" si="135"/>
        <v>2.3747847130936917</v>
      </c>
      <c r="AR204" s="45">
        <v>3343.3909140000001</v>
      </c>
      <c r="AS204" s="17">
        <f t="shared" si="136"/>
        <v>3.0383690802304741E-2</v>
      </c>
      <c r="AT204" s="17">
        <f t="shared" si="137"/>
        <v>1.0204614027642327</v>
      </c>
      <c r="AU204" s="17">
        <f t="shared" si="138"/>
        <v>2.0461402764232695</v>
      </c>
    </row>
    <row r="205" spans="1:47" x14ac:dyDescent="0.3">
      <c r="A205">
        <f t="shared" si="111"/>
        <v>203</v>
      </c>
      <c r="B205" s="7">
        <v>44126</v>
      </c>
      <c r="C205" s="70">
        <v>8.0600000000000005E-2</v>
      </c>
      <c r="D205" s="45">
        <v>3734.6889940000001</v>
      </c>
      <c r="E205" s="45">
        <v>0</v>
      </c>
      <c r="F205" s="46">
        <f t="shared" si="105"/>
        <v>197.60664781768293</v>
      </c>
      <c r="G205" s="46">
        <f t="shared" si="107"/>
        <v>3734.6889940000001</v>
      </c>
      <c r="H205" s="11">
        <f t="shared" si="112"/>
        <v>0.10649242482796417</v>
      </c>
      <c r="I205" s="10">
        <f t="shared" si="113"/>
        <v>1.0609706910504657</v>
      </c>
      <c r="J205" s="11">
        <f t="shared" si="114"/>
        <v>6.0970691050465708</v>
      </c>
      <c r="K205" s="56">
        <f t="shared" si="115"/>
        <v>3932.2956418176832</v>
      </c>
      <c r="L205" s="58">
        <f t="shared" si="116"/>
        <v>0.10151160851512575</v>
      </c>
      <c r="M205" s="57">
        <f t="shared" si="117"/>
        <v>1.0600255327736963</v>
      </c>
      <c r="N205" s="58">
        <f t="shared" si="118"/>
        <v>6.0025532773696266</v>
      </c>
      <c r="O205" s="70">
        <v>3.0868000000000002</v>
      </c>
      <c r="P205" s="45">
        <v>4041.1838069999999</v>
      </c>
      <c r="Q205" s="45">
        <v>0</v>
      </c>
      <c r="R205" s="45">
        <f t="shared" si="106"/>
        <v>197.60664781768293</v>
      </c>
      <c r="S205" s="47">
        <f t="shared" si="108"/>
        <v>4041.1838069999999</v>
      </c>
      <c r="T205" s="13">
        <f t="shared" si="119"/>
        <v>-0.20606451114379976</v>
      </c>
      <c r="U205" s="12">
        <f t="shared" si="120"/>
        <v>1.0296207217353237</v>
      </c>
      <c r="V205" s="13">
        <f t="shared" si="121"/>
        <v>2.9620721735323707</v>
      </c>
      <c r="W205" s="55">
        <f t="shared" si="122"/>
        <v>4238.790454817683</v>
      </c>
      <c r="X205" s="55">
        <f t="shared" si="123"/>
        <v>-0.19613012459850365</v>
      </c>
      <c r="Y205" s="55">
        <f t="shared" si="124"/>
        <v>1.0301565506070556</v>
      </c>
      <c r="Z205" s="55">
        <f t="shared" si="125"/>
        <v>3.0156550607055577</v>
      </c>
      <c r="AA205" s="70">
        <v>4.2851999999999997</v>
      </c>
      <c r="AB205" s="45">
        <v>4450.9605899999997</v>
      </c>
      <c r="AC205" s="45">
        <v>0</v>
      </c>
      <c r="AD205" s="45">
        <f t="shared" si="102"/>
        <v>98.5628814651607</v>
      </c>
      <c r="AE205" s="48">
        <f t="shared" si="109"/>
        <v>4450.9605899999997</v>
      </c>
      <c r="AF205" s="15">
        <f t="shared" si="126"/>
        <v>-0.68229763704306112</v>
      </c>
      <c r="AG205" s="14">
        <f t="shared" si="127"/>
        <v>0.92075352659941467</v>
      </c>
      <c r="AH205" s="15">
        <f t="shared" si="128"/>
        <v>-7.9246473400585327</v>
      </c>
      <c r="AI205" s="63">
        <f t="shared" si="129"/>
        <v>4549.5234714651606</v>
      </c>
      <c r="AJ205" s="63">
        <f t="shared" si="130"/>
        <v>-0.66745507287125916</v>
      </c>
      <c r="AK205" s="63">
        <f t="shared" si="131"/>
        <v>0.91937776679070249</v>
      </c>
      <c r="AL205" s="63">
        <f t="shared" si="132"/>
        <v>-8.0622233209297516</v>
      </c>
      <c r="AM205" s="8">
        <v>1.9</v>
      </c>
      <c r="AN205" s="16">
        <f t="shared" si="110"/>
        <v>1.0238243132023135</v>
      </c>
      <c r="AO205" s="17">
        <f t="shared" si="133"/>
        <v>7.4692290285005569E-3</v>
      </c>
      <c r="AP205" s="16">
        <f t="shared" si="134"/>
        <v>1.0238243132023135</v>
      </c>
      <c r="AQ205" s="17">
        <f t="shared" si="135"/>
        <v>2.3824313202313485</v>
      </c>
      <c r="AR205" s="45">
        <v>3344.406759</v>
      </c>
      <c r="AS205" s="17">
        <f t="shared" si="136"/>
        <v>3.038367412395715E-2</v>
      </c>
      <c r="AT205" s="17">
        <f t="shared" si="137"/>
        <v>1.0207714564314094</v>
      </c>
      <c r="AU205" s="17">
        <f t="shared" si="138"/>
        <v>2.077145643140943</v>
      </c>
    </row>
    <row r="206" spans="1:47" x14ac:dyDescent="0.3">
      <c r="A206">
        <f t="shared" si="111"/>
        <v>204</v>
      </c>
      <c r="B206" s="7">
        <v>44127</v>
      </c>
      <c r="C206" s="70">
        <v>0.15260000000000001</v>
      </c>
      <c r="D206" s="45">
        <v>3731.2103929999998</v>
      </c>
      <c r="E206" s="45">
        <v>0</v>
      </c>
      <c r="F206" s="46">
        <f t="shared" si="105"/>
        <v>197.62140751078397</v>
      </c>
      <c r="G206" s="46">
        <f t="shared" si="107"/>
        <v>3731.2103929999998</v>
      </c>
      <c r="H206" s="11">
        <f t="shared" si="112"/>
        <v>-9.3142990101424683E-2</v>
      </c>
      <c r="I206" s="10">
        <f t="shared" si="113"/>
        <v>1.0599824712247214</v>
      </c>
      <c r="J206" s="11">
        <f t="shared" si="114"/>
        <v>5.9982471224721445</v>
      </c>
      <c r="K206" s="56">
        <f t="shared" si="115"/>
        <v>3928.831800510784</v>
      </c>
      <c r="L206" s="58">
        <f t="shared" si="116"/>
        <v>-8.8087001141601284E-2</v>
      </c>
      <c r="M206" s="57">
        <f t="shared" si="117"/>
        <v>1.0590917880705406</v>
      </c>
      <c r="N206" s="58">
        <f t="shared" si="118"/>
        <v>5.9091788070540607</v>
      </c>
      <c r="O206" s="70">
        <v>3.15</v>
      </c>
      <c r="P206" s="45">
        <v>4026.9926150000001</v>
      </c>
      <c r="Q206" s="45">
        <v>0</v>
      </c>
      <c r="R206" s="45">
        <f t="shared" si="106"/>
        <v>197.62140751078397</v>
      </c>
      <c r="S206" s="47">
        <f t="shared" si="108"/>
        <v>4026.9926150000001</v>
      </c>
      <c r="T206" s="13">
        <f t="shared" si="119"/>
        <v>-0.35116423003126451</v>
      </c>
      <c r="U206" s="12">
        <f t="shared" si="120"/>
        <v>1.0260050620555996</v>
      </c>
      <c r="V206" s="13">
        <f t="shared" si="121"/>
        <v>2.6005062055599604</v>
      </c>
      <c r="W206" s="55">
        <f t="shared" si="122"/>
        <v>4224.6140225107838</v>
      </c>
      <c r="X206" s="55">
        <f t="shared" si="123"/>
        <v>-0.33444522577865676</v>
      </c>
      <c r="Y206" s="55">
        <f t="shared" si="124"/>
        <v>1.0267112412055042</v>
      </c>
      <c r="Z206" s="55">
        <f t="shared" si="125"/>
        <v>2.6711241205504166</v>
      </c>
      <c r="AA206" s="70">
        <v>4.3013000000000003</v>
      </c>
      <c r="AB206" s="45">
        <v>4441.4503690000001</v>
      </c>
      <c r="AC206" s="45">
        <v>0</v>
      </c>
      <c r="AD206" s="45">
        <f t="shared" si="102"/>
        <v>98.570243352514424</v>
      </c>
      <c r="AE206" s="48">
        <f t="shared" si="109"/>
        <v>4441.4503690000001</v>
      </c>
      <c r="AF206" s="15">
        <f t="shared" si="126"/>
        <v>-0.21366670874072291</v>
      </c>
      <c r="AG206" s="14">
        <f t="shared" si="127"/>
        <v>0.91878618284351554</v>
      </c>
      <c r="AH206" s="15">
        <f t="shared" si="128"/>
        <v>-8.1213817156484467</v>
      </c>
      <c r="AI206" s="63">
        <f t="shared" si="129"/>
        <v>4540.0206123525149</v>
      </c>
      <c r="AJ206" s="63">
        <f t="shared" si="130"/>
        <v>-0.20887592233006513</v>
      </c>
      <c r="AK206" s="63">
        <f t="shared" si="131"/>
        <v>0.91745740800062081</v>
      </c>
      <c r="AL206" s="63">
        <f t="shared" si="132"/>
        <v>-8.2542591999379198</v>
      </c>
      <c r="AM206" s="8">
        <v>1.9</v>
      </c>
      <c r="AN206" s="16">
        <f t="shared" si="110"/>
        <v>1.0239007849851161</v>
      </c>
      <c r="AO206" s="17">
        <f t="shared" si="133"/>
        <v>7.4692290285005569E-3</v>
      </c>
      <c r="AP206" s="16">
        <f t="shared" si="134"/>
        <v>1.0239007849851161</v>
      </c>
      <c r="AQ206" s="17">
        <f t="shared" si="135"/>
        <v>2.3900784985116053</v>
      </c>
      <c r="AR206" s="45">
        <v>3345.4229140000002</v>
      </c>
      <c r="AS206" s="17">
        <f t="shared" si="136"/>
        <v>3.038371445893695E-2</v>
      </c>
      <c r="AT206" s="17">
        <f t="shared" si="137"/>
        <v>1.0210816047160098</v>
      </c>
      <c r="AU206" s="17">
        <f t="shared" si="138"/>
        <v>2.1081604716009839</v>
      </c>
    </row>
    <row r="207" spans="1:47" x14ac:dyDescent="0.3">
      <c r="A207">
        <f t="shared" si="111"/>
        <v>205</v>
      </c>
      <c r="B207" s="7">
        <v>44130</v>
      </c>
      <c r="C207" s="70">
        <v>0.14580000000000001</v>
      </c>
      <c r="D207" s="45">
        <v>3734.903155</v>
      </c>
      <c r="E207" s="45">
        <v>0</v>
      </c>
      <c r="F207" s="46">
        <f t="shared" si="105"/>
        <v>197.63616830632029</v>
      </c>
      <c r="G207" s="46">
        <f t="shared" si="107"/>
        <v>3734.903155</v>
      </c>
      <c r="H207" s="11">
        <f t="shared" si="112"/>
        <v>9.8969546368321559E-2</v>
      </c>
      <c r="I207" s="10">
        <f t="shared" si="113"/>
        <v>1.0610315310680762</v>
      </c>
      <c r="J207" s="11">
        <f t="shared" si="114"/>
        <v>6.1031531068076239</v>
      </c>
      <c r="K207" s="56">
        <f t="shared" si="115"/>
        <v>3932.5393233063201</v>
      </c>
      <c r="L207" s="58">
        <f t="shared" si="116"/>
        <v>9.4367053205335338E-2</v>
      </c>
      <c r="M207" s="57">
        <f t="shared" si="117"/>
        <v>1.0600912217816825</v>
      </c>
      <c r="N207" s="58">
        <f t="shared" si="118"/>
        <v>6.0091221781682469</v>
      </c>
      <c r="O207" s="70">
        <v>3.19</v>
      </c>
      <c r="P207" s="45">
        <v>4020.9503530000002</v>
      </c>
      <c r="Q207" s="45">
        <v>0</v>
      </c>
      <c r="R207" s="45">
        <f t="shared" si="106"/>
        <v>197.63616830632029</v>
      </c>
      <c r="S207" s="47">
        <f t="shared" si="108"/>
        <v>4020.9503530000002</v>
      </c>
      <c r="T207" s="13">
        <f t="shared" si="119"/>
        <v>-0.15004402981751985</v>
      </c>
      <c r="U207" s="12">
        <f t="shared" si="120"/>
        <v>1.0244656027143597</v>
      </c>
      <c r="V207" s="13">
        <f t="shared" si="121"/>
        <v>2.4465602714359713</v>
      </c>
      <c r="W207" s="55">
        <f t="shared" si="122"/>
        <v>4218.5865213063207</v>
      </c>
      <c r="X207" s="55">
        <f t="shared" si="123"/>
        <v>-0.14267578463608155</v>
      </c>
      <c r="Y207" s="55">
        <f t="shared" si="124"/>
        <v>1.0252463728861674</v>
      </c>
      <c r="Z207" s="55">
        <f t="shared" si="125"/>
        <v>2.5246372886167379</v>
      </c>
      <c r="AA207" s="70">
        <v>4.3040000000000003</v>
      </c>
      <c r="AB207" s="45">
        <v>4444.1013139999995</v>
      </c>
      <c r="AC207" s="45">
        <v>0</v>
      </c>
      <c r="AD207" s="45">
        <f t="shared" si="102"/>
        <v>98.577605789744368</v>
      </c>
      <c r="AE207" s="48">
        <f t="shared" si="109"/>
        <v>4444.1013139999995</v>
      </c>
      <c r="AF207" s="15">
        <f t="shared" si="126"/>
        <v>5.9686471304565281E-2</v>
      </c>
      <c r="AG207" s="14">
        <f t="shared" si="127"/>
        <v>0.91933457389488871</v>
      </c>
      <c r="AH207" s="15">
        <f t="shared" si="128"/>
        <v>-8.0665426105111298</v>
      </c>
      <c r="AI207" s="63">
        <f t="shared" si="129"/>
        <v>4542.6789197897442</v>
      </c>
      <c r="AJ207" s="63">
        <f t="shared" si="130"/>
        <v>5.8552761412511423E-2</v>
      </c>
      <c r="AK207" s="63">
        <f t="shared" si="131"/>
        <v>0.91799460464778881</v>
      </c>
      <c r="AL207" s="63">
        <f t="shared" si="132"/>
        <v>-8.2005395352211181</v>
      </c>
      <c r="AM207" s="8">
        <v>1.9</v>
      </c>
      <c r="AN207" s="16">
        <f t="shared" si="110"/>
        <v>1.0239772624797712</v>
      </c>
      <c r="AO207" s="17">
        <f t="shared" si="133"/>
        <v>7.4692290285005569E-3</v>
      </c>
      <c r="AP207" s="16">
        <f t="shared" si="134"/>
        <v>1.0239772624797712</v>
      </c>
      <c r="AQ207" s="17">
        <f t="shared" si="135"/>
        <v>2.3977262479771166</v>
      </c>
      <c r="AR207" s="45">
        <v>3348.3225729999999</v>
      </c>
      <c r="AS207" s="17">
        <f t="shared" si="136"/>
        <v>8.6675409194603148E-2</v>
      </c>
      <c r="AT207" s="17">
        <f t="shared" si="137"/>
        <v>1.0219666313751083</v>
      </c>
      <c r="AU207" s="17">
        <f t="shared" si="138"/>
        <v>2.1966631375108348</v>
      </c>
    </row>
    <row r="208" spans="1:47" x14ac:dyDescent="0.3">
      <c r="A208">
        <f t="shared" si="111"/>
        <v>206</v>
      </c>
      <c r="B208" s="7">
        <v>44131</v>
      </c>
      <c r="C208" s="70">
        <v>0.17</v>
      </c>
      <c r="D208" s="45">
        <v>3734.8108120000002</v>
      </c>
      <c r="E208" s="45">
        <v>0</v>
      </c>
      <c r="F208" s="46">
        <f t="shared" si="105"/>
        <v>197.65093020437425</v>
      </c>
      <c r="G208" s="46">
        <f t="shared" si="107"/>
        <v>3734.8108120000002</v>
      </c>
      <c r="H208" s="11">
        <f t="shared" si="112"/>
        <v>-2.472433585753997E-3</v>
      </c>
      <c r="I208" s="10">
        <f t="shared" si="113"/>
        <v>1.0610052977681468</v>
      </c>
      <c r="J208" s="11">
        <f t="shared" si="114"/>
        <v>6.1005297768146782</v>
      </c>
      <c r="K208" s="56">
        <f t="shared" si="115"/>
        <v>3932.4617422043743</v>
      </c>
      <c r="L208" s="58">
        <f t="shared" si="116"/>
        <v>-1.972799139882131E-3</v>
      </c>
      <c r="M208" s="57">
        <f t="shared" si="117"/>
        <v>1.0600703083111771</v>
      </c>
      <c r="N208" s="58">
        <f t="shared" si="118"/>
        <v>6.0070308311177101</v>
      </c>
      <c r="O208" s="70">
        <v>3.2526000000000002</v>
      </c>
      <c r="P208" s="45">
        <v>4007.3651559999998</v>
      </c>
      <c r="Q208" s="45">
        <v>0</v>
      </c>
      <c r="R208" s="45">
        <f t="shared" si="106"/>
        <v>197.65093020437425</v>
      </c>
      <c r="S208" s="47">
        <f t="shared" si="108"/>
        <v>4007.3651559999998</v>
      </c>
      <c r="T208" s="13">
        <f t="shared" si="119"/>
        <v>-0.33786035159236727</v>
      </c>
      <c r="U208" s="12">
        <f t="shared" si="120"/>
        <v>1.021004339627086</v>
      </c>
      <c r="V208" s="13">
        <f t="shared" si="121"/>
        <v>2.1004339627086033</v>
      </c>
      <c r="W208" s="55">
        <f t="shared" si="122"/>
        <v>4205.016086204374</v>
      </c>
      <c r="X208" s="55">
        <f t="shared" si="123"/>
        <v>-0.32168203812836804</v>
      </c>
      <c r="Y208" s="55">
        <f t="shared" si="124"/>
        <v>1.02194833945803</v>
      </c>
      <c r="Z208" s="55">
        <f t="shared" si="125"/>
        <v>2.1948339458029986</v>
      </c>
      <c r="AA208" s="70">
        <v>4.3228</v>
      </c>
      <c r="AB208" s="45">
        <v>4433.0535799999998</v>
      </c>
      <c r="AC208" s="45">
        <v>0</v>
      </c>
      <c r="AD208" s="45">
        <f t="shared" si="102"/>
        <v>98.584968776891614</v>
      </c>
      <c r="AE208" s="48">
        <f t="shared" si="109"/>
        <v>4433.0535799999998</v>
      </c>
      <c r="AF208" s="15">
        <f t="shared" si="126"/>
        <v>-0.2485932074769881</v>
      </c>
      <c r="AG208" s="14">
        <f t="shared" si="127"/>
        <v>0.91704917059019853</v>
      </c>
      <c r="AH208" s="15">
        <f t="shared" si="128"/>
        <v>-8.2950829409801479</v>
      </c>
      <c r="AI208" s="63">
        <f t="shared" si="129"/>
        <v>4531.6385487768912</v>
      </c>
      <c r="AJ208" s="63">
        <f t="shared" si="130"/>
        <v>-0.24303656956156106</v>
      </c>
      <c r="AK208" s="63">
        <f t="shared" si="131"/>
        <v>0.91576354205189259</v>
      </c>
      <c r="AL208" s="63">
        <f t="shared" si="132"/>
        <v>-8.4236457948107422</v>
      </c>
      <c r="AM208" s="8">
        <v>1.9</v>
      </c>
      <c r="AN208" s="16">
        <f t="shared" si="110"/>
        <v>1.0240537456867056</v>
      </c>
      <c r="AO208" s="17">
        <f t="shared" si="133"/>
        <v>7.4692290285005569E-3</v>
      </c>
      <c r="AP208" s="16">
        <f t="shared" si="134"/>
        <v>1.0240537456867056</v>
      </c>
      <c r="AQ208" s="17">
        <f t="shared" si="135"/>
        <v>2.4053745686705597</v>
      </c>
      <c r="AR208" s="45">
        <v>3349.6091139999999</v>
      </c>
      <c r="AS208" s="17">
        <f t="shared" si="136"/>
        <v>3.842344851641144E-2</v>
      </c>
      <c r="AT208" s="17">
        <f t="shared" si="137"/>
        <v>1.0223593061975698</v>
      </c>
      <c r="AU208" s="17">
        <f t="shared" si="138"/>
        <v>2.2359306197569762</v>
      </c>
    </row>
    <row r="209" spans="1:47" x14ac:dyDescent="0.3">
      <c r="A209">
        <f t="shared" si="111"/>
        <v>207</v>
      </c>
      <c r="B209" s="7">
        <v>44132</v>
      </c>
      <c r="C209" s="70">
        <v>0.22</v>
      </c>
      <c r="D209" s="45">
        <v>3733.082609</v>
      </c>
      <c r="E209" s="45">
        <v>0</v>
      </c>
      <c r="F209" s="46">
        <f t="shared" si="105"/>
        <v>197.66569320502816</v>
      </c>
      <c r="G209" s="46">
        <f t="shared" si="107"/>
        <v>3733.082609</v>
      </c>
      <c r="H209" s="11">
        <f t="shared" si="112"/>
        <v>-4.627283916088798E-2</v>
      </c>
      <c r="I209" s="10">
        <f t="shared" si="113"/>
        <v>1.060514340493222</v>
      </c>
      <c r="J209" s="11">
        <f t="shared" si="114"/>
        <v>6.0514340493222019</v>
      </c>
      <c r="K209" s="56">
        <f t="shared" si="115"/>
        <v>3930.7483022050283</v>
      </c>
      <c r="L209" s="58">
        <f t="shared" si="116"/>
        <v>-4.3571688974286538E-2</v>
      </c>
      <c r="M209" s="57">
        <f t="shared" si="117"/>
        <v>1.059608417773531</v>
      </c>
      <c r="N209" s="58">
        <f t="shared" si="118"/>
        <v>5.9608417773530986</v>
      </c>
      <c r="O209" s="70">
        <v>3.2431000000000001</v>
      </c>
      <c r="P209" s="45">
        <v>4011.7799920000002</v>
      </c>
      <c r="Q209" s="45">
        <v>0</v>
      </c>
      <c r="R209" s="45">
        <f t="shared" si="106"/>
        <v>197.66569320502816</v>
      </c>
      <c r="S209" s="47">
        <f t="shared" si="108"/>
        <v>4011.7799920000002</v>
      </c>
      <c r="T209" s="13">
        <f t="shared" si="119"/>
        <v>0.11016804878363207</v>
      </c>
      <c r="U209" s="12">
        <f t="shared" si="120"/>
        <v>1.0221291601860494</v>
      </c>
      <c r="V209" s="13">
        <f t="shared" si="121"/>
        <v>2.2129160186049379</v>
      </c>
      <c r="W209" s="55">
        <f t="shared" si="122"/>
        <v>4209.445685205028</v>
      </c>
      <c r="X209" s="55">
        <f t="shared" si="123"/>
        <v>0.10534083365782987</v>
      </c>
      <c r="Y209" s="55">
        <f t="shared" si="124"/>
        <v>1.0230248683583674</v>
      </c>
      <c r="Z209" s="55">
        <f t="shared" si="125"/>
        <v>2.3024868358367367</v>
      </c>
      <c r="AA209" s="70">
        <v>4.3311000000000002</v>
      </c>
      <c r="AB209" s="45">
        <v>4429.5630220000003</v>
      </c>
      <c r="AC209" s="45">
        <v>0</v>
      </c>
      <c r="AD209" s="45">
        <f t="shared" si="102"/>
        <v>98.592332313997233</v>
      </c>
      <c r="AE209" s="48">
        <f t="shared" si="109"/>
        <v>4429.5630220000003</v>
      </c>
      <c r="AF209" s="15">
        <f t="shared" si="126"/>
        <v>-7.8739359608626103E-2</v>
      </c>
      <c r="AG209" s="14">
        <f t="shared" si="127"/>
        <v>0.91632709194597961</v>
      </c>
      <c r="AH209" s="15">
        <f t="shared" si="128"/>
        <v>-8.367290805402039</v>
      </c>
      <c r="AI209" s="63">
        <f t="shared" si="129"/>
        <v>4528.1553543139971</v>
      </c>
      <c r="AJ209" s="63">
        <f t="shared" si="130"/>
        <v>-7.6863907511648399E-2</v>
      </c>
      <c r="AK209" s="63">
        <f t="shared" si="131"/>
        <v>0.91505965040990445</v>
      </c>
      <c r="AL209" s="63">
        <f t="shared" si="132"/>
        <v>-8.4940349590095554</v>
      </c>
      <c r="AM209" s="8">
        <v>1.9</v>
      </c>
      <c r="AN209" s="16">
        <f t="shared" si="110"/>
        <v>1.0241302346063459</v>
      </c>
      <c r="AO209" s="17">
        <f t="shared" si="133"/>
        <v>7.4692290285005569E-3</v>
      </c>
      <c r="AP209" s="16">
        <f t="shared" si="134"/>
        <v>1.0241302346063459</v>
      </c>
      <c r="AQ209" s="17">
        <f t="shared" si="135"/>
        <v>2.4130234606345891</v>
      </c>
      <c r="AR209" s="45">
        <v>3350.8961490000002</v>
      </c>
      <c r="AS209" s="17">
        <f t="shared" si="136"/>
        <v>3.8423438562462664E-2</v>
      </c>
      <c r="AT209" s="17">
        <f t="shared" si="137"/>
        <v>1.0227521317974742</v>
      </c>
      <c r="AU209" s="17">
        <f t="shared" si="138"/>
        <v>2.2752131797474151</v>
      </c>
    </row>
    <row r="210" spans="1:47" x14ac:dyDescent="0.3">
      <c r="A210">
        <f t="shared" si="111"/>
        <v>208</v>
      </c>
      <c r="B210" s="7">
        <v>44133</v>
      </c>
      <c r="C210" s="70">
        <v>0.20369999999999999</v>
      </c>
      <c r="D210" s="45">
        <v>3735.5863330000002</v>
      </c>
      <c r="E210" s="45">
        <v>0</v>
      </c>
      <c r="F210" s="46">
        <f t="shared" si="105"/>
        <v>197.68045730836442</v>
      </c>
      <c r="G210" s="46">
        <f t="shared" si="107"/>
        <v>3735.5863330000002</v>
      </c>
      <c r="H210" s="11">
        <f t="shared" si="112"/>
        <v>6.7068539923664794E-2</v>
      </c>
      <c r="I210" s="10">
        <f t="shared" si="113"/>
        <v>1.061225611977072</v>
      </c>
      <c r="J210" s="11">
        <f t="shared" si="114"/>
        <v>6.1225611977071992</v>
      </c>
      <c r="K210" s="56">
        <f t="shared" si="115"/>
        <v>3933.2667903083648</v>
      </c>
      <c r="L210" s="58">
        <f t="shared" si="116"/>
        <v>6.4071467051807218E-2</v>
      </c>
      <c r="M210" s="57">
        <f t="shared" si="117"/>
        <v>1.060287324431803</v>
      </c>
      <c r="N210" s="58">
        <f t="shared" si="118"/>
        <v>6.0287324431802958</v>
      </c>
      <c r="O210" s="70">
        <v>3.2357</v>
      </c>
      <c r="P210" s="45">
        <v>4015.6746889999999</v>
      </c>
      <c r="Q210" s="45">
        <v>0</v>
      </c>
      <c r="R210" s="45">
        <f t="shared" si="106"/>
        <v>197.68045730836442</v>
      </c>
      <c r="S210" s="47">
        <f t="shared" si="108"/>
        <v>4015.6746889999999</v>
      </c>
      <c r="T210" s="13">
        <f t="shared" si="119"/>
        <v>9.7081520117403564E-2</v>
      </c>
      <c r="U210" s="12">
        <f t="shared" si="120"/>
        <v>1.0231214587123212</v>
      </c>
      <c r="V210" s="13">
        <f t="shared" si="121"/>
        <v>2.3121458712321186</v>
      </c>
      <c r="W210" s="55">
        <f t="shared" si="122"/>
        <v>4213.3551463083641</v>
      </c>
      <c r="X210" s="55">
        <f t="shared" si="123"/>
        <v>9.2873537175619525E-2</v>
      </c>
      <c r="Y210" s="55">
        <f t="shared" si="124"/>
        <v>1.0239749877397981</v>
      </c>
      <c r="Z210" s="55">
        <f t="shared" si="125"/>
        <v>2.3974987739798115</v>
      </c>
      <c r="AA210" s="70">
        <v>4.3346</v>
      </c>
      <c r="AB210" s="45">
        <v>4429.508468</v>
      </c>
      <c r="AC210" s="45">
        <v>0</v>
      </c>
      <c r="AD210" s="45">
        <f t="shared" si="102"/>
        <v>98.599696401102307</v>
      </c>
      <c r="AE210" s="48">
        <f t="shared" si="109"/>
        <v>4429.508468</v>
      </c>
      <c r="AF210" s="15">
        <f t="shared" si="126"/>
        <v>-1.2315887533254077E-3</v>
      </c>
      <c r="AG210" s="14">
        <f t="shared" si="127"/>
        <v>0.91631580656457157</v>
      </c>
      <c r="AH210" s="15">
        <f t="shared" si="128"/>
        <v>-8.3684193435428433</v>
      </c>
      <c r="AI210" s="63">
        <f t="shared" si="129"/>
        <v>4528.1081644011019</v>
      </c>
      <c r="AJ210" s="63">
        <f t="shared" si="130"/>
        <v>-1.0421442994457131E-3</v>
      </c>
      <c r="AK210" s="63">
        <f t="shared" si="131"/>
        <v>0.91505011416792115</v>
      </c>
      <c r="AL210" s="63">
        <f t="shared" si="132"/>
        <v>-8.4949885832078849</v>
      </c>
      <c r="AM210" s="8">
        <v>1.9</v>
      </c>
      <c r="AN210" s="16">
        <f t="shared" si="110"/>
        <v>1.0242067292391188</v>
      </c>
      <c r="AO210" s="17">
        <f t="shared" si="133"/>
        <v>7.4692290285005569E-3</v>
      </c>
      <c r="AP210" s="16">
        <f t="shared" si="134"/>
        <v>1.0242067292391188</v>
      </c>
      <c r="AQ210" s="17">
        <f t="shared" si="135"/>
        <v>2.4206729239118818</v>
      </c>
      <c r="AR210" s="45">
        <v>3352.1836779999999</v>
      </c>
      <c r="AS210" s="17">
        <f t="shared" si="136"/>
        <v>3.8423422951616715E-2</v>
      </c>
      <c r="AT210" s="17">
        <f t="shared" si="137"/>
        <v>1.0231451081748213</v>
      </c>
      <c r="AU210" s="17">
        <f t="shared" si="138"/>
        <v>2.3145108174821294</v>
      </c>
    </row>
    <row r="211" spans="1:47" x14ac:dyDescent="0.3">
      <c r="A211">
        <f t="shared" si="111"/>
        <v>209</v>
      </c>
      <c r="B211" s="7">
        <v>44134</v>
      </c>
      <c r="C211" s="70">
        <v>0.27629999999999999</v>
      </c>
      <c r="D211" s="45">
        <v>3732.4475389999998</v>
      </c>
      <c r="E211" s="45">
        <v>0</v>
      </c>
      <c r="F211" s="46">
        <f t="shared" si="105"/>
        <v>197.69522251446537</v>
      </c>
      <c r="G211" s="46">
        <f t="shared" si="107"/>
        <v>3732.4475389999998</v>
      </c>
      <c r="H211" s="11">
        <f t="shared" si="112"/>
        <v>-8.4024132229854054E-2</v>
      </c>
      <c r="I211" s="10">
        <f t="shared" si="113"/>
        <v>1.0603339263656073</v>
      </c>
      <c r="J211" s="11">
        <f t="shared" si="114"/>
        <v>6.0333926365607304</v>
      </c>
      <c r="K211" s="56">
        <f t="shared" si="115"/>
        <v>3930.1427615144653</v>
      </c>
      <c r="L211" s="58">
        <f t="shared" si="116"/>
        <v>-7.9425804565236291E-2</v>
      </c>
      <c r="M211" s="57">
        <f t="shared" si="117"/>
        <v>1.0594451826936697</v>
      </c>
      <c r="N211" s="58">
        <f t="shared" si="118"/>
        <v>5.9445182693669718</v>
      </c>
      <c r="O211" s="70">
        <v>3.2786</v>
      </c>
      <c r="P211" s="45">
        <v>4007.0499220000002</v>
      </c>
      <c r="Q211" s="45">
        <v>0</v>
      </c>
      <c r="R211" s="45">
        <f t="shared" si="106"/>
        <v>197.69522251446537</v>
      </c>
      <c r="S211" s="47">
        <f t="shared" si="108"/>
        <v>4007.0499220000002</v>
      </c>
      <c r="T211" s="13">
        <f t="shared" si="119"/>
        <v>-0.21477753224447005</v>
      </c>
      <c r="U211" s="12">
        <f t="shared" si="120"/>
        <v>1.0209240236914352</v>
      </c>
      <c r="V211" s="13">
        <f t="shared" si="121"/>
        <v>2.0924023691435201</v>
      </c>
      <c r="W211" s="55">
        <f t="shared" si="122"/>
        <v>4204.7451445144652</v>
      </c>
      <c r="X211" s="55">
        <f t="shared" si="123"/>
        <v>-0.204350250451657</v>
      </c>
      <c r="Y211" s="55">
        <f t="shared" si="124"/>
        <v>1.0218824922877896</v>
      </c>
      <c r="Z211" s="55">
        <f t="shared" si="125"/>
        <v>2.1882492287789601</v>
      </c>
      <c r="AA211" s="70">
        <v>4.3509000000000002</v>
      </c>
      <c r="AB211" s="45">
        <v>4420.3317749999997</v>
      </c>
      <c r="AC211" s="45">
        <v>0</v>
      </c>
      <c r="AD211" s="45">
        <f t="shared" si="102"/>
        <v>98.607061038247906</v>
      </c>
      <c r="AE211" s="48">
        <f t="shared" si="109"/>
        <v>4420.3317749999997</v>
      </c>
      <c r="AF211" s="15">
        <f t="shared" si="126"/>
        <v>-0.20717181299675369</v>
      </c>
      <c r="AG211" s="14">
        <f t="shared" si="127"/>
        <v>0.91441745849533596</v>
      </c>
      <c r="AH211" s="15">
        <f t="shared" si="128"/>
        <v>-8.5582541504664036</v>
      </c>
      <c r="AI211" s="63">
        <f t="shared" si="129"/>
        <v>4518.9388360382472</v>
      </c>
      <c r="AJ211" s="63">
        <f t="shared" si="130"/>
        <v>-0.20249799761723475</v>
      </c>
      <c r="AK211" s="63">
        <f t="shared" si="131"/>
        <v>0.91319715600953688</v>
      </c>
      <c r="AL211" s="63">
        <f t="shared" si="132"/>
        <v>-8.680284399046311</v>
      </c>
      <c r="AM211" s="8">
        <v>1.9</v>
      </c>
      <c r="AN211" s="16">
        <f t="shared" si="110"/>
        <v>1.0242832295854509</v>
      </c>
      <c r="AO211" s="17">
        <f t="shared" si="133"/>
        <v>7.4692290285005569E-3</v>
      </c>
      <c r="AP211" s="16">
        <f t="shared" si="134"/>
        <v>1.0242832295854509</v>
      </c>
      <c r="AQ211" s="17">
        <f t="shared" si="135"/>
        <v>2.4283229585450927</v>
      </c>
      <c r="AR211" s="45">
        <v>3353.4717019999998</v>
      </c>
      <c r="AS211" s="17">
        <f t="shared" si="136"/>
        <v>3.8423431521761309E-2</v>
      </c>
      <c r="AT211" s="17">
        <f t="shared" si="137"/>
        <v>1.023538235634829</v>
      </c>
      <c r="AU211" s="17">
        <f t="shared" si="138"/>
        <v>2.3538235634829041</v>
      </c>
    </row>
    <row r="212" spans="1:47" x14ac:dyDescent="0.3">
      <c r="A212">
        <f t="shared" si="111"/>
        <v>210</v>
      </c>
      <c r="B212" s="7">
        <v>44138</v>
      </c>
      <c r="C212" s="70">
        <v>0.3553</v>
      </c>
      <c r="D212" s="45">
        <v>3728.9300469999998</v>
      </c>
      <c r="E212" s="45">
        <v>0</v>
      </c>
      <c r="F212" s="46">
        <f t="shared" si="105"/>
        <v>197.70998882341337</v>
      </c>
      <c r="G212" s="46">
        <f t="shared" si="107"/>
        <v>3728.9300469999998</v>
      </c>
      <c r="H212" s="11">
        <f t="shared" si="112"/>
        <v>-9.4240895906672062E-2</v>
      </c>
      <c r="I212" s="10">
        <f t="shared" si="113"/>
        <v>1.0593346581737979</v>
      </c>
      <c r="J212" s="11">
        <f t="shared" si="114"/>
        <v>5.9334658173797905</v>
      </c>
      <c r="K212" s="56">
        <f t="shared" si="115"/>
        <v>3926.6400358234132</v>
      </c>
      <c r="L212" s="58">
        <f t="shared" si="116"/>
        <v>-8.9124642630089568E-2</v>
      </c>
      <c r="M212" s="57">
        <f t="shared" si="117"/>
        <v>1.0585009559607323</v>
      </c>
      <c r="N212" s="58">
        <f t="shared" si="118"/>
        <v>5.8500955960732348</v>
      </c>
      <c r="O212" s="70">
        <v>3.2783000000000002</v>
      </c>
      <c r="P212" s="45">
        <v>4009.1766520000001</v>
      </c>
      <c r="Q212" s="45">
        <v>0</v>
      </c>
      <c r="R212" s="45">
        <f t="shared" si="106"/>
        <v>197.70998882341337</v>
      </c>
      <c r="S212" s="47">
        <f t="shared" si="108"/>
        <v>4009.1766520000001</v>
      </c>
      <c r="T212" s="13">
        <f t="shared" si="119"/>
        <v>5.3074706864109089E-2</v>
      </c>
      <c r="U212" s="12">
        <f t="shared" si="120"/>
        <v>1.0214658761243147</v>
      </c>
      <c r="V212" s="13">
        <f t="shared" si="121"/>
        <v>2.146587612431472</v>
      </c>
      <c r="W212" s="55">
        <f t="shared" si="122"/>
        <v>4206.8866408234135</v>
      </c>
      <c r="X212" s="55">
        <f t="shared" si="123"/>
        <v>5.0930466302867572E-2</v>
      </c>
      <c r="Y212" s="55">
        <f t="shared" si="124"/>
        <v>1.0224029418061791</v>
      </c>
      <c r="Z212" s="55">
        <f t="shared" si="125"/>
        <v>2.2402941806179077</v>
      </c>
      <c r="AA212" s="70">
        <v>4.3559999999999999</v>
      </c>
      <c r="AB212" s="45">
        <v>4419.1484790000004</v>
      </c>
      <c r="AC212" s="45">
        <v>0</v>
      </c>
      <c r="AD212" s="45">
        <f t="shared" si="102"/>
        <v>98.614426225475128</v>
      </c>
      <c r="AE212" s="48">
        <f t="shared" si="109"/>
        <v>4419.1484790000004</v>
      </c>
      <c r="AF212" s="15">
        <f t="shared" si="126"/>
        <v>-2.6769393344894254E-2</v>
      </c>
      <c r="AG212" s="14">
        <f t="shared" si="127"/>
        <v>0.91417267448905692</v>
      </c>
      <c r="AH212" s="15">
        <f t="shared" si="128"/>
        <v>-8.582732551094308</v>
      </c>
      <c r="AI212" s="63">
        <f t="shared" si="129"/>
        <v>4517.7629052254752</v>
      </c>
      <c r="AJ212" s="63">
        <f t="shared" si="130"/>
        <v>-2.6022277694803808E-2</v>
      </c>
      <c r="AK212" s="63">
        <f t="shared" si="131"/>
        <v>0.91295952130969904</v>
      </c>
      <c r="AL212" s="63">
        <f t="shared" si="132"/>
        <v>-8.7040478690300951</v>
      </c>
      <c r="AM212" s="8">
        <v>1.9</v>
      </c>
      <c r="AN212" s="16">
        <f t="shared" si="110"/>
        <v>1.0243597356457692</v>
      </c>
      <c r="AO212" s="17">
        <f t="shared" si="133"/>
        <v>7.4692290285005569E-3</v>
      </c>
      <c r="AP212" s="16">
        <f t="shared" si="134"/>
        <v>1.0243597356457692</v>
      </c>
      <c r="AQ212" s="17">
        <f t="shared" si="135"/>
        <v>2.4359735645769209</v>
      </c>
      <c r="AR212" s="45">
        <v>3354.760221</v>
      </c>
      <c r="AS212" s="17">
        <f t="shared" si="136"/>
        <v>3.8423434413714652E-2</v>
      </c>
      <c r="AT212" s="17">
        <f t="shared" si="137"/>
        <v>1.0239315141774974</v>
      </c>
      <c r="AU212" s="17">
        <f t="shared" si="138"/>
        <v>2.3931514177497393</v>
      </c>
    </row>
    <row r="213" spans="1:47" x14ac:dyDescent="0.3">
      <c r="A213">
        <f t="shared" si="111"/>
        <v>211</v>
      </c>
      <c r="B213" s="7">
        <v>44139</v>
      </c>
      <c r="C213" s="70">
        <v>0.32600000000000001</v>
      </c>
      <c r="D213" s="45">
        <v>3732.262354</v>
      </c>
      <c r="E213" s="45">
        <v>0</v>
      </c>
      <c r="F213" s="46">
        <f t="shared" si="105"/>
        <v>197.72475623529081</v>
      </c>
      <c r="G213" s="46">
        <f t="shared" si="107"/>
        <v>3732.262354</v>
      </c>
      <c r="H213" s="11">
        <f t="shared" si="112"/>
        <v>8.936362329137193E-2</v>
      </c>
      <c r="I213" s="10">
        <f t="shared" si="113"/>
        <v>1.0602813180071233</v>
      </c>
      <c r="J213" s="11">
        <f t="shared" si="114"/>
        <v>6.028131800712333</v>
      </c>
      <c r="K213" s="56">
        <f t="shared" si="115"/>
        <v>3929.9871102352909</v>
      </c>
      <c r="L213" s="58">
        <f t="shared" si="116"/>
        <v>8.5240164143951525E-2</v>
      </c>
      <c r="M213" s="57">
        <f t="shared" si="117"/>
        <v>1.0594032239130586</v>
      </c>
      <c r="N213" s="58">
        <f t="shared" si="118"/>
        <v>5.9403223913058634</v>
      </c>
      <c r="O213" s="70">
        <v>3.2160000000000002</v>
      </c>
      <c r="P213" s="45">
        <v>4026.745606</v>
      </c>
      <c r="Q213" s="45">
        <v>0</v>
      </c>
      <c r="R213" s="45">
        <f t="shared" si="106"/>
        <v>197.72475623529081</v>
      </c>
      <c r="S213" s="47">
        <f t="shared" si="108"/>
        <v>4026.745606</v>
      </c>
      <c r="T213" s="13">
        <f t="shared" si="119"/>
        <v>0.43821850531917672</v>
      </c>
      <c r="U213" s="12">
        <f t="shared" si="120"/>
        <v>1.025942128619012</v>
      </c>
      <c r="V213" s="13">
        <f t="shared" si="121"/>
        <v>2.5942128619012017</v>
      </c>
      <c r="W213" s="55">
        <f t="shared" si="122"/>
        <v>4224.4703622352908</v>
      </c>
      <c r="X213" s="55">
        <f t="shared" si="123"/>
        <v>0.41797469038613588</v>
      </c>
      <c r="Y213" s="55">
        <f t="shared" si="124"/>
        <v>1.0266763273366921</v>
      </c>
      <c r="Z213" s="55">
        <f t="shared" si="125"/>
        <v>2.6676327336692118</v>
      </c>
      <c r="AA213" s="70">
        <v>4.3388</v>
      </c>
      <c r="AB213" s="45">
        <v>4433.8545139999997</v>
      </c>
      <c r="AC213" s="45">
        <v>0</v>
      </c>
      <c r="AD213" s="45">
        <f t="shared" si="102"/>
        <v>98.621791962825057</v>
      </c>
      <c r="AE213" s="48">
        <f t="shared" si="109"/>
        <v>4433.8545139999997</v>
      </c>
      <c r="AF213" s="15">
        <f t="shared" si="126"/>
        <v>0.33277983461934557</v>
      </c>
      <c r="AG213" s="14">
        <f t="shared" si="127"/>
        <v>0.9172148568033569</v>
      </c>
      <c r="AH213" s="15">
        <f t="shared" si="128"/>
        <v>-8.2785143196643105</v>
      </c>
      <c r="AI213" s="63">
        <f t="shared" si="129"/>
        <v>4532.4763059628249</v>
      </c>
      <c r="AJ213" s="63">
        <f t="shared" si="130"/>
        <v>0.32567890449344272</v>
      </c>
      <c r="AK213" s="63">
        <f t="shared" si="131"/>
        <v>0.91593283787716906</v>
      </c>
      <c r="AL213" s="63">
        <f t="shared" si="132"/>
        <v>-8.4067162122830936</v>
      </c>
      <c r="AM213" s="8">
        <v>1.9</v>
      </c>
      <c r="AN213" s="16">
        <f t="shared" si="110"/>
        <v>1.0244362474205004</v>
      </c>
      <c r="AO213" s="17">
        <f t="shared" si="133"/>
        <v>7.4692290285005569E-3</v>
      </c>
      <c r="AP213" s="16">
        <f t="shared" si="134"/>
        <v>1.0244362474205004</v>
      </c>
      <c r="AQ213" s="17">
        <f t="shared" si="135"/>
        <v>2.4436247420500434</v>
      </c>
      <c r="AR213" s="45">
        <v>3356.049235</v>
      </c>
      <c r="AS213" s="17">
        <f t="shared" si="136"/>
        <v>3.8423431633982652E-2</v>
      </c>
      <c r="AT213" s="17">
        <f t="shared" si="137"/>
        <v>1.0243249438028261</v>
      </c>
      <c r="AU213" s="17">
        <f t="shared" si="138"/>
        <v>2.4324943802826127</v>
      </c>
    </row>
    <row r="214" spans="1:47" x14ac:dyDescent="0.3">
      <c r="A214">
        <f t="shared" si="111"/>
        <v>212</v>
      </c>
      <c r="B214" s="7">
        <v>44140</v>
      </c>
      <c r="C214" s="70">
        <v>0.28000000000000003</v>
      </c>
      <c r="D214" s="45">
        <v>3736.6408029999998</v>
      </c>
      <c r="E214" s="45">
        <v>0</v>
      </c>
      <c r="F214" s="46">
        <f t="shared" si="105"/>
        <v>197.73952475018007</v>
      </c>
      <c r="G214" s="46">
        <f t="shared" si="107"/>
        <v>3736.6408029999998</v>
      </c>
      <c r="H214" s="11">
        <f t="shared" si="112"/>
        <v>0.11731353760024987</v>
      </c>
      <c r="I214" s="10">
        <f t="shared" si="113"/>
        <v>1.061525171529792</v>
      </c>
      <c r="J214" s="11">
        <f t="shared" si="114"/>
        <v>6.1525171529791978</v>
      </c>
      <c r="K214" s="56">
        <f t="shared" si="115"/>
        <v>3934.3803277501797</v>
      </c>
      <c r="L214" s="58">
        <f t="shared" si="116"/>
        <v>0.11178707185697245</v>
      </c>
      <c r="M214" s="57">
        <f t="shared" si="117"/>
        <v>1.0605874997562295</v>
      </c>
      <c r="N214" s="58">
        <f t="shared" si="118"/>
        <v>6.0587499756229457</v>
      </c>
      <c r="O214" s="70">
        <v>3.14</v>
      </c>
      <c r="P214" s="45">
        <v>4047.825816</v>
      </c>
      <c r="Q214" s="45">
        <v>0</v>
      </c>
      <c r="R214" s="45">
        <f t="shared" si="106"/>
        <v>197.73952475018007</v>
      </c>
      <c r="S214" s="47">
        <f t="shared" si="108"/>
        <v>4047.825816</v>
      </c>
      <c r="T214" s="13">
        <f t="shared" si="119"/>
        <v>0.52350488614403279</v>
      </c>
      <c r="U214" s="12">
        <f t="shared" si="120"/>
        <v>1.0313129857913426</v>
      </c>
      <c r="V214" s="13">
        <f t="shared" si="121"/>
        <v>3.1312985791342562</v>
      </c>
      <c r="W214" s="55">
        <f t="shared" si="122"/>
        <v>4245.5653407501804</v>
      </c>
      <c r="X214" s="55">
        <f t="shared" si="123"/>
        <v>0.49935203010225138</v>
      </c>
      <c r="Y214" s="55">
        <f t="shared" si="124"/>
        <v>1.0318030564198271</v>
      </c>
      <c r="Z214" s="55">
        <f t="shared" si="125"/>
        <v>3.1803056419827058</v>
      </c>
      <c r="AA214" s="70">
        <v>4.2816999999999998</v>
      </c>
      <c r="AB214" s="45">
        <v>4477.407381</v>
      </c>
      <c r="AC214" s="45">
        <v>0</v>
      </c>
      <c r="AD214" s="45">
        <f t="shared" si="102"/>
        <v>98.629158250338776</v>
      </c>
      <c r="AE214" s="48">
        <f t="shared" si="109"/>
        <v>4477.407381</v>
      </c>
      <c r="AF214" s="15">
        <f t="shared" si="126"/>
        <v>0.98228001984461688</v>
      </c>
      <c r="AG214" s="14">
        <f t="shared" si="127"/>
        <v>0.92622447508078265</v>
      </c>
      <c r="AH214" s="15">
        <f t="shared" si="128"/>
        <v>-7.377552491921735</v>
      </c>
      <c r="AI214" s="63">
        <f t="shared" si="129"/>
        <v>4576.036539250339</v>
      </c>
      <c r="AJ214" s="63">
        <f t="shared" si="130"/>
        <v>0.9610691892687262</v>
      </c>
      <c r="AK214" s="63">
        <f t="shared" si="131"/>
        <v>0.92473558617640117</v>
      </c>
      <c r="AL214" s="63">
        <f t="shared" si="132"/>
        <v>-7.5264413823598826</v>
      </c>
      <c r="AM214" s="8">
        <v>1.9</v>
      </c>
      <c r="AN214" s="16">
        <f t="shared" si="110"/>
        <v>1.0245127649100711</v>
      </c>
      <c r="AO214" s="17">
        <f t="shared" si="133"/>
        <v>7.4692290285005569E-3</v>
      </c>
      <c r="AP214" s="16">
        <f t="shared" si="134"/>
        <v>1.0245127649100711</v>
      </c>
      <c r="AQ214" s="17">
        <f t="shared" si="135"/>
        <v>2.451276491007115</v>
      </c>
      <c r="AR214" s="45">
        <v>3357.3387440000001</v>
      </c>
      <c r="AS214" s="17">
        <f t="shared" si="136"/>
        <v>3.8423423189137829E-2</v>
      </c>
      <c r="AT214" s="17">
        <f t="shared" si="137"/>
        <v>1.0247185245108155</v>
      </c>
      <c r="AU214" s="17">
        <f t="shared" si="138"/>
        <v>2.4718524510815465</v>
      </c>
    </row>
    <row r="215" spans="1:47" x14ac:dyDescent="0.3">
      <c r="A215">
        <f t="shared" si="111"/>
        <v>213</v>
      </c>
      <c r="B215" s="7">
        <v>44141</v>
      </c>
      <c r="C215" s="70">
        <v>0.23269999999999999</v>
      </c>
      <c r="D215" s="45">
        <v>3742.4183389999998</v>
      </c>
      <c r="E215" s="45">
        <v>0</v>
      </c>
      <c r="F215" s="46">
        <f t="shared" si="105"/>
        <v>197.75429436816353</v>
      </c>
      <c r="G215" s="46">
        <f t="shared" si="107"/>
        <v>3742.4183389999998</v>
      </c>
      <c r="H215" s="11">
        <f t="shared" si="112"/>
        <v>0.15461844754682819</v>
      </c>
      <c r="I215" s="10">
        <f t="shared" si="113"/>
        <v>1.0631664852703302</v>
      </c>
      <c r="J215" s="11">
        <f t="shared" si="114"/>
        <v>6.3166485270330197</v>
      </c>
      <c r="K215" s="56">
        <f t="shared" si="115"/>
        <v>3940.1726333681636</v>
      </c>
      <c r="L215" s="58">
        <f t="shared" si="116"/>
        <v>0.14722281872774357</v>
      </c>
      <c r="M215" s="57">
        <f t="shared" si="117"/>
        <v>1.0621489265684447</v>
      </c>
      <c r="N215" s="58">
        <f t="shared" si="118"/>
        <v>6.2148926568444729</v>
      </c>
      <c r="O215" s="70">
        <v>3.08</v>
      </c>
      <c r="P215" s="45">
        <v>4066.4224800000002</v>
      </c>
      <c r="Q215" s="45">
        <v>0</v>
      </c>
      <c r="R215" s="45">
        <f t="shared" si="106"/>
        <v>197.75429436816353</v>
      </c>
      <c r="S215" s="47">
        <f t="shared" si="108"/>
        <v>4066.4224800000002</v>
      </c>
      <c r="T215" s="13">
        <f t="shared" si="119"/>
        <v>0.45942352377150719</v>
      </c>
      <c r="U215" s="12">
        <f t="shared" si="120"/>
        <v>1.0360510802517784</v>
      </c>
      <c r="V215" s="13">
        <f t="shared" si="121"/>
        <v>3.6051080251778389</v>
      </c>
      <c r="W215" s="55">
        <f t="shared" si="122"/>
        <v>4264.1767743681639</v>
      </c>
      <c r="X215" s="55">
        <f t="shared" si="123"/>
        <v>0.43837350562823119</v>
      </c>
      <c r="Y215" s="55">
        <f t="shared" si="124"/>
        <v>1.036326207649434</v>
      </c>
      <c r="Z215" s="55">
        <f t="shared" si="125"/>
        <v>3.632620764943395</v>
      </c>
      <c r="AA215" s="70">
        <v>4.22</v>
      </c>
      <c r="AB215" s="45">
        <v>4526.5765650000003</v>
      </c>
      <c r="AC215" s="45">
        <v>0</v>
      </c>
      <c r="AD215" s="45">
        <f t="shared" si="102"/>
        <v>98.636525088057383</v>
      </c>
      <c r="AE215" s="48">
        <f t="shared" si="109"/>
        <v>4526.5765650000003</v>
      </c>
      <c r="AF215" s="15">
        <f t="shared" si="126"/>
        <v>1.0981619454296432</v>
      </c>
      <c r="AG215" s="14">
        <f t="shared" si="127"/>
        <v>0.93639591979537529</v>
      </c>
      <c r="AH215" s="15">
        <f t="shared" si="128"/>
        <v>-6.3604080204624713</v>
      </c>
      <c r="AI215" s="63">
        <f t="shared" si="129"/>
        <v>4625.2130900880575</v>
      </c>
      <c r="AJ215" s="63">
        <f t="shared" si="130"/>
        <v>1.0746538061030098</v>
      </c>
      <c r="AK215" s="63">
        <f t="shared" si="131"/>
        <v>0.93467329234963481</v>
      </c>
      <c r="AL215" s="63">
        <f t="shared" si="132"/>
        <v>-6.532670765036519</v>
      </c>
      <c r="AM215" s="8">
        <v>1.9</v>
      </c>
      <c r="AN215" s="16">
        <f t="shared" si="110"/>
        <v>1.0245892881149086</v>
      </c>
      <c r="AO215" s="17">
        <f t="shared" si="133"/>
        <v>7.4692290285005569E-3</v>
      </c>
      <c r="AP215" s="16">
        <f t="shared" si="134"/>
        <v>1.0245892881149086</v>
      </c>
      <c r="AQ215" s="17">
        <f t="shared" si="135"/>
        <v>2.458928811490857</v>
      </c>
      <c r="AR215" s="45">
        <v>3359.8189560000001</v>
      </c>
      <c r="AS215" s="17">
        <f t="shared" si="136"/>
        <v>7.387434480456978E-2</v>
      </c>
      <c r="AT215" s="17">
        <f t="shared" si="137"/>
        <v>1.0254755286068888</v>
      </c>
      <c r="AU215" s="17">
        <f t="shared" si="138"/>
        <v>2.5475528606888842</v>
      </c>
    </row>
    <row r="216" spans="1:47" x14ac:dyDescent="0.3">
      <c r="A216">
        <f t="shared" si="111"/>
        <v>214</v>
      </c>
      <c r="B216" s="7">
        <v>44144</v>
      </c>
      <c r="C216" s="70">
        <v>0.18</v>
      </c>
      <c r="D216" s="45">
        <v>3747.2958450000001</v>
      </c>
      <c r="E216" s="45">
        <v>0</v>
      </c>
      <c r="F216" s="46">
        <f t="shared" si="105"/>
        <v>197.76906508932359</v>
      </c>
      <c r="G216" s="46">
        <f t="shared" si="107"/>
        <v>3747.2958450000001</v>
      </c>
      <c r="H216" s="11">
        <f t="shared" si="112"/>
        <v>0.13033032542544287</v>
      </c>
      <c r="I216" s="10">
        <f t="shared" si="113"/>
        <v>1.0645521136103973</v>
      </c>
      <c r="J216" s="11">
        <f t="shared" si="114"/>
        <v>6.4552113610397255</v>
      </c>
      <c r="K216" s="56">
        <f t="shared" si="115"/>
        <v>3945.0649100893238</v>
      </c>
      <c r="L216" s="58">
        <f t="shared" si="116"/>
        <v>0.12416401960992918</v>
      </c>
      <c r="M216" s="57">
        <f t="shared" si="117"/>
        <v>1.0634677333699158</v>
      </c>
      <c r="N216" s="58">
        <f t="shared" si="118"/>
        <v>6.3467733369915846</v>
      </c>
      <c r="O216" s="70">
        <v>3.03</v>
      </c>
      <c r="P216" s="45">
        <v>4081.2131960000002</v>
      </c>
      <c r="Q216" s="45">
        <v>0</v>
      </c>
      <c r="R216" s="45">
        <f t="shared" si="106"/>
        <v>197.76906508932359</v>
      </c>
      <c r="S216" s="47">
        <f t="shared" si="108"/>
        <v>4081.2131960000002</v>
      </c>
      <c r="T216" s="13">
        <f t="shared" si="119"/>
        <v>0.36372797152153247</v>
      </c>
      <c r="U216" s="12">
        <f t="shared" si="120"/>
        <v>1.0398194878299052</v>
      </c>
      <c r="V216" s="13">
        <f t="shared" si="121"/>
        <v>3.9819487829905187</v>
      </c>
      <c r="W216" s="55">
        <f t="shared" si="122"/>
        <v>4278.9822610893234</v>
      </c>
      <c r="X216" s="55">
        <f t="shared" si="123"/>
        <v>0.3472062136390397</v>
      </c>
      <c r="Y216" s="55">
        <f t="shared" si="124"/>
        <v>1.0399243966359626</v>
      </c>
      <c r="Z216" s="55">
        <f t="shared" si="125"/>
        <v>3.9924396635962589</v>
      </c>
      <c r="AA216" s="70">
        <v>4.18</v>
      </c>
      <c r="AB216" s="45">
        <v>4558.7978629999998</v>
      </c>
      <c r="AC216" s="45">
        <v>0</v>
      </c>
      <c r="AD216" s="45">
        <f t="shared" si="102"/>
        <v>98.643892476021961</v>
      </c>
      <c r="AE216" s="48">
        <f t="shared" si="109"/>
        <v>4558.7978629999998</v>
      </c>
      <c r="AF216" s="15">
        <f t="shared" si="126"/>
        <v>0.71182487553924645</v>
      </c>
      <c r="AG216" s="14">
        <f t="shared" si="127"/>
        <v>0.94306141888601325</v>
      </c>
      <c r="AH216" s="15">
        <f t="shared" si="128"/>
        <v>-5.6938581113986757</v>
      </c>
      <c r="AI216" s="63">
        <f t="shared" si="129"/>
        <v>4657.4417554760221</v>
      </c>
      <c r="AJ216" s="63">
        <f t="shared" si="130"/>
        <v>0.69680390417106164</v>
      </c>
      <c r="AK216" s="63">
        <f t="shared" si="131"/>
        <v>0.94118613234197124</v>
      </c>
      <c r="AL216" s="63">
        <f t="shared" si="132"/>
        <v>-5.8813867658028762</v>
      </c>
      <c r="AM216" s="8">
        <v>1.9</v>
      </c>
      <c r="AN216" s="16">
        <f t="shared" si="110"/>
        <v>1.0246658170354395</v>
      </c>
      <c r="AO216" s="17">
        <f t="shared" si="133"/>
        <v>7.4692290285005569E-3</v>
      </c>
      <c r="AP216" s="16">
        <f t="shared" si="134"/>
        <v>1.0246658170354395</v>
      </c>
      <c r="AQ216" s="17">
        <f t="shared" si="135"/>
        <v>2.4665817035439463</v>
      </c>
      <c r="AR216" s="45">
        <v>3361.1893070000001</v>
      </c>
      <c r="AS216" s="17">
        <f t="shared" si="136"/>
        <v>4.0786453613894658E-2</v>
      </c>
      <c r="AT216" s="17">
        <f t="shared" si="137"/>
        <v>1.025893783707686</v>
      </c>
      <c r="AU216" s="17">
        <f t="shared" si="138"/>
        <v>2.5893783707686024</v>
      </c>
    </row>
    <row r="217" spans="1:47" x14ac:dyDescent="0.3">
      <c r="A217">
        <f t="shared" si="111"/>
        <v>215</v>
      </c>
      <c r="B217" s="7">
        <v>44145</v>
      </c>
      <c r="C217" s="70">
        <v>0.17</v>
      </c>
      <c r="D217" s="45">
        <v>3749.4799320000002</v>
      </c>
      <c r="E217" s="45">
        <v>0</v>
      </c>
      <c r="F217" s="46">
        <f t="shared" si="105"/>
        <v>197.78383691374265</v>
      </c>
      <c r="G217" s="46">
        <f t="shared" si="107"/>
        <v>3749.4799320000002</v>
      </c>
      <c r="H217" s="11">
        <f t="shared" si="112"/>
        <v>5.8284349310566697E-2</v>
      </c>
      <c r="I217" s="10">
        <f t="shared" si="113"/>
        <v>1.0651725808828869</v>
      </c>
      <c r="J217" s="11">
        <f t="shared" si="114"/>
        <v>6.517258088288691</v>
      </c>
      <c r="K217" s="56">
        <f t="shared" si="115"/>
        <v>3947.2637689137428</v>
      </c>
      <c r="L217" s="58">
        <f t="shared" si="116"/>
        <v>5.5736949189233442E-2</v>
      </c>
      <c r="M217" s="57">
        <f t="shared" si="117"/>
        <v>1.0640604778401082</v>
      </c>
      <c r="N217" s="58">
        <f t="shared" si="118"/>
        <v>6.4060477840108154</v>
      </c>
      <c r="O217" s="70">
        <v>3.0867</v>
      </c>
      <c r="P217" s="45">
        <v>4069.0307539999999</v>
      </c>
      <c r="Q217" s="45">
        <v>0</v>
      </c>
      <c r="R217" s="45">
        <f t="shared" si="106"/>
        <v>197.78383691374265</v>
      </c>
      <c r="S217" s="47">
        <f t="shared" si="108"/>
        <v>4069.0307539999999</v>
      </c>
      <c r="T217" s="13">
        <f t="shared" si="119"/>
        <v>-0.2985005049954359</v>
      </c>
      <c r="U217" s="12">
        <f t="shared" si="120"/>
        <v>1.036715621407692</v>
      </c>
      <c r="V217" s="13">
        <f t="shared" si="121"/>
        <v>3.6715621407692023</v>
      </c>
      <c r="W217" s="55">
        <f t="shared" si="122"/>
        <v>4266.8145909137429</v>
      </c>
      <c r="X217" s="55">
        <f t="shared" si="123"/>
        <v>-0.28435897681152733</v>
      </c>
      <c r="Y217" s="55">
        <f t="shared" si="124"/>
        <v>1.0369672782620751</v>
      </c>
      <c r="Z217" s="55">
        <f t="shared" si="125"/>
        <v>3.6967278262075132</v>
      </c>
      <c r="AA217" s="70">
        <v>4.2416999999999998</v>
      </c>
      <c r="AB217" s="45">
        <v>4515.7973169999996</v>
      </c>
      <c r="AC217" s="45">
        <v>0</v>
      </c>
      <c r="AD217" s="45">
        <f t="shared" si="102"/>
        <v>98.651260414273622</v>
      </c>
      <c r="AE217" s="48">
        <f t="shared" si="109"/>
        <v>4515.7973169999996</v>
      </c>
      <c r="AF217" s="15">
        <f t="shared" si="126"/>
        <v>-0.94324309373311488</v>
      </c>
      <c r="AG217" s="14">
        <f t="shared" si="127"/>
        <v>0.9341660571827094</v>
      </c>
      <c r="AH217" s="15">
        <f t="shared" si="128"/>
        <v>-6.5833942817290598</v>
      </c>
      <c r="AI217" s="63">
        <f t="shared" si="129"/>
        <v>4614.4485774142731</v>
      </c>
      <c r="AJ217" s="63">
        <f t="shared" si="130"/>
        <v>-0.92310715450599767</v>
      </c>
      <c r="AK217" s="63">
        <f t="shared" si="131"/>
        <v>0.93249797581710425</v>
      </c>
      <c r="AL217" s="63">
        <f t="shared" si="132"/>
        <v>-6.7502024182895752</v>
      </c>
      <c r="AM217" s="8">
        <v>1.9</v>
      </c>
      <c r="AN217" s="16">
        <f t="shared" si="110"/>
        <v>1.0247423516720906</v>
      </c>
      <c r="AO217" s="17">
        <f t="shared" si="133"/>
        <v>7.4692290285005569E-3</v>
      </c>
      <c r="AP217" s="16">
        <f t="shared" si="134"/>
        <v>1.0247423516720906</v>
      </c>
      <c r="AQ217" s="17">
        <f t="shared" si="135"/>
        <v>2.4742351672090601</v>
      </c>
      <c r="AR217" s="45">
        <v>3362.5602159999999</v>
      </c>
      <c r="AS217" s="17">
        <f t="shared" si="136"/>
        <v>4.0786426314776136E-2</v>
      </c>
      <c r="AT217" s="17">
        <f t="shared" si="137"/>
        <v>1.0263122091198458</v>
      </c>
      <c r="AU217" s="17">
        <f t="shared" si="138"/>
        <v>2.6312209119845775</v>
      </c>
    </row>
    <row r="218" spans="1:47" x14ac:dyDescent="0.3">
      <c r="A218">
        <f t="shared" si="111"/>
        <v>216</v>
      </c>
      <c r="B218" s="7">
        <v>44146</v>
      </c>
      <c r="C218" s="70">
        <v>0.22989999999999999</v>
      </c>
      <c r="D218" s="45">
        <v>3747.2786110000002</v>
      </c>
      <c r="E218" s="45">
        <v>0</v>
      </c>
      <c r="F218" s="46">
        <f t="shared" si="105"/>
        <v>197.79860984150309</v>
      </c>
      <c r="G218" s="46">
        <f t="shared" si="107"/>
        <v>3747.2786110000002</v>
      </c>
      <c r="H218" s="11">
        <f t="shared" si="112"/>
        <v>-5.8710035522868687E-2</v>
      </c>
      <c r="I218" s="10">
        <f t="shared" si="113"/>
        <v>1.0645472176822708</v>
      </c>
      <c r="J218" s="11">
        <f t="shared" si="114"/>
        <v>6.4547217682270785</v>
      </c>
      <c r="K218" s="56">
        <f t="shared" si="115"/>
        <v>3945.0772208415033</v>
      </c>
      <c r="L218" s="58">
        <f t="shared" si="116"/>
        <v>-5.5394019762733393E-2</v>
      </c>
      <c r="M218" s="57">
        <f t="shared" si="117"/>
        <v>1.063471051968726</v>
      </c>
      <c r="N218" s="58">
        <f t="shared" si="118"/>
        <v>6.3471051968726044</v>
      </c>
      <c r="O218" s="70">
        <v>3.1663000000000001</v>
      </c>
      <c r="P218" s="45">
        <v>4051.169472</v>
      </c>
      <c r="Q218" s="45">
        <v>0</v>
      </c>
      <c r="R218" s="45">
        <f t="shared" si="106"/>
        <v>197.79860984150309</v>
      </c>
      <c r="S218" s="47">
        <f t="shared" si="108"/>
        <v>4051.169472</v>
      </c>
      <c r="T218" s="13">
        <f t="shared" si="119"/>
        <v>-0.43895667248131653</v>
      </c>
      <c r="U218" s="12">
        <f t="shared" si="120"/>
        <v>1.0321648890128667</v>
      </c>
      <c r="V218" s="13">
        <f t="shared" si="121"/>
        <v>3.2164889012866738</v>
      </c>
      <c r="W218" s="55">
        <f t="shared" si="122"/>
        <v>4248.9680818415036</v>
      </c>
      <c r="X218" s="55">
        <f t="shared" si="123"/>
        <v>-0.41826305530696661</v>
      </c>
      <c r="Y218" s="55">
        <f t="shared" si="124"/>
        <v>1.0326300272414828</v>
      </c>
      <c r="Z218" s="55">
        <f t="shared" si="125"/>
        <v>3.2630027241482784</v>
      </c>
      <c r="AA218" s="70">
        <v>4.2847999999999997</v>
      </c>
      <c r="AB218" s="45">
        <v>4486.9365459999999</v>
      </c>
      <c r="AC218" s="45">
        <v>0</v>
      </c>
      <c r="AD218" s="45">
        <f t="shared" si="102"/>
        <v>98.658628902853465</v>
      </c>
      <c r="AE218" s="48">
        <f t="shared" si="109"/>
        <v>4486.9365459999999</v>
      </c>
      <c r="AF218" s="15">
        <f t="shared" si="126"/>
        <v>-0.639106872475248</v>
      </c>
      <c r="AG218" s="14">
        <f t="shared" si="127"/>
        <v>0.92819573771092367</v>
      </c>
      <c r="AH218" s="15">
        <f t="shared" si="128"/>
        <v>-7.180426228907633</v>
      </c>
      <c r="AI218" s="63">
        <f t="shared" si="129"/>
        <v>4585.5951749028536</v>
      </c>
      <c r="AJ218" s="63">
        <f t="shared" si="130"/>
        <v>-0.62528386712649153</v>
      </c>
      <c r="AK218" s="63">
        <f t="shared" si="131"/>
        <v>0.92666721641303884</v>
      </c>
      <c r="AL218" s="63">
        <f t="shared" si="132"/>
        <v>-7.3332783586961163</v>
      </c>
      <c r="AM218" s="8">
        <v>1.9</v>
      </c>
      <c r="AN218" s="16">
        <f t="shared" si="110"/>
        <v>1.024818892025289</v>
      </c>
      <c r="AO218" s="17">
        <f t="shared" si="133"/>
        <v>7.4692290285005569E-3</v>
      </c>
      <c r="AP218" s="16">
        <f t="shared" si="134"/>
        <v>1.024818892025289</v>
      </c>
      <c r="AQ218" s="17">
        <f t="shared" si="135"/>
        <v>2.4818892025288974</v>
      </c>
      <c r="AR218" s="45">
        <v>3363.931685</v>
      </c>
      <c r="AS218" s="17">
        <f t="shared" si="136"/>
        <v>4.0786451748120456E-2</v>
      </c>
      <c r="AT218" s="17">
        <f t="shared" si="137"/>
        <v>1.0267308054538036</v>
      </c>
      <c r="AU218" s="17">
        <f t="shared" si="138"/>
        <v>2.6730805453803574</v>
      </c>
    </row>
    <row r="219" spans="1:47" x14ac:dyDescent="0.3">
      <c r="A219">
        <f t="shared" si="111"/>
        <v>217</v>
      </c>
      <c r="B219" s="7">
        <v>44147</v>
      </c>
      <c r="C219" s="70">
        <v>0.24</v>
      </c>
      <c r="D219" s="45">
        <v>3748.2113330000002</v>
      </c>
      <c r="E219" s="45">
        <v>0</v>
      </c>
      <c r="F219" s="46">
        <f t="shared" si="105"/>
        <v>197.81338387268735</v>
      </c>
      <c r="G219" s="46">
        <f t="shared" si="107"/>
        <v>3748.2113330000002</v>
      </c>
      <c r="H219" s="11">
        <f t="shared" si="112"/>
        <v>2.4890649904230067E-2</v>
      </c>
      <c r="I219" s="10">
        <f t="shared" si="113"/>
        <v>1.0648121904032892</v>
      </c>
      <c r="J219" s="11">
        <f t="shared" si="114"/>
        <v>6.4812190403289227</v>
      </c>
      <c r="K219" s="56">
        <f t="shared" si="115"/>
        <v>3946.0247168726873</v>
      </c>
      <c r="L219" s="58">
        <f t="shared" si="116"/>
        <v>2.4017173255286295E-2</v>
      </c>
      <c r="M219" s="57">
        <f t="shared" si="117"/>
        <v>1.0637264676537972</v>
      </c>
      <c r="N219" s="58">
        <f t="shared" si="118"/>
        <v>6.3726467653797192</v>
      </c>
      <c r="O219" s="70">
        <v>3.2214999999999998</v>
      </c>
      <c r="P219" s="45">
        <v>4039.5221179999999</v>
      </c>
      <c r="Q219" s="45">
        <v>0</v>
      </c>
      <c r="R219" s="45">
        <f t="shared" si="106"/>
        <v>197.81338387268735</v>
      </c>
      <c r="S219" s="47">
        <f t="shared" si="108"/>
        <v>4039.5221179999999</v>
      </c>
      <c r="T219" s="13">
        <f t="shared" si="119"/>
        <v>-0.28750596785698246</v>
      </c>
      <c r="U219" s="12">
        <f t="shared" si="120"/>
        <v>1.0291973533588303</v>
      </c>
      <c r="V219" s="13">
        <f t="shared" si="121"/>
        <v>2.9197353358830336</v>
      </c>
      <c r="W219" s="55">
        <f t="shared" si="122"/>
        <v>4237.335501872687</v>
      </c>
      <c r="X219" s="55">
        <f t="shared" si="123"/>
        <v>-0.27377423752674712</v>
      </c>
      <c r="Y219" s="55">
        <f t="shared" si="124"/>
        <v>1.0298029522579302</v>
      </c>
      <c r="Z219" s="55">
        <f t="shared" si="125"/>
        <v>2.9802952257930171</v>
      </c>
      <c r="AA219" s="70">
        <v>4.335</v>
      </c>
      <c r="AB219" s="45">
        <v>4453.3030360000002</v>
      </c>
      <c r="AC219" s="45">
        <v>0</v>
      </c>
      <c r="AD219" s="45">
        <f t="shared" si="102"/>
        <v>98.665997941802601</v>
      </c>
      <c r="AE219" s="48">
        <f t="shared" si="109"/>
        <v>4453.3030360000002</v>
      </c>
      <c r="AF219" s="15">
        <f t="shared" si="126"/>
        <v>-0.74958737782870877</v>
      </c>
      <c r="AG219" s="14">
        <f t="shared" si="127"/>
        <v>0.92123809961949854</v>
      </c>
      <c r="AH219" s="15">
        <f t="shared" si="128"/>
        <v>-7.8761900380501455</v>
      </c>
      <c r="AI219" s="63">
        <f t="shared" si="129"/>
        <v>4551.969033941803</v>
      </c>
      <c r="AJ219" s="63">
        <f t="shared" si="130"/>
        <v>-0.73329937943689139</v>
      </c>
      <c r="AK219" s="63">
        <f t="shared" si="131"/>
        <v>0.91987197146563693</v>
      </c>
      <c r="AL219" s="63">
        <f t="shared" si="132"/>
        <v>-8.0128028534363072</v>
      </c>
      <c r="AM219" s="8">
        <v>1.9</v>
      </c>
      <c r="AN219" s="16">
        <f t="shared" si="110"/>
        <v>1.0248954380954616</v>
      </c>
      <c r="AO219" s="17">
        <f t="shared" si="133"/>
        <v>7.4692290285005569E-3</v>
      </c>
      <c r="AP219" s="16">
        <f t="shared" si="134"/>
        <v>1.0248954380954616</v>
      </c>
      <c r="AQ219" s="17">
        <f t="shared" si="135"/>
        <v>2.4895438095461575</v>
      </c>
      <c r="AR219" s="45">
        <v>3365.3037119999999</v>
      </c>
      <c r="AS219" s="17">
        <f t="shared" si="136"/>
        <v>4.0786410916671123E-2</v>
      </c>
      <c r="AT219" s="17">
        <f t="shared" si="137"/>
        <v>1.0271495720991239</v>
      </c>
      <c r="AU219" s="17">
        <f t="shared" si="138"/>
        <v>2.7149572099123942</v>
      </c>
    </row>
    <row r="220" spans="1:47" x14ac:dyDescent="0.3">
      <c r="A220">
        <f t="shared" si="111"/>
        <v>218</v>
      </c>
      <c r="B220" s="7">
        <v>44148</v>
      </c>
      <c r="C220" s="70">
        <v>0.25030000000000002</v>
      </c>
      <c r="D220" s="45">
        <v>3749.134094</v>
      </c>
      <c r="E220" s="45">
        <v>0</v>
      </c>
      <c r="F220" s="46">
        <f t="shared" si="105"/>
        <v>197.82815900737782</v>
      </c>
      <c r="G220" s="46">
        <f t="shared" si="107"/>
        <v>3749.134094</v>
      </c>
      <c r="H220" s="11">
        <f t="shared" si="112"/>
        <v>2.4618702576240103E-2</v>
      </c>
      <c r="I220" s="10">
        <f t="shared" si="113"/>
        <v>1.0650743333494401</v>
      </c>
      <c r="J220" s="11">
        <f t="shared" si="114"/>
        <v>6.5074333349440128</v>
      </c>
      <c r="K220" s="56">
        <f t="shared" si="115"/>
        <v>3946.962253007378</v>
      </c>
      <c r="L220" s="58">
        <f t="shared" si="116"/>
        <v>2.375900309701251E-2</v>
      </c>
      <c r="M220" s="57">
        <f t="shared" si="117"/>
        <v>1.0639791984581908</v>
      </c>
      <c r="N220" s="58">
        <f t="shared" si="118"/>
        <v>6.3979198458190778</v>
      </c>
      <c r="O220" s="70">
        <v>3.1827999999999999</v>
      </c>
      <c r="P220" s="45">
        <v>4051.3471589999999</v>
      </c>
      <c r="Q220" s="45">
        <v>0</v>
      </c>
      <c r="R220" s="45">
        <f t="shared" si="106"/>
        <v>197.82815900737782</v>
      </c>
      <c r="S220" s="47">
        <f t="shared" si="108"/>
        <v>4051.3471589999999</v>
      </c>
      <c r="T220" s="13">
        <f t="shared" si="119"/>
        <v>0.29273366142266166</v>
      </c>
      <c r="U220" s="12">
        <f t="shared" si="120"/>
        <v>1.0322101604545828</v>
      </c>
      <c r="V220" s="13">
        <f t="shared" si="121"/>
        <v>3.2210160454582804</v>
      </c>
      <c r="W220" s="55">
        <f t="shared" si="122"/>
        <v>4249.1753180073774</v>
      </c>
      <c r="X220" s="55">
        <f t="shared" si="123"/>
        <v>0.27941653733714045</v>
      </c>
      <c r="Y220" s="55">
        <f t="shared" si="124"/>
        <v>1.032680392008525</v>
      </c>
      <c r="Z220" s="55">
        <f t="shared" si="125"/>
        <v>3.2680392008525017</v>
      </c>
      <c r="AA220" s="70">
        <v>4.3</v>
      </c>
      <c r="AB220" s="45">
        <v>4481.0764550000004</v>
      </c>
      <c r="AC220" s="45">
        <v>0</v>
      </c>
      <c r="AD220" s="45">
        <f t="shared" si="102"/>
        <v>98.673367531162128</v>
      </c>
      <c r="AE220" s="48">
        <f t="shared" si="109"/>
        <v>4481.0764550000004</v>
      </c>
      <c r="AF220" s="15">
        <f t="shared" si="126"/>
        <v>0.62365886119770675</v>
      </c>
      <c r="AG220" s="14">
        <f t="shared" si="127"/>
        <v>0.9269834826605049</v>
      </c>
      <c r="AH220" s="15">
        <f t="shared" si="128"/>
        <v>-7.3016517339495106</v>
      </c>
      <c r="AI220" s="63">
        <f t="shared" si="129"/>
        <v>4579.7498225311629</v>
      </c>
      <c r="AJ220" s="63">
        <f t="shared" si="130"/>
        <v>0.61030267082688994</v>
      </c>
      <c r="AK220" s="63">
        <f t="shared" si="131"/>
        <v>0.92548597467567972</v>
      </c>
      <c r="AL220" s="63">
        <f t="shared" si="132"/>
        <v>-7.4514025324320272</v>
      </c>
      <c r="AM220" s="8">
        <v>1.9</v>
      </c>
      <c r="AN220" s="16">
        <f t="shared" si="110"/>
        <v>1.0249719898830356</v>
      </c>
      <c r="AO220" s="17">
        <f t="shared" si="133"/>
        <v>7.4692290285005569E-3</v>
      </c>
      <c r="AP220" s="16">
        <f t="shared" si="134"/>
        <v>1.0249719898830356</v>
      </c>
      <c r="AQ220" s="17">
        <f t="shared" si="135"/>
        <v>2.4971989883035617</v>
      </c>
      <c r="AR220" s="45">
        <v>3366.6763000000001</v>
      </c>
      <c r="AS220" s="17">
        <f t="shared" si="136"/>
        <v>4.0786452500740644E-2</v>
      </c>
      <c r="AT220" s="17">
        <f t="shared" si="137"/>
        <v>1.0275685099714598</v>
      </c>
      <c r="AU220" s="17">
        <f t="shared" si="138"/>
        <v>2.7568509971459765</v>
      </c>
    </row>
    <row r="221" spans="1:47" x14ac:dyDescent="0.3">
      <c r="A221">
        <f t="shared" si="111"/>
        <v>219</v>
      </c>
      <c r="B221" s="7">
        <v>44151</v>
      </c>
      <c r="C221" s="70">
        <v>0.17</v>
      </c>
      <c r="D221" s="45">
        <v>3755.7018349999998</v>
      </c>
      <c r="E221" s="45">
        <v>0</v>
      </c>
      <c r="F221" s="46">
        <f t="shared" si="105"/>
        <v>197.84293524565695</v>
      </c>
      <c r="G221" s="46">
        <f t="shared" si="107"/>
        <v>3755.7018349999998</v>
      </c>
      <c r="H221" s="11">
        <f t="shared" si="112"/>
        <v>0.17518021055877853</v>
      </c>
      <c r="I221" s="10">
        <f t="shared" si="113"/>
        <v>1.0669401328092092</v>
      </c>
      <c r="J221" s="11">
        <f t="shared" si="114"/>
        <v>6.6940132809209185</v>
      </c>
      <c r="K221" s="56">
        <f t="shared" si="115"/>
        <v>3953.5447702456568</v>
      </c>
      <c r="L221" s="58">
        <f t="shared" si="116"/>
        <v>0.16677426375850679</v>
      </c>
      <c r="M221" s="57">
        <f t="shared" si="117"/>
        <v>1.0657536419329632</v>
      </c>
      <c r="N221" s="58">
        <f t="shared" si="118"/>
        <v>6.575364193296318</v>
      </c>
      <c r="O221" s="70">
        <v>3.1560000000000001</v>
      </c>
      <c r="P221" s="45">
        <v>4060.2139219999999</v>
      </c>
      <c r="Q221" s="45">
        <v>0</v>
      </c>
      <c r="R221" s="45">
        <f t="shared" si="106"/>
        <v>197.84293524565695</v>
      </c>
      <c r="S221" s="47">
        <f t="shared" si="108"/>
        <v>4060.2139219999999</v>
      </c>
      <c r="T221" s="13">
        <f t="shared" si="119"/>
        <v>0.2188596200723758</v>
      </c>
      <c r="U221" s="12">
        <f t="shared" si="120"/>
        <v>1.0344692516901022</v>
      </c>
      <c r="V221" s="13">
        <f t="shared" si="121"/>
        <v>3.4469251690102176</v>
      </c>
      <c r="W221" s="55">
        <f t="shared" si="122"/>
        <v>4258.0568572456568</v>
      </c>
      <c r="X221" s="55">
        <f t="shared" si="123"/>
        <v>0.20901795227512565</v>
      </c>
      <c r="Y221" s="55">
        <f t="shared" si="124"/>
        <v>1.0348388794174479</v>
      </c>
      <c r="Z221" s="55">
        <f t="shared" si="125"/>
        <v>3.4838879417447899</v>
      </c>
      <c r="AA221" s="70">
        <v>4.3186999999999998</v>
      </c>
      <c r="AB221" s="45">
        <v>4370.5830459999997</v>
      </c>
      <c r="AC221" s="45">
        <v>99.569678999999994</v>
      </c>
      <c r="AD221" s="45">
        <f t="shared" si="102"/>
        <v>198.25041667097315</v>
      </c>
      <c r="AE221" s="48">
        <f t="shared" si="109"/>
        <v>4470.1527249999999</v>
      </c>
      <c r="AF221" s="15">
        <f t="shared" si="126"/>
        <v>-0.24377468471469266</v>
      </c>
      <c r="AG221" s="14">
        <f t="shared" si="127"/>
        <v>0.92472373159829202</v>
      </c>
      <c r="AH221" s="15">
        <f t="shared" si="128"/>
        <v>-7.5276268401707984</v>
      </c>
      <c r="AI221" s="63">
        <f t="shared" si="129"/>
        <v>4568.8334626709729</v>
      </c>
      <c r="AJ221" s="63">
        <f t="shared" si="130"/>
        <v>-0.23836148879757824</v>
      </c>
      <c r="AK221" s="63">
        <f t="shared" si="131"/>
        <v>0.92327997252783001</v>
      </c>
      <c r="AL221" s="63">
        <f t="shared" si="132"/>
        <v>-7.6720027472169994</v>
      </c>
      <c r="AM221" s="8">
        <v>1.9</v>
      </c>
      <c r="AN221" s="16">
        <f t="shared" si="110"/>
        <v>1.0250485473884379</v>
      </c>
      <c r="AO221" s="17">
        <f t="shared" si="133"/>
        <v>7.4692290285005569E-3</v>
      </c>
      <c r="AP221" s="16">
        <f t="shared" si="134"/>
        <v>1.0250485473884379</v>
      </c>
      <c r="AQ221" s="17">
        <f t="shared" si="135"/>
        <v>2.504854738843787</v>
      </c>
      <c r="AR221" s="45">
        <v>3368.0494480000002</v>
      </c>
      <c r="AS221" s="17">
        <f t="shared" si="136"/>
        <v>4.0786457551633681E-2</v>
      </c>
      <c r="AT221" s="17">
        <f t="shared" si="137"/>
        <v>1.0279876187655932</v>
      </c>
      <c r="AU221" s="17">
        <f t="shared" si="138"/>
        <v>2.7987618765593192</v>
      </c>
    </row>
    <row r="222" spans="1:47" x14ac:dyDescent="0.3">
      <c r="A222">
        <f t="shared" si="111"/>
        <v>220</v>
      </c>
      <c r="B222" s="7">
        <v>44152</v>
      </c>
      <c r="C222" s="70">
        <v>0.15770000000000001</v>
      </c>
      <c r="D222" s="45">
        <v>3757.3321890000002</v>
      </c>
      <c r="E222" s="45">
        <v>0</v>
      </c>
      <c r="F222" s="46">
        <f t="shared" si="105"/>
        <v>197.85771258760715</v>
      </c>
      <c r="G222" s="46">
        <f t="shared" si="107"/>
        <v>3757.3321890000002</v>
      </c>
      <c r="H222" s="11">
        <f t="shared" si="112"/>
        <v>4.3410102069518786E-2</v>
      </c>
      <c r="I222" s="10">
        <f t="shared" si="113"/>
        <v>1.0674032926098824</v>
      </c>
      <c r="J222" s="11">
        <f t="shared" si="114"/>
        <v>6.7403292609882426</v>
      </c>
      <c r="K222" s="56">
        <f t="shared" si="115"/>
        <v>3955.1899015876074</v>
      </c>
      <c r="L222" s="58">
        <f t="shared" si="116"/>
        <v>4.1611552102094329E-2</v>
      </c>
      <c r="M222" s="57">
        <f t="shared" si="117"/>
        <v>1.0661971185649561</v>
      </c>
      <c r="N222" s="58">
        <f t="shared" si="118"/>
        <v>6.6197118564956137</v>
      </c>
      <c r="O222" s="70">
        <v>3.1434000000000002</v>
      </c>
      <c r="P222" s="45">
        <v>4064.7824949999999</v>
      </c>
      <c r="Q222" s="45">
        <v>0</v>
      </c>
      <c r="R222" s="45">
        <f t="shared" si="106"/>
        <v>197.85771258760715</v>
      </c>
      <c r="S222" s="47">
        <f t="shared" si="108"/>
        <v>4064.7824949999999</v>
      </c>
      <c r="T222" s="13">
        <f t="shared" si="119"/>
        <v>0.1125204998496665</v>
      </c>
      <c r="U222" s="12">
        <f t="shared" si="120"/>
        <v>1.0356332416628951</v>
      </c>
      <c r="V222" s="13">
        <f t="shared" si="121"/>
        <v>3.5633241662895054</v>
      </c>
      <c r="W222" s="55">
        <f t="shared" si="122"/>
        <v>4262.6402075876067</v>
      </c>
      <c r="X222" s="55">
        <f t="shared" si="123"/>
        <v>0.10763948194234541</v>
      </c>
      <c r="Y222" s="55">
        <f t="shared" si="124"/>
        <v>1.0359527746261907</v>
      </c>
      <c r="Z222" s="55">
        <f t="shared" si="125"/>
        <v>3.5952774626190731</v>
      </c>
      <c r="AA222" s="70">
        <v>4.3071999999999999</v>
      </c>
      <c r="AB222" s="45">
        <v>4380.5907980000002</v>
      </c>
      <c r="AC222" s="45">
        <v>0</v>
      </c>
      <c r="AD222" s="45">
        <f t="shared" ref="AD222:AD285" si="139">+(AD221*(1+AO221/100))+AC222</f>
        <v>198.26522444864426</v>
      </c>
      <c r="AE222" s="48">
        <f t="shared" si="109"/>
        <v>4380.5907980000002</v>
      </c>
      <c r="AF222" s="15">
        <f t="shared" si="126"/>
        <v>0.2289797927340631</v>
      </c>
      <c r="AG222" s="14">
        <f t="shared" si="127"/>
        <v>0.92684116208226852</v>
      </c>
      <c r="AH222" s="15">
        <f t="shared" si="128"/>
        <v>-7.3158837917731478</v>
      </c>
      <c r="AI222" s="63">
        <f t="shared" si="129"/>
        <v>4578.8560224486446</v>
      </c>
      <c r="AJ222" s="63">
        <f t="shared" si="130"/>
        <v>0.2193680259864994</v>
      </c>
      <c r="AK222" s="63">
        <f t="shared" si="131"/>
        <v>0.92530535357789301</v>
      </c>
      <c r="AL222" s="63">
        <f t="shared" si="132"/>
        <v>-7.4694646422106992</v>
      </c>
      <c r="AM222" s="8">
        <v>1.9</v>
      </c>
      <c r="AN222" s="16">
        <f t="shared" si="110"/>
        <v>1.0251251106120955</v>
      </c>
      <c r="AO222" s="17">
        <f t="shared" si="133"/>
        <v>7.4692290285005569E-3</v>
      </c>
      <c r="AP222" s="16">
        <f t="shared" si="134"/>
        <v>1.0251251106120955</v>
      </c>
      <c r="AQ222" s="17">
        <f t="shared" si="135"/>
        <v>2.5125110612095547</v>
      </c>
      <c r="AR222" s="45">
        <v>3368.801567</v>
      </c>
      <c r="AS222" s="17">
        <f t="shared" si="136"/>
        <v>2.2330996370811818E-2</v>
      </c>
      <c r="AT222" s="17">
        <f t="shared" si="137"/>
        <v>1.0282171786434322</v>
      </c>
      <c r="AU222" s="17">
        <f t="shared" si="138"/>
        <v>2.8217178643432206</v>
      </c>
    </row>
    <row r="223" spans="1:47" x14ac:dyDescent="0.3">
      <c r="A223">
        <f t="shared" si="111"/>
        <v>221</v>
      </c>
      <c r="B223" s="7">
        <v>44153</v>
      </c>
      <c r="C223" s="70">
        <v>0.1719</v>
      </c>
      <c r="D223" s="45">
        <v>3757.312003</v>
      </c>
      <c r="E223" s="45">
        <v>0</v>
      </c>
      <c r="F223" s="46">
        <f t="shared" si="105"/>
        <v>197.87249103331087</v>
      </c>
      <c r="G223" s="46">
        <f t="shared" si="107"/>
        <v>3757.312003</v>
      </c>
      <c r="H223" s="11">
        <f t="shared" si="112"/>
        <v>-5.3724288896495054E-4</v>
      </c>
      <c r="I223" s="10">
        <f t="shared" si="113"/>
        <v>1.0673975580615962</v>
      </c>
      <c r="J223" s="11">
        <f t="shared" si="114"/>
        <v>6.7397558061596197</v>
      </c>
      <c r="K223" s="56">
        <f t="shared" si="115"/>
        <v>3955.1844940333108</v>
      </c>
      <c r="L223" s="58">
        <f t="shared" si="116"/>
        <v>-1.3672047186608083E-4</v>
      </c>
      <c r="M223" s="57">
        <f t="shared" si="117"/>
        <v>1.0661956608552245</v>
      </c>
      <c r="N223" s="58">
        <f t="shared" si="118"/>
        <v>6.6195660855224547</v>
      </c>
      <c r="O223" s="70">
        <v>3.22</v>
      </c>
      <c r="P223" s="45">
        <v>4047.0329830000001</v>
      </c>
      <c r="Q223" s="45">
        <v>0</v>
      </c>
      <c r="R223" s="45">
        <f t="shared" si="106"/>
        <v>197.87249103331087</v>
      </c>
      <c r="S223" s="47">
        <f t="shared" si="108"/>
        <v>4047.0329830000001</v>
      </c>
      <c r="T223" s="13">
        <f t="shared" si="119"/>
        <v>-0.43666572619404098</v>
      </c>
      <c r="U223" s="12">
        <f t="shared" si="120"/>
        <v>1.031110986247481</v>
      </c>
      <c r="V223" s="13">
        <f t="shared" si="121"/>
        <v>3.1110986247480987</v>
      </c>
      <c r="W223" s="55">
        <f t="shared" si="122"/>
        <v>4244.9054740333113</v>
      </c>
      <c r="X223" s="55">
        <f t="shared" si="123"/>
        <v>-0.4160504450440583</v>
      </c>
      <c r="Y223" s="55">
        <f t="shared" si="124"/>
        <v>1.0316426884969121</v>
      </c>
      <c r="Z223" s="55">
        <f t="shared" si="125"/>
        <v>3.1642688496912097</v>
      </c>
      <c r="AA223" s="70">
        <v>4.32</v>
      </c>
      <c r="AB223" s="45">
        <v>4373.0676439999997</v>
      </c>
      <c r="AC223" s="45">
        <v>0</v>
      </c>
      <c r="AD223" s="45">
        <f t="shared" si="139"/>
        <v>198.28003333234221</v>
      </c>
      <c r="AE223" s="48">
        <f t="shared" si="109"/>
        <v>4373.0676439999997</v>
      </c>
      <c r="AF223" s="15">
        <f t="shared" si="126"/>
        <v>-0.17173834185643111</v>
      </c>
      <c r="AG223" s="14">
        <f t="shared" si="127"/>
        <v>0.9252494204388656</v>
      </c>
      <c r="AH223" s="15">
        <f t="shared" si="128"/>
        <v>-7.4750579561134405</v>
      </c>
      <c r="AI223" s="63">
        <f t="shared" si="129"/>
        <v>4571.3476773323418</v>
      </c>
      <c r="AJ223" s="63">
        <f t="shared" si="130"/>
        <v>-0.16397862434397448</v>
      </c>
      <c r="AK223" s="63">
        <f t="shared" si="131"/>
        <v>0.92378805058811486</v>
      </c>
      <c r="AL223" s="63">
        <f t="shared" si="132"/>
        <v>-7.6211949411885138</v>
      </c>
      <c r="AM223" s="8">
        <v>1.9</v>
      </c>
      <c r="AN223" s="16">
        <f t="shared" si="110"/>
        <v>1.0252016795544359</v>
      </c>
      <c r="AO223" s="17">
        <f t="shared" si="133"/>
        <v>7.4692290285005569E-3</v>
      </c>
      <c r="AP223" s="16">
        <f t="shared" si="134"/>
        <v>1.0252016795544359</v>
      </c>
      <c r="AQ223" s="17">
        <f t="shared" si="135"/>
        <v>2.5201679554435863</v>
      </c>
      <c r="AR223" s="45">
        <v>3369.5538550000001</v>
      </c>
      <c r="AS223" s="17">
        <f t="shared" si="136"/>
        <v>2.2331027370969814E-2</v>
      </c>
      <c r="AT223" s="17">
        <f t="shared" si="137"/>
        <v>1.0284467901030281</v>
      </c>
      <c r="AU223" s="17">
        <f t="shared" si="138"/>
        <v>2.8446790103028086</v>
      </c>
    </row>
    <row r="224" spans="1:47" x14ac:dyDescent="0.3">
      <c r="A224">
        <f t="shared" si="111"/>
        <v>222</v>
      </c>
      <c r="B224" s="7">
        <v>44154</v>
      </c>
      <c r="C224" s="70">
        <v>0.1154</v>
      </c>
      <c r="D224" s="45">
        <v>3761.6797590000001</v>
      </c>
      <c r="E224" s="45">
        <v>0</v>
      </c>
      <c r="F224" s="46">
        <f t="shared" si="105"/>
        <v>197.88727058285053</v>
      </c>
      <c r="G224" s="46">
        <f t="shared" si="107"/>
        <v>3761.6797590000001</v>
      </c>
      <c r="H224" s="11">
        <f t="shared" si="112"/>
        <v>0.11624682742643611</v>
      </c>
      <c r="I224" s="10">
        <f t="shared" si="113"/>
        <v>1.0686383738588701</v>
      </c>
      <c r="J224" s="11">
        <f t="shared" si="114"/>
        <v>6.8638373858870061</v>
      </c>
      <c r="K224" s="56">
        <f t="shared" si="115"/>
        <v>3959.5670295828504</v>
      </c>
      <c r="L224" s="58">
        <f t="shared" si="116"/>
        <v>0.11080483239533923</v>
      </c>
      <c r="M224" s="57">
        <f t="shared" si="117"/>
        <v>1.0673770571702415</v>
      </c>
      <c r="N224" s="58">
        <f t="shared" si="118"/>
        <v>6.737705717024145</v>
      </c>
      <c r="O224" s="70">
        <v>3.2120000000000002</v>
      </c>
      <c r="P224" s="45">
        <v>4050.4408629999998</v>
      </c>
      <c r="Q224" s="45">
        <v>0</v>
      </c>
      <c r="R224" s="45">
        <f t="shared" si="106"/>
        <v>197.88727058285053</v>
      </c>
      <c r="S224" s="47">
        <f t="shared" si="108"/>
        <v>4050.4408629999998</v>
      </c>
      <c r="T224" s="13">
        <f t="shared" si="119"/>
        <v>8.4206874871406434E-2</v>
      </c>
      <c r="U224" s="12">
        <f t="shared" si="120"/>
        <v>1.0319792525854556</v>
      </c>
      <c r="V224" s="13">
        <f t="shared" si="121"/>
        <v>3.1979252585455642</v>
      </c>
      <c r="W224" s="55">
        <f t="shared" si="122"/>
        <v>4248.3281335828506</v>
      </c>
      <c r="X224" s="55">
        <f t="shared" si="123"/>
        <v>8.0629817801036729E-2</v>
      </c>
      <c r="Y224" s="55">
        <f t="shared" si="124"/>
        <v>1.0324745001170048</v>
      </c>
      <c r="Z224" s="55">
        <f t="shared" si="125"/>
        <v>3.2474500117004812</v>
      </c>
      <c r="AA224" s="70">
        <v>4.3228999999999997</v>
      </c>
      <c r="AB224" s="45">
        <v>4372.6893309999996</v>
      </c>
      <c r="AC224" s="45">
        <v>0</v>
      </c>
      <c r="AD224" s="45">
        <f t="shared" si="139"/>
        <v>198.2948433221496</v>
      </c>
      <c r="AE224" s="48">
        <f t="shared" si="109"/>
        <v>4372.6893309999996</v>
      </c>
      <c r="AF224" s="15">
        <f t="shared" si="126"/>
        <v>-8.6509752603380896E-3</v>
      </c>
      <c r="AG224" s="14">
        <f t="shared" si="127"/>
        <v>0.92516937734040705</v>
      </c>
      <c r="AH224" s="15">
        <f t="shared" si="128"/>
        <v>-7.4830622659592949</v>
      </c>
      <c r="AI224" s="63">
        <f t="shared" si="129"/>
        <v>4570.9841743221496</v>
      </c>
      <c r="AJ224" s="63">
        <f t="shared" si="130"/>
        <v>-7.9517690591446311E-3</v>
      </c>
      <c r="AK224" s="63">
        <f t="shared" si="131"/>
        <v>0.92371459309573611</v>
      </c>
      <c r="AL224" s="63">
        <f t="shared" si="132"/>
        <v>-7.628540690426389</v>
      </c>
      <c r="AM224" s="8">
        <v>1.9</v>
      </c>
      <c r="AN224" s="16">
        <f t="shared" si="110"/>
        <v>1.0252782542158858</v>
      </c>
      <c r="AO224" s="17">
        <f t="shared" si="133"/>
        <v>7.4692290285005569E-3</v>
      </c>
      <c r="AP224" s="16">
        <f t="shared" si="134"/>
        <v>1.0252782542158858</v>
      </c>
      <c r="AQ224" s="17">
        <f t="shared" si="135"/>
        <v>2.5278254215885809</v>
      </c>
      <c r="AR224" s="45">
        <v>3370.3063099999999</v>
      </c>
      <c r="AS224" s="17">
        <f t="shared" si="136"/>
        <v>2.233099788220283E-2</v>
      </c>
      <c r="AT224" s="17">
        <f t="shared" si="137"/>
        <v>1.0286764525339456</v>
      </c>
      <c r="AU224" s="17">
        <f t="shared" si="138"/>
        <v>2.8676452533945573</v>
      </c>
    </row>
    <row r="225" spans="1:47" x14ac:dyDescent="0.3">
      <c r="A225">
        <f t="shared" si="111"/>
        <v>223</v>
      </c>
      <c r="B225" s="7">
        <v>44155</v>
      </c>
      <c r="C225" s="70">
        <v>0.13250000000000001</v>
      </c>
      <c r="D225" s="45">
        <v>3761.4781240000002</v>
      </c>
      <c r="E225" s="45">
        <v>0</v>
      </c>
      <c r="F225" s="46">
        <f t="shared" si="105"/>
        <v>197.90205123630861</v>
      </c>
      <c r="G225" s="46">
        <f t="shared" si="107"/>
        <v>3761.4781240000002</v>
      </c>
      <c r="H225" s="11">
        <f t="shared" si="112"/>
        <v>-5.3602383221829086E-3</v>
      </c>
      <c r="I225" s="10">
        <f t="shared" si="113"/>
        <v>1.068581092295229</v>
      </c>
      <c r="J225" s="11">
        <f t="shared" si="114"/>
        <v>6.8581092295229018</v>
      </c>
      <c r="K225" s="56">
        <f t="shared" si="115"/>
        <v>3959.3801752363088</v>
      </c>
      <c r="L225" s="58">
        <f t="shared" si="116"/>
        <v>-4.7190600675706129E-3</v>
      </c>
      <c r="M225" s="57">
        <f t="shared" si="117"/>
        <v>1.0673266870057661</v>
      </c>
      <c r="N225" s="58">
        <f t="shared" si="118"/>
        <v>6.732668700576605</v>
      </c>
      <c r="O225" s="70">
        <v>3.2553999999999998</v>
      </c>
      <c r="P225" s="45">
        <v>4041.0501549999999</v>
      </c>
      <c r="Q225" s="45">
        <v>0</v>
      </c>
      <c r="R225" s="45">
        <f t="shared" si="106"/>
        <v>197.90205123630861</v>
      </c>
      <c r="S225" s="47">
        <f t="shared" si="108"/>
        <v>4041.0501549999999</v>
      </c>
      <c r="T225" s="13">
        <f t="shared" si="119"/>
        <v>-0.23184409592995614</v>
      </c>
      <c r="U225" s="12">
        <f t="shared" si="120"/>
        <v>1.0295866696171141</v>
      </c>
      <c r="V225" s="13">
        <f t="shared" si="121"/>
        <v>2.9586669617114092</v>
      </c>
      <c r="W225" s="55">
        <f t="shared" si="122"/>
        <v>4238.9522062363085</v>
      </c>
      <c r="X225" s="55">
        <f t="shared" si="123"/>
        <v>-0.22069687302225249</v>
      </c>
      <c r="Y225" s="55">
        <f t="shared" si="124"/>
        <v>1.0301958611804944</v>
      </c>
      <c r="Z225" s="55">
        <f t="shared" si="125"/>
        <v>3.0195861180494443</v>
      </c>
      <c r="AA225" s="70">
        <v>4.37</v>
      </c>
      <c r="AB225" s="45">
        <v>4340.6900990000004</v>
      </c>
      <c r="AC225" s="45">
        <v>0</v>
      </c>
      <c r="AD225" s="45">
        <f t="shared" si="139"/>
        <v>198.30965441814905</v>
      </c>
      <c r="AE225" s="48">
        <f t="shared" si="109"/>
        <v>4340.6900990000004</v>
      </c>
      <c r="AF225" s="15">
        <f t="shared" si="126"/>
        <v>-0.73179751813471361</v>
      </c>
      <c r="AG225" s="14">
        <f t="shared" si="127"/>
        <v>0.91839901079848751</v>
      </c>
      <c r="AH225" s="15">
        <f t="shared" si="128"/>
        <v>-8.160098920151249</v>
      </c>
      <c r="AI225" s="63">
        <f t="shared" si="129"/>
        <v>4538.9997534181493</v>
      </c>
      <c r="AJ225" s="63">
        <f t="shared" si="130"/>
        <v>-0.69972722906535001</v>
      </c>
      <c r="AK225" s="63">
        <f t="shared" si="131"/>
        <v>0.917251110568995</v>
      </c>
      <c r="AL225" s="63">
        <f t="shared" si="132"/>
        <v>-8.2748889431004997</v>
      </c>
      <c r="AM225" s="8">
        <v>1.9</v>
      </c>
      <c r="AN225" s="16">
        <f t="shared" si="110"/>
        <v>1.0253548345968726</v>
      </c>
      <c r="AO225" s="17">
        <f t="shared" si="133"/>
        <v>7.4692290285005569E-3</v>
      </c>
      <c r="AP225" s="16">
        <f t="shared" si="134"/>
        <v>1.0253548345968726</v>
      </c>
      <c r="AQ225" s="17">
        <f t="shared" si="135"/>
        <v>2.53548345968726</v>
      </c>
      <c r="AR225" s="45">
        <v>3371.0589340000001</v>
      </c>
      <c r="AS225" s="17">
        <f t="shared" si="136"/>
        <v>2.2331026641908558E-2</v>
      </c>
      <c r="AT225" s="17">
        <f t="shared" si="137"/>
        <v>1.0289061665466199</v>
      </c>
      <c r="AU225" s="17">
        <f t="shared" si="138"/>
        <v>2.8906166546619927</v>
      </c>
    </row>
    <row r="226" spans="1:47" x14ac:dyDescent="0.3">
      <c r="A226">
        <f t="shared" si="111"/>
        <v>224</v>
      </c>
      <c r="B226" s="7">
        <v>44158</v>
      </c>
      <c r="C226" s="70">
        <v>0.15210000000000001</v>
      </c>
      <c r="D226" s="45">
        <v>3761.1278499999999</v>
      </c>
      <c r="E226" s="45">
        <v>0</v>
      </c>
      <c r="F226" s="46">
        <f t="shared" si="105"/>
        <v>197.91683299376754</v>
      </c>
      <c r="G226" s="46">
        <f t="shared" si="107"/>
        <v>3761.1278499999999</v>
      </c>
      <c r="H226" s="11">
        <f t="shared" si="112"/>
        <v>-9.3121371028459521E-3</v>
      </c>
      <c r="I226" s="10">
        <f t="shared" si="113"/>
        <v>1.0684815845588593</v>
      </c>
      <c r="J226" s="11">
        <f t="shared" si="114"/>
        <v>6.8481584558859332</v>
      </c>
      <c r="K226" s="56">
        <f t="shared" si="115"/>
        <v>3959.0446829937673</v>
      </c>
      <c r="L226" s="58">
        <f t="shared" si="116"/>
        <v>-8.4733525878566418E-3</v>
      </c>
      <c r="M226" s="57">
        <f t="shared" si="117"/>
        <v>1.0672362486523117</v>
      </c>
      <c r="N226" s="58">
        <f t="shared" si="118"/>
        <v>6.7236248652311703</v>
      </c>
      <c r="O226" s="70">
        <v>3.2887</v>
      </c>
      <c r="P226" s="45">
        <v>4034.2041380000001</v>
      </c>
      <c r="Q226" s="45">
        <v>0</v>
      </c>
      <c r="R226" s="45">
        <f t="shared" si="106"/>
        <v>197.91683299376754</v>
      </c>
      <c r="S226" s="47">
        <f t="shared" si="108"/>
        <v>4034.2041380000001</v>
      </c>
      <c r="T226" s="13">
        <f t="shared" si="119"/>
        <v>-0.16941182953469358</v>
      </c>
      <c r="U226" s="12">
        <f t="shared" si="120"/>
        <v>1.0278424280034704</v>
      </c>
      <c r="V226" s="13">
        <f t="shared" si="121"/>
        <v>2.7842428003470365</v>
      </c>
      <c r="W226" s="55">
        <f t="shared" si="122"/>
        <v>4232.1209709937675</v>
      </c>
      <c r="X226" s="55">
        <f t="shared" si="123"/>
        <v>-0.1611538632705245</v>
      </c>
      <c r="Y226" s="55">
        <f t="shared" si="124"/>
        <v>1.028535660750949</v>
      </c>
      <c r="Z226" s="55">
        <f t="shared" si="125"/>
        <v>2.8535660750949043</v>
      </c>
      <c r="AA226" s="70">
        <v>4.3768000000000002</v>
      </c>
      <c r="AB226" s="45">
        <v>4337.5626670000001</v>
      </c>
      <c r="AC226" s="45">
        <v>0</v>
      </c>
      <c r="AD226" s="45">
        <f t="shared" si="139"/>
        <v>198.32446662042318</v>
      </c>
      <c r="AE226" s="48">
        <f t="shared" si="109"/>
        <v>4337.5626670000001</v>
      </c>
      <c r="AF226" s="15">
        <f t="shared" si="126"/>
        <v>-7.2049188692846489E-2</v>
      </c>
      <c r="AG226" s="14">
        <f t="shared" si="127"/>
        <v>0.91773731176224405</v>
      </c>
      <c r="AH226" s="15">
        <f t="shared" si="128"/>
        <v>-8.2262688237755945</v>
      </c>
      <c r="AI226" s="63">
        <f t="shared" si="129"/>
        <v>4535.8871336204229</v>
      </c>
      <c r="AJ226" s="63">
        <f t="shared" si="130"/>
        <v>-6.8575015792460281E-2</v>
      </c>
      <c r="AK226" s="63">
        <f t="shared" si="131"/>
        <v>0.91662210547506584</v>
      </c>
      <c r="AL226" s="63">
        <f t="shared" si="132"/>
        <v>-8.337789452493416</v>
      </c>
      <c r="AM226" s="8">
        <v>1.9</v>
      </c>
      <c r="AN226" s="16">
        <f t="shared" si="110"/>
        <v>1.0254314206978234</v>
      </c>
      <c r="AO226" s="17">
        <f t="shared" si="133"/>
        <v>7.4692290285005569E-3</v>
      </c>
      <c r="AP226" s="16">
        <f t="shared" si="134"/>
        <v>1.0254314206978234</v>
      </c>
      <c r="AQ226" s="17">
        <f t="shared" si="135"/>
        <v>2.5431420697823448</v>
      </c>
      <c r="AR226" s="45">
        <v>3371.811725</v>
      </c>
      <c r="AS226" s="17">
        <f t="shared" si="136"/>
        <v>2.2330994940711335E-2</v>
      </c>
      <c r="AT226" s="17">
        <f t="shared" si="137"/>
        <v>1.0291359315306161</v>
      </c>
      <c r="AU226" s="17">
        <f t="shared" si="138"/>
        <v>2.913593153061611</v>
      </c>
    </row>
    <row r="227" spans="1:47" x14ac:dyDescent="0.3">
      <c r="A227">
        <f t="shared" si="111"/>
        <v>225</v>
      </c>
      <c r="B227" s="7">
        <v>44159</v>
      </c>
      <c r="C227" s="70">
        <v>6.6400000000000001E-2</v>
      </c>
      <c r="D227" s="45">
        <v>3767.2727920000002</v>
      </c>
      <c r="E227" s="45">
        <v>0</v>
      </c>
      <c r="F227" s="46">
        <f t="shared" si="105"/>
        <v>197.93161585530981</v>
      </c>
      <c r="G227" s="46">
        <f t="shared" si="107"/>
        <v>3767.2727920000002</v>
      </c>
      <c r="H227" s="11">
        <f t="shared" si="112"/>
        <v>0.16338030093818734</v>
      </c>
      <c r="I227" s="10">
        <f t="shared" si="113"/>
        <v>1.0702272729871807</v>
      </c>
      <c r="J227" s="11">
        <f t="shared" si="114"/>
        <v>7.0227272987180678</v>
      </c>
      <c r="K227" s="56">
        <f t="shared" si="115"/>
        <v>3965.2044078553099</v>
      </c>
      <c r="L227" s="58">
        <f t="shared" si="116"/>
        <v>0.15558614147503924</v>
      </c>
      <c r="M227" s="57">
        <f t="shared" si="117"/>
        <v>1.0688967203520128</v>
      </c>
      <c r="N227" s="58">
        <f t="shared" si="118"/>
        <v>6.8896720352012775</v>
      </c>
      <c r="O227" s="70">
        <v>3.23</v>
      </c>
      <c r="P227" s="45">
        <v>4050.197244</v>
      </c>
      <c r="Q227" s="45">
        <v>0</v>
      </c>
      <c r="R227" s="45">
        <f t="shared" si="106"/>
        <v>197.93161585530981</v>
      </c>
      <c r="S227" s="47">
        <f t="shared" si="108"/>
        <v>4050.197244</v>
      </c>
      <c r="T227" s="13">
        <f t="shared" si="119"/>
        <v>0.39643769757096159</v>
      </c>
      <c r="U227" s="12">
        <f t="shared" si="120"/>
        <v>1.0319171828597047</v>
      </c>
      <c r="V227" s="13">
        <f t="shared" si="121"/>
        <v>3.1917182859704685</v>
      </c>
      <c r="W227" s="55">
        <f t="shared" si="122"/>
        <v>4248.1288598553101</v>
      </c>
      <c r="X227" s="55">
        <f t="shared" si="123"/>
        <v>0.37824743128227478</v>
      </c>
      <c r="Y227" s="55">
        <f t="shared" si="124"/>
        <v>1.0324260704675616</v>
      </c>
      <c r="Z227" s="55">
        <f t="shared" si="125"/>
        <v>3.242607046756163</v>
      </c>
      <c r="AA227" s="70">
        <v>4.3621999999999996</v>
      </c>
      <c r="AB227" s="45">
        <v>4349.6607519999998</v>
      </c>
      <c r="AC227" s="45">
        <v>0</v>
      </c>
      <c r="AD227" s="45">
        <f t="shared" si="139"/>
        <v>198.33927992905461</v>
      </c>
      <c r="AE227" s="48">
        <f t="shared" si="109"/>
        <v>4349.6607519999998</v>
      </c>
      <c r="AF227" s="15">
        <f t="shared" si="126"/>
        <v>0.27891435648967899</v>
      </c>
      <c r="AG227" s="14">
        <f t="shared" si="127"/>
        <v>0.92029701287961141</v>
      </c>
      <c r="AH227" s="15">
        <f t="shared" si="128"/>
        <v>-7.9702987120388595</v>
      </c>
      <c r="AI227" s="63">
        <f t="shared" si="129"/>
        <v>4548.0000319290548</v>
      </c>
      <c r="AJ227" s="63">
        <f t="shared" si="130"/>
        <v>0.26704584906556139</v>
      </c>
      <c r="AK227" s="63">
        <f t="shared" si="131"/>
        <v>0.9190699067593544</v>
      </c>
      <c r="AL227" s="63">
        <f t="shared" si="132"/>
        <v>-8.0930093240645604</v>
      </c>
      <c r="AM227" s="8">
        <v>1.9</v>
      </c>
      <c r="AN227" s="16">
        <f t="shared" si="110"/>
        <v>1.0255080125191656</v>
      </c>
      <c r="AO227" s="17">
        <f t="shared" si="133"/>
        <v>7.4692290285005569E-3</v>
      </c>
      <c r="AP227" s="16">
        <f t="shared" si="134"/>
        <v>1.0255080125191656</v>
      </c>
      <c r="AQ227" s="17">
        <f t="shared" si="135"/>
        <v>2.5508012519165568</v>
      </c>
      <c r="AR227" s="45">
        <v>3372.5646849999998</v>
      </c>
      <c r="AS227" s="17">
        <f t="shared" si="136"/>
        <v>2.2331021462940193E-2</v>
      </c>
      <c r="AT227" s="17">
        <f t="shared" si="137"/>
        <v>1.0293657480963689</v>
      </c>
      <c r="AU227" s="17">
        <f t="shared" si="138"/>
        <v>2.9365748096368938</v>
      </c>
    </row>
    <row r="228" spans="1:47" x14ac:dyDescent="0.3">
      <c r="A228">
        <f t="shared" si="111"/>
        <v>226</v>
      </c>
      <c r="B228" s="7">
        <v>44160</v>
      </c>
      <c r="C228" s="70">
        <v>0.08</v>
      </c>
      <c r="D228" s="45">
        <v>3771.0335380000001</v>
      </c>
      <c r="E228" s="45">
        <v>0</v>
      </c>
      <c r="F228" s="46">
        <f t="shared" si="105"/>
        <v>197.94639982101785</v>
      </c>
      <c r="G228" s="46">
        <f t="shared" si="107"/>
        <v>3771.0335380000001</v>
      </c>
      <c r="H228" s="11">
        <f t="shared" si="112"/>
        <v>9.9826750215337157E-2</v>
      </c>
      <c r="I228" s="10">
        <f t="shared" si="113"/>
        <v>1.071295646093722</v>
      </c>
      <c r="J228" s="11">
        <f t="shared" si="114"/>
        <v>7.1295646093721965</v>
      </c>
      <c r="K228" s="56">
        <f t="shared" si="115"/>
        <v>3968.9799378210182</v>
      </c>
      <c r="L228" s="58">
        <f t="shared" si="116"/>
        <v>9.5216528011232704E-2</v>
      </c>
      <c r="M228" s="57">
        <f t="shared" si="117"/>
        <v>1.0699144866971579</v>
      </c>
      <c r="N228" s="58">
        <f t="shared" si="118"/>
        <v>6.991448669715794</v>
      </c>
      <c r="O228" s="70">
        <v>3.2240000000000002</v>
      </c>
      <c r="P228" s="45">
        <v>4057.135581</v>
      </c>
      <c r="Q228" s="45">
        <v>0</v>
      </c>
      <c r="R228" s="45">
        <f t="shared" si="106"/>
        <v>197.94639982101785</v>
      </c>
      <c r="S228" s="47">
        <f t="shared" si="108"/>
        <v>4057.135581</v>
      </c>
      <c r="T228" s="13">
        <f t="shared" si="119"/>
        <v>0.1713086198524838</v>
      </c>
      <c r="U228" s="12">
        <f t="shared" si="120"/>
        <v>1.0336849459436823</v>
      </c>
      <c r="V228" s="13">
        <f t="shared" si="121"/>
        <v>3.3684945943682321</v>
      </c>
      <c r="W228" s="55">
        <f t="shared" si="122"/>
        <v>4255.0819808210181</v>
      </c>
      <c r="X228" s="55">
        <f t="shared" si="123"/>
        <v>0.16367490712003718</v>
      </c>
      <c r="Y228" s="55">
        <f t="shared" si="124"/>
        <v>1.0341158928794825</v>
      </c>
      <c r="Z228" s="55">
        <f t="shared" si="125"/>
        <v>3.4115892879482468</v>
      </c>
      <c r="AA228" s="70">
        <v>4.3337000000000003</v>
      </c>
      <c r="AB228" s="45">
        <v>4376.1162800000002</v>
      </c>
      <c r="AC228" s="45">
        <v>0</v>
      </c>
      <c r="AD228" s="45">
        <f t="shared" si="139"/>
        <v>198.354094344126</v>
      </c>
      <c r="AE228" s="48">
        <f t="shared" si="109"/>
        <v>4376.1162800000002</v>
      </c>
      <c r="AF228" s="15">
        <f t="shared" si="126"/>
        <v>0.60822049139892531</v>
      </c>
      <c r="AG228" s="14">
        <f t="shared" si="127"/>
        <v>0.92589444789367736</v>
      </c>
      <c r="AH228" s="15">
        <f t="shared" si="128"/>
        <v>-7.4105552106322641</v>
      </c>
      <c r="AI228" s="63">
        <f t="shared" si="129"/>
        <v>4574.470374344126</v>
      </c>
      <c r="AJ228" s="63">
        <f t="shared" si="130"/>
        <v>0.58202159694893396</v>
      </c>
      <c r="AK228" s="63">
        <f t="shared" si="131"/>
        <v>0.9244190921077523</v>
      </c>
      <c r="AL228" s="63">
        <f t="shared" si="132"/>
        <v>-7.5580907892247691</v>
      </c>
      <c r="AM228" s="8">
        <v>1.9</v>
      </c>
      <c r="AN228" s="16">
        <f t="shared" si="110"/>
        <v>1.0255846100613262</v>
      </c>
      <c r="AO228" s="17">
        <f t="shared" si="133"/>
        <v>7.4692290285005569E-3</v>
      </c>
      <c r="AP228" s="16">
        <f t="shared" si="134"/>
        <v>1.0255846100613262</v>
      </c>
      <c r="AQ228" s="17">
        <f t="shared" si="135"/>
        <v>2.5584610061326174</v>
      </c>
      <c r="AR228" s="45">
        <v>3376.6720140000002</v>
      </c>
      <c r="AS228" s="17">
        <f t="shared" si="136"/>
        <v>0.12178651511913774</v>
      </c>
      <c r="AT228" s="17">
        <f t="shared" si="137"/>
        <v>1.0306193767688054</v>
      </c>
      <c r="AU228" s="17">
        <f t="shared" si="138"/>
        <v>3.061937676880544</v>
      </c>
    </row>
    <row r="229" spans="1:47" x14ac:dyDescent="0.3">
      <c r="A229">
        <f t="shared" si="111"/>
        <v>227</v>
      </c>
      <c r="B229" s="7">
        <v>44161</v>
      </c>
      <c r="C229" s="70">
        <v>6.4799999999999996E-2</v>
      </c>
      <c r="D229" s="45">
        <v>3773.357019</v>
      </c>
      <c r="E229" s="45">
        <v>0</v>
      </c>
      <c r="F229" s="46">
        <f t="shared" si="105"/>
        <v>197.96118489097415</v>
      </c>
      <c r="G229" s="46">
        <f t="shared" si="107"/>
        <v>3773.357019</v>
      </c>
      <c r="H229" s="11">
        <f t="shared" si="112"/>
        <v>6.1613904426649491E-2</v>
      </c>
      <c r="I229" s="10">
        <f t="shared" si="113"/>
        <v>1.071955713169233</v>
      </c>
      <c r="J229" s="11">
        <f t="shared" si="114"/>
        <v>7.1955713169232993</v>
      </c>
      <c r="K229" s="56">
        <f t="shared" si="115"/>
        <v>3971.318203890974</v>
      </c>
      <c r="L229" s="58">
        <f t="shared" si="116"/>
        <v>5.8913527067105953E-2</v>
      </c>
      <c r="M229" s="57">
        <f t="shared" si="117"/>
        <v>1.0705448110578732</v>
      </c>
      <c r="N229" s="58">
        <f t="shared" si="118"/>
        <v>7.0544811057873247</v>
      </c>
      <c r="O229" s="70">
        <v>3.1863000000000001</v>
      </c>
      <c r="P229" s="45">
        <v>4068.5353009999999</v>
      </c>
      <c r="Q229" s="45">
        <v>0</v>
      </c>
      <c r="R229" s="45">
        <f t="shared" si="106"/>
        <v>197.96118489097415</v>
      </c>
      <c r="S229" s="47">
        <f t="shared" si="108"/>
        <v>4068.5353009999999</v>
      </c>
      <c r="T229" s="13">
        <f t="shared" si="119"/>
        <v>0.28097951799752607</v>
      </c>
      <c r="U229" s="12">
        <f t="shared" si="120"/>
        <v>1.0365893889224078</v>
      </c>
      <c r="V229" s="13">
        <f t="shared" si="121"/>
        <v>3.6589388922407817</v>
      </c>
      <c r="W229" s="55">
        <f t="shared" si="122"/>
        <v>4266.4964858909743</v>
      </c>
      <c r="X229" s="55">
        <f t="shared" si="123"/>
        <v>0.26825582024987416</v>
      </c>
      <c r="Y229" s="55">
        <f t="shared" si="124"/>
        <v>1.0368899689502606</v>
      </c>
      <c r="Z229" s="55">
        <f t="shared" si="125"/>
        <v>3.6889968950260643</v>
      </c>
      <c r="AA229" s="70">
        <v>4.3</v>
      </c>
      <c r="AB229" s="45">
        <v>4402.7959510000001</v>
      </c>
      <c r="AC229" s="45">
        <v>0</v>
      </c>
      <c r="AD229" s="45">
        <f t="shared" si="139"/>
        <v>198.36890986571996</v>
      </c>
      <c r="AE229" s="48">
        <f t="shared" si="109"/>
        <v>4402.7959510000001</v>
      </c>
      <c r="AF229" s="15">
        <f t="shared" si="126"/>
        <v>0.60966549545158344</v>
      </c>
      <c r="AG229" s="14">
        <f t="shared" si="127"/>
        <v>0.9315393068667871</v>
      </c>
      <c r="AH229" s="15">
        <f t="shared" si="128"/>
        <v>-6.8460693133212907</v>
      </c>
      <c r="AI229" s="63">
        <f t="shared" si="129"/>
        <v>4601.1648608657197</v>
      </c>
      <c r="AJ229" s="63">
        <f t="shared" si="130"/>
        <v>0.58355359936987927</v>
      </c>
      <c r="AK229" s="63">
        <f t="shared" si="131"/>
        <v>0.92981357299300949</v>
      </c>
      <c r="AL229" s="63">
        <f t="shared" si="132"/>
        <v>-7.0186427006990515</v>
      </c>
      <c r="AM229" s="8">
        <v>1.9</v>
      </c>
      <c r="AN229" s="16">
        <f t="shared" si="110"/>
        <v>1.0256612133247327</v>
      </c>
      <c r="AO229" s="17">
        <f t="shared" si="133"/>
        <v>7.4692290285005569E-3</v>
      </c>
      <c r="AP229" s="16">
        <f t="shared" si="134"/>
        <v>1.0256612133247327</v>
      </c>
      <c r="AQ229" s="17">
        <f t="shared" si="135"/>
        <v>2.5661213324732701</v>
      </c>
      <c r="AR229" s="45">
        <v>3377.9056099999998</v>
      </c>
      <c r="AS229" s="17">
        <f t="shared" si="136"/>
        <v>3.6532893774854358E-2</v>
      </c>
      <c r="AT229" s="17">
        <f t="shared" si="137"/>
        <v>1.0309958918509434</v>
      </c>
      <c r="AU229" s="17">
        <f t="shared" si="138"/>
        <v>3.0995891850943424</v>
      </c>
    </row>
    <row r="230" spans="1:47" x14ac:dyDescent="0.3">
      <c r="A230">
        <f t="shared" si="111"/>
        <v>228</v>
      </c>
      <c r="B230" s="7">
        <v>44162</v>
      </c>
      <c r="C230" s="70">
        <v>3.0800000000000001E-2</v>
      </c>
      <c r="D230" s="45">
        <v>3776.8339820000001</v>
      </c>
      <c r="E230" s="45">
        <v>0</v>
      </c>
      <c r="F230" s="46">
        <f t="shared" si="105"/>
        <v>197.97597106526121</v>
      </c>
      <c r="G230" s="46">
        <f t="shared" si="107"/>
        <v>3776.8339820000001</v>
      </c>
      <c r="H230" s="11">
        <f t="shared" si="112"/>
        <v>9.2145084138417488E-2</v>
      </c>
      <c r="I230" s="10">
        <f t="shared" si="113"/>
        <v>1.0729434676630594</v>
      </c>
      <c r="J230" s="11">
        <f t="shared" si="114"/>
        <v>7.2943467663059369</v>
      </c>
      <c r="K230" s="56">
        <f t="shared" si="115"/>
        <v>3974.8099530652612</v>
      </c>
      <c r="L230" s="58">
        <f t="shared" si="116"/>
        <v>8.7924185245746855E-2</v>
      </c>
      <c r="M230" s="57">
        <f t="shared" si="117"/>
        <v>1.0714860788606866</v>
      </c>
      <c r="N230" s="58">
        <f t="shared" si="118"/>
        <v>7.1486078860686586</v>
      </c>
      <c r="O230" s="70">
        <v>3.1074999999999999</v>
      </c>
      <c r="P230" s="45">
        <v>4090.276218</v>
      </c>
      <c r="Q230" s="45">
        <v>0</v>
      </c>
      <c r="R230" s="45">
        <f t="shared" si="106"/>
        <v>197.97597106526121</v>
      </c>
      <c r="S230" s="47">
        <f t="shared" si="108"/>
        <v>4090.276218</v>
      </c>
      <c r="T230" s="13">
        <f t="shared" si="119"/>
        <v>0.53436717126815747</v>
      </c>
      <c r="U230" s="12">
        <f t="shared" si="120"/>
        <v>1.0421285823176583</v>
      </c>
      <c r="V230" s="13">
        <f t="shared" si="121"/>
        <v>4.2128582317658259</v>
      </c>
      <c r="W230" s="55">
        <f t="shared" si="122"/>
        <v>4288.2521890652615</v>
      </c>
      <c r="X230" s="55">
        <f t="shared" si="123"/>
        <v>0.5099196318626209</v>
      </c>
      <c r="Y230" s="55">
        <f t="shared" si="124"/>
        <v>1.0421772744627522</v>
      </c>
      <c r="Z230" s="55">
        <f t="shared" si="125"/>
        <v>4.2177274462752212</v>
      </c>
      <c r="AA230" s="70">
        <v>4.25</v>
      </c>
      <c r="AB230" s="45">
        <v>4441.6492969999999</v>
      </c>
      <c r="AC230" s="45">
        <v>0</v>
      </c>
      <c r="AD230" s="45">
        <f t="shared" si="139"/>
        <v>198.38372649391917</v>
      </c>
      <c r="AE230" s="48">
        <f t="shared" si="109"/>
        <v>4441.6492969999999</v>
      </c>
      <c r="AF230" s="15">
        <f t="shared" si="126"/>
        <v>0.88246983127109324</v>
      </c>
      <c r="AG230" s="14">
        <f t="shared" si="127"/>
        <v>0.9397598602163183</v>
      </c>
      <c r="AH230" s="15">
        <f t="shared" si="128"/>
        <v>-6.0240139783681705</v>
      </c>
      <c r="AI230" s="63">
        <f t="shared" si="129"/>
        <v>4640.0330234939192</v>
      </c>
      <c r="AJ230" s="63">
        <f t="shared" si="130"/>
        <v>0.84474614154308458</v>
      </c>
      <c r="AK230" s="63">
        <f t="shared" si="131"/>
        <v>0.93766813727441178</v>
      </c>
      <c r="AL230" s="63">
        <f t="shared" si="132"/>
        <v>-6.2331862725588216</v>
      </c>
      <c r="AM230" s="8">
        <v>1.9</v>
      </c>
      <c r="AN230" s="16">
        <f t="shared" si="110"/>
        <v>1.0257378223098124</v>
      </c>
      <c r="AO230" s="17">
        <f t="shared" si="133"/>
        <v>7.4692290285005569E-3</v>
      </c>
      <c r="AP230" s="16">
        <f t="shared" si="134"/>
        <v>1.0257378223098124</v>
      </c>
      <c r="AQ230" s="17">
        <f t="shared" si="135"/>
        <v>2.5737822309812364</v>
      </c>
      <c r="AR230" s="45">
        <v>3379.1396570000002</v>
      </c>
      <c r="AS230" s="17">
        <f t="shared" si="136"/>
        <v>3.6532903594088673E-2</v>
      </c>
      <c r="AT230" s="17">
        <f t="shared" si="137"/>
        <v>1.0313725445861723</v>
      </c>
      <c r="AU230" s="17">
        <f t="shared" si="138"/>
        <v>3.1372544586172335</v>
      </c>
    </row>
    <row r="231" spans="1:47" x14ac:dyDescent="0.3">
      <c r="A231">
        <f t="shared" si="111"/>
        <v>229</v>
      </c>
      <c r="B231" s="7">
        <v>44165</v>
      </c>
      <c r="C231" s="70">
        <v>0.05</v>
      </c>
      <c r="D231" s="45">
        <v>3777.040778</v>
      </c>
      <c r="E231" s="45">
        <v>0</v>
      </c>
      <c r="F231" s="46">
        <f t="shared" si="105"/>
        <v>197.99075834396146</v>
      </c>
      <c r="G231" s="46">
        <f t="shared" si="107"/>
        <v>3777.040778</v>
      </c>
      <c r="H231" s="11">
        <f t="shared" si="112"/>
        <v>5.4753796694617662E-3</v>
      </c>
      <c r="I231" s="10">
        <f t="shared" si="113"/>
        <v>1.0730022153915526</v>
      </c>
      <c r="J231" s="11">
        <f t="shared" si="114"/>
        <v>7.3002215391552605</v>
      </c>
      <c r="K231" s="56">
        <f t="shared" si="115"/>
        <v>3975.0315363439613</v>
      </c>
      <c r="L231" s="58">
        <f t="shared" si="116"/>
        <v>5.5746886345797719E-3</v>
      </c>
      <c r="M231" s="57">
        <f t="shared" si="117"/>
        <v>1.071545810873346</v>
      </c>
      <c r="N231" s="58">
        <f t="shared" si="118"/>
        <v>7.1545810873345994</v>
      </c>
      <c r="O231" s="70">
        <v>3.1154999999999999</v>
      </c>
      <c r="P231" s="45">
        <v>4090.2561059999998</v>
      </c>
      <c r="Q231" s="45">
        <v>0</v>
      </c>
      <c r="R231" s="45">
        <f t="shared" si="106"/>
        <v>197.99075834396146</v>
      </c>
      <c r="S231" s="47">
        <f t="shared" si="108"/>
        <v>4090.2561059999998</v>
      </c>
      <c r="T231" s="13">
        <f t="shared" si="119"/>
        <v>-4.9170273419552046E-4</v>
      </c>
      <c r="U231" s="12">
        <f t="shared" si="120"/>
        <v>1.0421234581429251</v>
      </c>
      <c r="V231" s="13">
        <f t="shared" si="121"/>
        <v>4.2123458142925063</v>
      </c>
      <c r="W231" s="55">
        <f t="shared" si="122"/>
        <v>4288.2468643439615</v>
      </c>
      <c r="X231" s="55">
        <f t="shared" si="123"/>
        <v>-1.2416996634234678E-4</v>
      </c>
      <c r="Y231" s="55">
        <f t="shared" si="124"/>
        <v>1.0421759803915813</v>
      </c>
      <c r="Z231" s="55">
        <f t="shared" si="125"/>
        <v>4.2175980391581325</v>
      </c>
      <c r="AA231" s="70">
        <v>4.2336999999999998</v>
      </c>
      <c r="AB231" s="45">
        <v>4456.0092089999998</v>
      </c>
      <c r="AC231" s="45">
        <v>0</v>
      </c>
      <c r="AD231" s="45">
        <f t="shared" si="139"/>
        <v>198.39854422880629</v>
      </c>
      <c r="AE231" s="48">
        <f t="shared" si="109"/>
        <v>4456.0092089999998</v>
      </c>
      <c r="AF231" s="15">
        <f t="shared" si="126"/>
        <v>0.32330134686002765</v>
      </c>
      <c r="AG231" s="14">
        <f t="shared" si="127"/>
        <v>0.94279811650164758</v>
      </c>
      <c r="AH231" s="15">
        <f t="shared" si="128"/>
        <v>-5.7201883498352419</v>
      </c>
      <c r="AI231" s="63">
        <f t="shared" si="129"/>
        <v>4654.4077532288065</v>
      </c>
      <c r="AJ231" s="63">
        <f t="shared" si="130"/>
        <v>0.30979800493020626</v>
      </c>
      <c r="AK231" s="63">
        <f t="shared" si="131"/>
        <v>0.94057301445655417</v>
      </c>
      <c r="AL231" s="63">
        <f t="shared" si="132"/>
        <v>-5.9426985543445827</v>
      </c>
      <c r="AM231" s="8">
        <v>1.9</v>
      </c>
      <c r="AN231" s="16">
        <f t="shared" si="110"/>
        <v>1.0258144370169926</v>
      </c>
      <c r="AO231" s="17">
        <f t="shared" si="133"/>
        <v>7.4692290285005569E-3</v>
      </c>
      <c r="AP231" s="16">
        <f t="shared" si="134"/>
        <v>1.0258144370169926</v>
      </c>
      <c r="AQ231" s="17">
        <f t="shared" si="135"/>
        <v>2.5814437016992597</v>
      </c>
      <c r="AR231" s="45">
        <v>3380.3741540000001</v>
      </c>
      <c r="AS231" s="17">
        <f t="shared" si="136"/>
        <v>3.6532878936879065E-2</v>
      </c>
      <c r="AT231" s="17">
        <f t="shared" si="137"/>
        <v>1.0317493346692743</v>
      </c>
      <c r="AU231" s="17">
        <f t="shared" si="138"/>
        <v>3.1749334669274321</v>
      </c>
    </row>
    <row r="232" spans="1:47" x14ac:dyDescent="0.3">
      <c r="A232">
        <f t="shared" si="111"/>
        <v>230</v>
      </c>
      <c r="B232" s="7">
        <v>44166</v>
      </c>
      <c r="C232" s="70">
        <v>-7.2700000000000001E-2</v>
      </c>
      <c r="D232" s="45">
        <v>3785.9481030000002</v>
      </c>
      <c r="E232" s="45">
        <v>0</v>
      </c>
      <c r="F232" s="46">
        <f t="shared" si="105"/>
        <v>198.00554672715742</v>
      </c>
      <c r="G232" s="46">
        <f t="shared" si="107"/>
        <v>3785.9481030000002</v>
      </c>
      <c r="H232" s="11">
        <f t="shared" si="112"/>
        <v>0.23582813963467508</v>
      </c>
      <c r="I232" s="10">
        <f t="shared" si="113"/>
        <v>1.0755326565543493</v>
      </c>
      <c r="J232" s="11">
        <f t="shared" si="114"/>
        <v>7.5532656554349265</v>
      </c>
      <c r="K232" s="56">
        <f t="shared" si="115"/>
        <v>3983.9536497271574</v>
      </c>
      <c r="L232" s="58">
        <f t="shared" si="116"/>
        <v>0.22445390185261704</v>
      </c>
      <c r="M232" s="57">
        <f t="shared" si="117"/>
        <v>1.0739509372559894</v>
      </c>
      <c r="N232" s="58">
        <f t="shared" si="118"/>
        <v>7.3950937255989446</v>
      </c>
      <c r="O232" s="70">
        <v>3.0270000000000001</v>
      </c>
      <c r="P232" s="45">
        <v>4114.5559679999997</v>
      </c>
      <c r="Q232" s="45">
        <v>0</v>
      </c>
      <c r="R232" s="45">
        <f t="shared" si="106"/>
        <v>198.00554672715742</v>
      </c>
      <c r="S232" s="47">
        <f t="shared" si="108"/>
        <v>4114.5559679999997</v>
      </c>
      <c r="T232" s="13">
        <f t="shared" si="119"/>
        <v>0.59409145467332891</v>
      </c>
      <c r="U232" s="12">
        <f t="shared" si="120"/>
        <v>1.0483146245548984</v>
      </c>
      <c r="V232" s="13">
        <f t="shared" si="121"/>
        <v>4.8314624554898433</v>
      </c>
      <c r="W232" s="55">
        <f t="shared" si="122"/>
        <v>4312.5615147271574</v>
      </c>
      <c r="X232" s="55">
        <f t="shared" si="123"/>
        <v>0.56700677811643008</v>
      </c>
      <c r="Y232" s="55">
        <f t="shared" si="124"/>
        <v>1.0480851888403029</v>
      </c>
      <c r="Z232" s="55">
        <f t="shared" si="125"/>
        <v>4.8085188840302884</v>
      </c>
      <c r="AA232" s="70">
        <v>4.1365999999999996</v>
      </c>
      <c r="AB232" s="45">
        <v>4530.9402600000003</v>
      </c>
      <c r="AC232" s="45">
        <v>0</v>
      </c>
      <c r="AD232" s="45">
        <f t="shared" si="139"/>
        <v>198.41336307046396</v>
      </c>
      <c r="AE232" s="48">
        <f t="shared" si="109"/>
        <v>4530.9402600000003</v>
      </c>
      <c r="AF232" s="15">
        <f t="shared" si="126"/>
        <v>1.6815730732481216</v>
      </c>
      <c r="AG232" s="14">
        <f t="shared" si="127"/>
        <v>0.95865195576382978</v>
      </c>
      <c r="AH232" s="15">
        <f t="shared" si="128"/>
        <v>-4.1348044236170223</v>
      </c>
      <c r="AI232" s="63">
        <f t="shared" si="129"/>
        <v>4729.353623070464</v>
      </c>
      <c r="AJ232" s="63">
        <f t="shared" si="130"/>
        <v>1.6102128093454349</v>
      </c>
      <c r="AK232" s="63">
        <f t="shared" si="131"/>
        <v>0.95571824161658014</v>
      </c>
      <c r="AL232" s="63">
        <f t="shared" si="132"/>
        <v>-4.4281758383419856</v>
      </c>
      <c r="AM232" s="8">
        <v>1.9</v>
      </c>
      <c r="AN232" s="16">
        <f t="shared" si="110"/>
        <v>1.0258910574467008</v>
      </c>
      <c r="AO232" s="17">
        <f t="shared" si="133"/>
        <v>7.4692290285005569E-3</v>
      </c>
      <c r="AP232" s="16">
        <f t="shared" si="134"/>
        <v>1.0258910574467008</v>
      </c>
      <c r="AQ232" s="17">
        <f t="shared" si="135"/>
        <v>2.5891057446700838</v>
      </c>
      <c r="AR232" s="45">
        <v>3381.6091029999998</v>
      </c>
      <c r="AS232" s="17">
        <f t="shared" si="136"/>
        <v>3.6532908599440361E-2</v>
      </c>
      <c r="AT232" s="17">
        <f t="shared" si="137"/>
        <v>1.0321262627106844</v>
      </c>
      <c r="AU232" s="17">
        <f t="shared" si="138"/>
        <v>3.2126262710684417</v>
      </c>
    </row>
    <row r="233" spans="1:47" x14ac:dyDescent="0.3">
      <c r="A233">
        <f t="shared" si="111"/>
        <v>231</v>
      </c>
      <c r="B233" s="7">
        <v>44167</v>
      </c>
      <c r="C233" s="70">
        <v>-0.06</v>
      </c>
      <c r="D233" s="45">
        <v>3786.5396329999999</v>
      </c>
      <c r="E233" s="45">
        <v>0</v>
      </c>
      <c r="F233" s="46">
        <f t="shared" si="105"/>
        <v>198.0203362149316</v>
      </c>
      <c r="G233" s="46">
        <f t="shared" si="107"/>
        <v>3786.5396329999999</v>
      </c>
      <c r="H233" s="11">
        <f t="shared" si="112"/>
        <v>1.5624355746735041E-2</v>
      </c>
      <c r="I233" s="10">
        <f t="shared" si="113"/>
        <v>1.0757007016027815</v>
      </c>
      <c r="J233" s="11">
        <f t="shared" si="114"/>
        <v>7.5700701602781528</v>
      </c>
      <c r="K233" s="56">
        <f t="shared" si="115"/>
        <v>3984.5599692149317</v>
      </c>
      <c r="L233" s="58">
        <f t="shared" si="116"/>
        <v>1.5219039704827964E-2</v>
      </c>
      <c r="M233" s="57">
        <f t="shared" si="117"/>
        <v>1.0741143822755408</v>
      </c>
      <c r="N233" s="58">
        <f t="shared" si="118"/>
        <v>7.4114382275540791</v>
      </c>
      <c r="O233" s="70">
        <v>2.99</v>
      </c>
      <c r="P233" s="45">
        <v>4125.9167420000003</v>
      </c>
      <c r="Q233" s="45">
        <v>0</v>
      </c>
      <c r="R233" s="45">
        <f t="shared" si="106"/>
        <v>198.0203362149316</v>
      </c>
      <c r="S233" s="47">
        <f t="shared" si="108"/>
        <v>4125.9167420000003</v>
      </c>
      <c r="T233" s="13">
        <f t="shared" si="119"/>
        <v>0.27611178674822323</v>
      </c>
      <c r="U233" s="12">
        <f t="shared" si="120"/>
        <v>1.0512091447954999</v>
      </c>
      <c r="V233" s="13">
        <f t="shared" si="121"/>
        <v>5.1209144795499872</v>
      </c>
      <c r="W233" s="55">
        <f t="shared" si="122"/>
        <v>4323.9370782149317</v>
      </c>
      <c r="X233" s="55">
        <f t="shared" si="123"/>
        <v>0.26377741972902768</v>
      </c>
      <c r="Y233" s="55">
        <f t="shared" si="124"/>
        <v>1.0508498009079879</v>
      </c>
      <c r="Z233" s="55">
        <f t="shared" si="125"/>
        <v>5.0849800907987852</v>
      </c>
      <c r="AA233" s="70">
        <v>4.0949999999999998</v>
      </c>
      <c r="AB233" s="45">
        <v>4564.97613</v>
      </c>
      <c r="AC233" s="45">
        <v>0</v>
      </c>
      <c r="AD233" s="45">
        <f t="shared" si="139"/>
        <v>198.42818301897483</v>
      </c>
      <c r="AE233" s="48">
        <f t="shared" si="109"/>
        <v>4564.97613</v>
      </c>
      <c r="AF233" s="15">
        <f t="shared" si="126"/>
        <v>0.7511877898827013</v>
      </c>
      <c r="AG233" s="14">
        <f t="shared" si="127"/>
        <v>0.96585323220299935</v>
      </c>
      <c r="AH233" s="15">
        <f t="shared" si="128"/>
        <v>-3.4146767797000654</v>
      </c>
      <c r="AI233" s="63">
        <f t="shared" si="129"/>
        <v>4763.4043130189748</v>
      </c>
      <c r="AJ233" s="63">
        <f t="shared" si="130"/>
        <v>0.71998612627328651</v>
      </c>
      <c r="AK233" s="63">
        <f t="shared" si="131"/>
        <v>0.96259928036248255</v>
      </c>
      <c r="AL233" s="63">
        <f t="shared" si="132"/>
        <v>-3.7400719637517454</v>
      </c>
      <c r="AM233" s="8">
        <v>1.9</v>
      </c>
      <c r="AN233" s="16">
        <f t="shared" si="110"/>
        <v>1.0259676835993645</v>
      </c>
      <c r="AO233" s="17">
        <f t="shared" si="133"/>
        <v>7.4692290285005569E-3</v>
      </c>
      <c r="AP233" s="16">
        <f t="shared" si="134"/>
        <v>1.0259676835993645</v>
      </c>
      <c r="AQ233" s="17">
        <f t="shared" si="135"/>
        <v>2.5967683599364522</v>
      </c>
      <c r="AR233" s="45">
        <v>3382.8445019999999</v>
      </c>
      <c r="AS233" s="17">
        <f t="shared" si="136"/>
        <v>3.6532874213768274E-2</v>
      </c>
      <c r="AT233" s="17">
        <f t="shared" si="137"/>
        <v>1.0325033280999678</v>
      </c>
      <c r="AU233" s="17">
        <f t="shared" si="138"/>
        <v>3.250332809996781</v>
      </c>
    </row>
    <row r="234" spans="1:47" x14ac:dyDescent="0.3">
      <c r="A234">
        <f t="shared" si="111"/>
        <v>232</v>
      </c>
      <c r="B234" s="7">
        <v>44168</v>
      </c>
      <c r="C234" s="70">
        <v>-0.1356</v>
      </c>
      <c r="D234" s="45">
        <v>3792.5388509999998</v>
      </c>
      <c r="E234" s="45">
        <v>0</v>
      </c>
      <c r="F234" s="46">
        <f t="shared" si="105"/>
        <v>198.03512680736651</v>
      </c>
      <c r="G234" s="46">
        <f t="shared" si="107"/>
        <v>3792.5388509999998</v>
      </c>
      <c r="H234" s="11">
        <f t="shared" si="112"/>
        <v>0.15843536794692969</v>
      </c>
      <c r="I234" s="10">
        <f t="shared" si="113"/>
        <v>1.0774049919673736</v>
      </c>
      <c r="J234" s="11">
        <f t="shared" si="114"/>
        <v>7.7404991967373604</v>
      </c>
      <c r="K234" s="56">
        <f t="shared" si="115"/>
        <v>3990.5739778073662</v>
      </c>
      <c r="L234" s="58">
        <f t="shared" si="116"/>
        <v>0.15093281664473324</v>
      </c>
      <c r="M234" s="57">
        <f t="shared" si="117"/>
        <v>1.0757355733666953</v>
      </c>
      <c r="N234" s="58">
        <f t="shared" si="118"/>
        <v>7.5735573366695341</v>
      </c>
      <c r="O234" s="70">
        <v>2.8241999999999998</v>
      </c>
      <c r="P234" s="45">
        <v>4170.2326750000002</v>
      </c>
      <c r="Q234" s="45">
        <v>0</v>
      </c>
      <c r="R234" s="45">
        <f t="shared" si="106"/>
        <v>198.03512680736651</v>
      </c>
      <c r="S234" s="47">
        <f t="shared" si="108"/>
        <v>4170.2326750000002</v>
      </c>
      <c r="T234" s="13">
        <f t="shared" si="119"/>
        <v>1.0740869428818911</v>
      </c>
      <c r="U234" s="12">
        <f t="shared" si="120"/>
        <v>1.0625000449621287</v>
      </c>
      <c r="V234" s="13">
        <f t="shared" si="121"/>
        <v>6.2500044962128687</v>
      </c>
      <c r="W234" s="55">
        <f t="shared" si="122"/>
        <v>4368.2678018073666</v>
      </c>
      <c r="X234" s="55">
        <f t="shared" si="123"/>
        <v>1.0252397939781277</v>
      </c>
      <c r="Y234" s="55">
        <f t="shared" si="124"/>
        <v>1.0616235312418365</v>
      </c>
      <c r="Z234" s="55">
        <f t="shared" si="125"/>
        <v>6.1623531241836504</v>
      </c>
      <c r="AA234" s="70">
        <v>4.0030999999999999</v>
      </c>
      <c r="AB234" s="45">
        <v>4638.5047940000004</v>
      </c>
      <c r="AC234" s="45">
        <v>0</v>
      </c>
      <c r="AD234" s="45">
        <f t="shared" si="139"/>
        <v>198.44300407442162</v>
      </c>
      <c r="AE234" s="48">
        <f t="shared" si="109"/>
        <v>4638.5047940000004</v>
      </c>
      <c r="AF234" s="15">
        <f t="shared" si="126"/>
        <v>1.6107130005956982</v>
      </c>
      <c r="AG234" s="14">
        <f t="shared" si="127"/>
        <v>0.98141035578076685</v>
      </c>
      <c r="AH234" s="15">
        <f t="shared" si="128"/>
        <v>-1.8589644219233148</v>
      </c>
      <c r="AI234" s="63">
        <f t="shared" si="129"/>
        <v>4836.9477980744223</v>
      </c>
      <c r="AJ234" s="63">
        <f t="shared" si="130"/>
        <v>1.5439269947009171</v>
      </c>
      <c r="AK234" s="63">
        <f t="shared" si="131"/>
        <v>0.97746111050279572</v>
      </c>
      <c r="AL234" s="63">
        <f t="shared" si="132"/>
        <v>-2.2538889497204284</v>
      </c>
      <c r="AM234" s="8">
        <v>1.9</v>
      </c>
      <c r="AN234" s="16">
        <f t="shared" si="110"/>
        <v>1.0260443154754109</v>
      </c>
      <c r="AO234" s="17">
        <f t="shared" si="133"/>
        <v>7.4692290285005569E-3</v>
      </c>
      <c r="AP234" s="16">
        <f t="shared" si="134"/>
        <v>1.0260443154754109</v>
      </c>
      <c r="AQ234" s="17">
        <f t="shared" si="135"/>
        <v>2.6044315475410862</v>
      </c>
      <c r="AR234" s="45">
        <v>3384.0803529999998</v>
      </c>
      <c r="AS234" s="17">
        <f t="shared" si="136"/>
        <v>3.6532894115270942E-2</v>
      </c>
      <c r="AT234" s="17">
        <f t="shared" si="137"/>
        <v>1.0328805314475593</v>
      </c>
      <c r="AU234" s="17">
        <f t="shared" si="138"/>
        <v>3.2880531447559314</v>
      </c>
    </row>
    <row r="235" spans="1:47" x14ac:dyDescent="0.3">
      <c r="A235">
        <f t="shared" si="111"/>
        <v>233</v>
      </c>
      <c r="B235" s="7">
        <v>44169</v>
      </c>
      <c r="C235" s="70">
        <v>-0.14000000000000001</v>
      </c>
      <c r="D235" s="45">
        <v>3794.1715039999999</v>
      </c>
      <c r="E235" s="45">
        <v>0</v>
      </c>
      <c r="F235" s="46">
        <f t="shared" si="105"/>
        <v>198.04991850454462</v>
      </c>
      <c r="G235" s="46">
        <f t="shared" si="107"/>
        <v>3794.1715039999999</v>
      </c>
      <c r="H235" s="11">
        <f t="shared" si="112"/>
        <v>4.3049077785184409E-2</v>
      </c>
      <c r="I235" s="10">
        <f t="shared" si="113"/>
        <v>1.077868804880427</v>
      </c>
      <c r="J235" s="11">
        <f t="shared" si="114"/>
        <v>7.7868804880427023</v>
      </c>
      <c r="K235" s="56">
        <f t="shared" si="115"/>
        <v>3992.2214225045445</v>
      </c>
      <c r="L235" s="58">
        <f t="shared" si="116"/>
        <v>4.1283401995317881E-2</v>
      </c>
      <c r="M235" s="57">
        <f t="shared" si="117"/>
        <v>1.076179673607855</v>
      </c>
      <c r="N235" s="58">
        <f t="shared" si="118"/>
        <v>7.6179673607855047</v>
      </c>
      <c r="O235" s="70">
        <v>2.8153999999999999</v>
      </c>
      <c r="P235" s="45">
        <v>4174.4779769999996</v>
      </c>
      <c r="Q235" s="45">
        <v>0</v>
      </c>
      <c r="R235" s="45">
        <f t="shared" si="106"/>
        <v>198.04991850454462</v>
      </c>
      <c r="S235" s="47">
        <f t="shared" si="108"/>
        <v>4174.4779769999996</v>
      </c>
      <c r="T235" s="13">
        <f t="shared" si="119"/>
        <v>0.10180012317895226</v>
      </c>
      <c r="U235" s="12">
        <f t="shared" si="120"/>
        <v>1.0635816713166766</v>
      </c>
      <c r="V235" s="13">
        <f t="shared" si="121"/>
        <v>6.358167131667658</v>
      </c>
      <c r="W235" s="55">
        <f t="shared" si="122"/>
        <v>4372.5278955045442</v>
      </c>
      <c r="X235" s="55">
        <f t="shared" si="123"/>
        <v>9.7523638441199267E-2</v>
      </c>
      <c r="Y235" s="55">
        <f t="shared" si="124"/>
        <v>1.0626588651360516</v>
      </c>
      <c r="Z235" s="55">
        <f t="shared" si="125"/>
        <v>6.2658865136051567</v>
      </c>
      <c r="AA235" s="70">
        <v>4.0063000000000004</v>
      </c>
      <c r="AB235" s="45">
        <v>4638.4153130000004</v>
      </c>
      <c r="AC235" s="45">
        <v>0</v>
      </c>
      <c r="AD235" s="45">
        <f t="shared" si="139"/>
        <v>198.45782623688697</v>
      </c>
      <c r="AE235" s="48">
        <f t="shared" si="109"/>
        <v>4638.4153130000004</v>
      </c>
      <c r="AF235" s="15">
        <f t="shared" si="126"/>
        <v>-1.9290914631708844E-3</v>
      </c>
      <c r="AG235" s="14">
        <f t="shared" si="127"/>
        <v>0.98139142347737485</v>
      </c>
      <c r="AH235" s="15">
        <f t="shared" si="128"/>
        <v>-1.8608576522625153</v>
      </c>
      <c r="AI235" s="63">
        <f t="shared" si="129"/>
        <v>4836.8731392368873</v>
      </c>
      <c r="AJ235" s="63">
        <f t="shared" si="130"/>
        <v>-1.5435113350781293E-3</v>
      </c>
      <c r="AK235" s="63">
        <f t="shared" si="131"/>
        <v>0.97744602327975916</v>
      </c>
      <c r="AL235" s="63">
        <f t="shared" si="132"/>
        <v>-2.2553976720240843</v>
      </c>
      <c r="AM235" s="8">
        <v>1.9</v>
      </c>
      <c r="AN235" s="16">
        <f t="shared" si="110"/>
        <v>1.0261209530752677</v>
      </c>
      <c r="AO235" s="17">
        <f t="shared" si="133"/>
        <v>7.4692290285005569E-3</v>
      </c>
      <c r="AP235" s="16">
        <f t="shared" si="134"/>
        <v>1.0261209530752677</v>
      </c>
      <c r="AQ235" s="17">
        <f t="shared" si="135"/>
        <v>2.6120953075267739</v>
      </c>
      <c r="AR235" s="45">
        <v>3385.316656</v>
      </c>
      <c r="AS235" s="17">
        <f t="shared" si="136"/>
        <v>3.6532909122688473E-2</v>
      </c>
      <c r="AT235" s="17">
        <f t="shared" si="137"/>
        <v>1.0332578727534589</v>
      </c>
      <c r="AU235" s="17">
        <f t="shared" si="138"/>
        <v>3.3257872753458928</v>
      </c>
    </row>
    <row r="236" spans="1:47" x14ac:dyDescent="0.3">
      <c r="A236">
        <f t="shared" si="111"/>
        <v>234</v>
      </c>
      <c r="B236" s="7">
        <v>44172</v>
      </c>
      <c r="C236" s="70">
        <v>-0.16589999999999999</v>
      </c>
      <c r="D236" s="45">
        <v>3797.1154390000002</v>
      </c>
      <c r="E236" s="45">
        <v>0</v>
      </c>
      <c r="F236" s="46">
        <f t="shared" si="105"/>
        <v>198.06471130654847</v>
      </c>
      <c r="G236" s="46">
        <f t="shared" si="107"/>
        <v>3797.1154390000002</v>
      </c>
      <c r="H236" s="11">
        <f t="shared" si="112"/>
        <v>7.7590983878739195E-2</v>
      </c>
      <c r="I236" s="10">
        <f t="shared" si="113"/>
        <v>1.0787051338910558</v>
      </c>
      <c r="J236" s="11">
        <f t="shared" si="114"/>
        <v>7.8705133891055823</v>
      </c>
      <c r="K236" s="56">
        <f t="shared" si="115"/>
        <v>3995.1801503065485</v>
      </c>
      <c r="L236" s="58">
        <f t="shared" si="116"/>
        <v>7.4112317150687446E-2</v>
      </c>
      <c r="M236" s="57">
        <f t="shared" si="117"/>
        <v>1.0769772553006705</v>
      </c>
      <c r="N236" s="58">
        <f t="shared" si="118"/>
        <v>7.6977255300670455</v>
      </c>
      <c r="O236" s="70">
        <v>2.8138000000000001</v>
      </c>
      <c r="P236" s="45">
        <v>4176.8733789999997</v>
      </c>
      <c r="Q236" s="45">
        <v>0</v>
      </c>
      <c r="R236" s="45">
        <f t="shared" si="106"/>
        <v>198.06471130654847</v>
      </c>
      <c r="S236" s="47">
        <f t="shared" si="108"/>
        <v>4176.8733789999997</v>
      </c>
      <c r="T236" s="13">
        <f t="shared" si="119"/>
        <v>5.7382072996858824E-2</v>
      </c>
      <c r="U236" s="12">
        <f t="shared" si="120"/>
        <v>1.0641919765276928</v>
      </c>
      <c r="V236" s="13">
        <f t="shared" si="121"/>
        <v>6.4191976527692818</v>
      </c>
      <c r="W236" s="55">
        <f t="shared" si="122"/>
        <v>4374.9380903065485</v>
      </c>
      <c r="X236" s="55">
        <f t="shared" si="123"/>
        <v>5.5121313336448097E-2</v>
      </c>
      <c r="Y236" s="55">
        <f t="shared" si="124"/>
        <v>1.0632446166588008</v>
      </c>
      <c r="Z236" s="55">
        <f t="shared" si="125"/>
        <v>6.3244616658800767</v>
      </c>
      <c r="AA236" s="70">
        <v>4.0354999999999999</v>
      </c>
      <c r="AB236" s="45">
        <v>4618.0566239999998</v>
      </c>
      <c r="AC236" s="45">
        <v>0</v>
      </c>
      <c r="AD236" s="45">
        <f t="shared" si="139"/>
        <v>198.47264950645359</v>
      </c>
      <c r="AE236" s="48">
        <f t="shared" si="109"/>
        <v>4618.0566239999998</v>
      </c>
      <c r="AF236" s="15">
        <f t="shared" si="126"/>
        <v>-0.43891475053865481</v>
      </c>
      <c r="AG236" s="14">
        <f t="shared" si="127"/>
        <v>0.97708395175921137</v>
      </c>
      <c r="AH236" s="15">
        <f t="shared" si="128"/>
        <v>-2.2916048240788633</v>
      </c>
      <c r="AI236" s="63">
        <f t="shared" si="129"/>
        <v>4816.5292735064531</v>
      </c>
      <c r="AJ236" s="63">
        <f t="shared" si="130"/>
        <v>-0.4205995308292021</v>
      </c>
      <c r="AK236" s="63">
        <f t="shared" si="131"/>
        <v>0.97333488989173578</v>
      </c>
      <c r="AL236" s="63">
        <f t="shared" si="132"/>
        <v>-2.6665110108264223</v>
      </c>
      <c r="AM236" s="8">
        <v>1.9</v>
      </c>
      <c r="AN236" s="16">
        <f t="shared" si="110"/>
        <v>1.0261975963993624</v>
      </c>
      <c r="AO236" s="17">
        <f t="shared" si="133"/>
        <v>7.4692290285005569E-3</v>
      </c>
      <c r="AP236" s="16">
        <f t="shared" si="134"/>
        <v>1.0261975963993624</v>
      </c>
      <c r="AQ236" s="17">
        <f t="shared" si="135"/>
        <v>2.6197596399362366</v>
      </c>
      <c r="AR236" s="45">
        <v>3386.55341</v>
      </c>
      <c r="AS236" s="17">
        <f t="shared" si="136"/>
        <v>3.6532889702001192E-2</v>
      </c>
      <c r="AT236" s="17">
        <f t="shared" si="137"/>
        <v>1.0336353517124492</v>
      </c>
      <c r="AU236" s="17">
        <f t="shared" si="138"/>
        <v>3.3635351712449246</v>
      </c>
    </row>
    <row r="237" spans="1:47" x14ac:dyDescent="0.3">
      <c r="A237">
        <f t="shared" si="111"/>
        <v>235</v>
      </c>
      <c r="B237" s="7">
        <v>44173</v>
      </c>
      <c r="C237" s="70">
        <v>-0.16350000000000001</v>
      </c>
      <c r="D237" s="45">
        <v>3801.7793700000002</v>
      </c>
      <c r="E237" s="45">
        <v>0</v>
      </c>
      <c r="F237" s="46">
        <f t="shared" si="105"/>
        <v>198.07950521346061</v>
      </c>
      <c r="G237" s="46">
        <f t="shared" si="107"/>
        <v>3801.7793700000002</v>
      </c>
      <c r="H237" s="11">
        <f t="shared" si="112"/>
        <v>0.12282826463734242</v>
      </c>
      <c r="I237" s="10">
        <f t="shared" si="113"/>
        <v>1.0800300886875682</v>
      </c>
      <c r="J237" s="11">
        <f t="shared" si="114"/>
        <v>8.0030088687568224</v>
      </c>
      <c r="K237" s="56">
        <f t="shared" si="115"/>
        <v>3999.858875213461</v>
      </c>
      <c r="L237" s="58">
        <f t="shared" si="116"/>
        <v>0.11710923490029224</v>
      </c>
      <c r="M237" s="57">
        <f t="shared" si="117"/>
        <v>1.0782384951244033</v>
      </c>
      <c r="N237" s="58">
        <f t="shared" si="118"/>
        <v>7.8238495124403284</v>
      </c>
      <c r="O237" s="70">
        <v>2.7915000000000001</v>
      </c>
      <c r="P237" s="45">
        <v>4188.3955409999999</v>
      </c>
      <c r="Q237" s="45">
        <v>0</v>
      </c>
      <c r="R237" s="45">
        <f t="shared" si="106"/>
        <v>198.07950521346061</v>
      </c>
      <c r="S237" s="47">
        <f t="shared" si="108"/>
        <v>4188.3955409999999</v>
      </c>
      <c r="T237" s="13">
        <f t="shared" si="119"/>
        <v>0.27585614775706979</v>
      </c>
      <c r="U237" s="12">
        <f t="shared" si="120"/>
        <v>1.067127615518882</v>
      </c>
      <c r="V237" s="13">
        <f t="shared" si="121"/>
        <v>6.7127615518882022</v>
      </c>
      <c r="W237" s="55">
        <f t="shared" si="122"/>
        <v>4386.4750462134607</v>
      </c>
      <c r="X237" s="55">
        <f t="shared" si="123"/>
        <v>0.26370558094237495</v>
      </c>
      <c r="Y237" s="55">
        <f t="shared" si="124"/>
        <v>1.0660484520519995</v>
      </c>
      <c r="Z237" s="55">
        <f t="shared" si="125"/>
        <v>6.6048452051999496</v>
      </c>
      <c r="AA237" s="70">
        <v>4.0240999999999998</v>
      </c>
      <c r="AB237" s="45">
        <v>4633.5448109999998</v>
      </c>
      <c r="AC237" s="45">
        <v>0</v>
      </c>
      <c r="AD237" s="45">
        <f t="shared" si="139"/>
        <v>198.48747388320416</v>
      </c>
      <c r="AE237" s="48">
        <f t="shared" si="109"/>
        <v>4633.5448109999998</v>
      </c>
      <c r="AF237" s="15">
        <f t="shared" si="126"/>
        <v>0.33538321984853958</v>
      </c>
      <c r="AG237" s="14">
        <f t="shared" si="127"/>
        <v>0.98036092737724478</v>
      </c>
      <c r="AH237" s="15">
        <f t="shared" si="128"/>
        <v>-1.9639072622755216</v>
      </c>
      <c r="AI237" s="63">
        <f t="shared" si="129"/>
        <v>4832.0322848832038</v>
      </c>
      <c r="AJ237" s="63">
        <f t="shared" si="130"/>
        <v>0.3218710091107635</v>
      </c>
      <c r="AK237" s="63">
        <f t="shared" si="131"/>
        <v>0.97646777272385743</v>
      </c>
      <c r="AL237" s="63">
        <f t="shared" si="132"/>
        <v>-2.353222727614257</v>
      </c>
      <c r="AM237" s="8">
        <v>1.9</v>
      </c>
      <c r="AN237" s="16">
        <f t="shared" si="110"/>
        <v>1.0262742454481224</v>
      </c>
      <c r="AO237" s="17">
        <f t="shared" si="133"/>
        <v>7.4692290285005569E-3</v>
      </c>
      <c r="AP237" s="16">
        <f t="shared" si="134"/>
        <v>1.0262742454481224</v>
      </c>
      <c r="AQ237" s="17">
        <f t="shared" si="135"/>
        <v>2.6274245448122402</v>
      </c>
      <c r="AR237" s="45">
        <v>3390.864266</v>
      </c>
      <c r="AS237" s="17">
        <f t="shared" si="136"/>
        <v>0.12729331205203476</v>
      </c>
      <c r="AT237" s="17">
        <f t="shared" si="137"/>
        <v>1.0349511003861847</v>
      </c>
      <c r="AU237" s="17">
        <f t="shared" si="138"/>
        <v>3.4951100386184653</v>
      </c>
    </row>
    <row r="238" spans="1:47" x14ac:dyDescent="0.3">
      <c r="A238">
        <f t="shared" si="111"/>
        <v>236</v>
      </c>
      <c r="B238" s="7">
        <v>44174</v>
      </c>
      <c r="C238" s="70">
        <v>-0.1694</v>
      </c>
      <c r="D238" s="45">
        <v>3803.7162790000002</v>
      </c>
      <c r="E238" s="45">
        <v>0</v>
      </c>
      <c r="F238" s="46">
        <f t="shared" si="105"/>
        <v>198.09430022536353</v>
      </c>
      <c r="G238" s="46">
        <f t="shared" si="107"/>
        <v>3803.7162790000002</v>
      </c>
      <c r="H238" s="11">
        <f t="shared" si="112"/>
        <v>5.094743307001437E-2</v>
      </c>
      <c r="I238" s="10">
        <f t="shared" si="113"/>
        <v>1.0805803362941384</v>
      </c>
      <c r="J238" s="11">
        <f t="shared" si="114"/>
        <v>8.0580336294138419</v>
      </c>
      <c r="K238" s="56">
        <f t="shared" si="115"/>
        <v>4001.8105792253637</v>
      </c>
      <c r="L238" s="58">
        <f t="shared" si="116"/>
        <v>4.8794321819634057E-2</v>
      </c>
      <c r="M238" s="57">
        <f t="shared" si="117"/>
        <v>1.0787646142856975</v>
      </c>
      <c r="N238" s="58">
        <f t="shared" si="118"/>
        <v>7.8764614285697476</v>
      </c>
      <c r="O238" s="70">
        <v>2.8006000000000002</v>
      </c>
      <c r="P238" s="45">
        <v>4188.2770529999998</v>
      </c>
      <c r="Q238" s="45">
        <v>0</v>
      </c>
      <c r="R238" s="45">
        <f t="shared" si="106"/>
        <v>198.09430022536353</v>
      </c>
      <c r="S238" s="47">
        <f t="shared" si="108"/>
        <v>4188.2770529999998</v>
      </c>
      <c r="T238" s="13">
        <f t="shared" si="119"/>
        <v>-2.8289591763819288E-3</v>
      </c>
      <c r="U238" s="12">
        <f t="shared" si="120"/>
        <v>1.067097426914279</v>
      </c>
      <c r="V238" s="13">
        <f t="shared" si="121"/>
        <v>6.7097426914279001</v>
      </c>
      <c r="W238" s="55">
        <f t="shared" si="122"/>
        <v>4386.3713532253632</v>
      </c>
      <c r="X238" s="55">
        <f t="shared" si="123"/>
        <v>-2.3639251792162419E-3</v>
      </c>
      <c r="Y238" s="55">
        <f t="shared" si="124"/>
        <v>1.0660232514642187</v>
      </c>
      <c r="Z238" s="55">
        <f t="shared" si="125"/>
        <v>6.6023251464218724</v>
      </c>
      <c r="AA238" s="70">
        <v>4.0223000000000004</v>
      </c>
      <c r="AB238" s="45">
        <v>4637.6306670000004</v>
      </c>
      <c r="AC238" s="45">
        <v>0</v>
      </c>
      <c r="AD238" s="45">
        <f t="shared" si="139"/>
        <v>198.50229936722138</v>
      </c>
      <c r="AE238" s="48">
        <f t="shared" si="109"/>
        <v>4637.6306670000004</v>
      </c>
      <c r="AF238" s="15">
        <f t="shared" si="126"/>
        <v>8.8179917679886977E-2</v>
      </c>
      <c r="AG238" s="14">
        <f t="shared" si="127"/>
        <v>0.98122540883597187</v>
      </c>
      <c r="AH238" s="15">
        <f t="shared" si="128"/>
        <v>-1.8774591164028132</v>
      </c>
      <c r="AI238" s="63">
        <f t="shared" si="129"/>
        <v>4836.1329663672213</v>
      </c>
      <c r="AJ238" s="63">
        <f t="shared" si="130"/>
        <v>8.486452991729454E-2</v>
      </c>
      <c r="AK238" s="63">
        <f t="shared" si="131"/>
        <v>0.97729644750897338</v>
      </c>
      <c r="AL238" s="63">
        <f t="shared" si="132"/>
        <v>-2.2703552491026624</v>
      </c>
      <c r="AM238" s="8">
        <v>1.9</v>
      </c>
      <c r="AN238" s="16">
        <f t="shared" si="110"/>
        <v>1.0263509002219755</v>
      </c>
      <c r="AO238" s="17">
        <f t="shared" si="133"/>
        <v>7.4692290285005569E-3</v>
      </c>
      <c r="AP238" s="16">
        <f t="shared" si="134"/>
        <v>1.0263509002219755</v>
      </c>
      <c r="AQ238" s="17">
        <f t="shared" si="135"/>
        <v>2.6350900221975504</v>
      </c>
      <c r="AR238" s="45">
        <v>3392.2953120000002</v>
      </c>
      <c r="AS238" s="17">
        <f t="shared" si="136"/>
        <v>4.2202986841699541E-2</v>
      </c>
      <c r="AT238" s="17">
        <f t="shared" si="137"/>
        <v>1.0353878806628987</v>
      </c>
      <c r="AU238" s="17">
        <f t="shared" si="138"/>
        <v>3.5387880662898663</v>
      </c>
    </row>
    <row r="239" spans="1:47" x14ac:dyDescent="0.3">
      <c r="A239">
        <f t="shared" si="111"/>
        <v>237</v>
      </c>
      <c r="B239" s="7">
        <v>44175</v>
      </c>
      <c r="C239" s="70">
        <v>7.6E-3</v>
      </c>
      <c r="D239" s="45">
        <v>3794.5804159999998</v>
      </c>
      <c r="E239" s="45">
        <v>0</v>
      </c>
      <c r="F239" s="46">
        <f t="shared" si="105"/>
        <v>198.10909634233977</v>
      </c>
      <c r="G239" s="46">
        <f t="shared" si="107"/>
        <v>3794.5804159999998</v>
      </c>
      <c r="H239" s="11">
        <f t="shared" si="112"/>
        <v>-0.24018255647612063</v>
      </c>
      <c r="I239" s="10">
        <f t="shared" si="113"/>
        <v>1.077984970817649</v>
      </c>
      <c r="J239" s="11">
        <f t="shared" si="114"/>
        <v>7.7984970817648991</v>
      </c>
      <c r="K239" s="56">
        <f t="shared" si="115"/>
        <v>3992.6895123423396</v>
      </c>
      <c r="L239" s="58">
        <f t="shared" si="116"/>
        <v>-0.22792350368541214</v>
      </c>
      <c r="M239" s="57">
        <f t="shared" si="117"/>
        <v>1.0763058561802992</v>
      </c>
      <c r="N239" s="58">
        <f t="shared" si="118"/>
        <v>7.630585618029917</v>
      </c>
      <c r="O239" s="70">
        <v>2.7519</v>
      </c>
      <c r="P239" s="45">
        <v>4203.0663619999996</v>
      </c>
      <c r="Q239" s="45">
        <v>0</v>
      </c>
      <c r="R239" s="45">
        <f t="shared" si="106"/>
        <v>198.10909634233977</v>
      </c>
      <c r="S239" s="47">
        <f t="shared" si="108"/>
        <v>4203.0663619999996</v>
      </c>
      <c r="T239" s="13">
        <f t="shared" si="119"/>
        <v>0.35311200316623381</v>
      </c>
      <c r="U239" s="12">
        <f t="shared" si="120"/>
        <v>1.0708654760141914</v>
      </c>
      <c r="V239" s="13">
        <f t="shared" si="121"/>
        <v>7.0865476014191353</v>
      </c>
      <c r="W239" s="55">
        <f t="shared" si="122"/>
        <v>4401.175458342339</v>
      </c>
      <c r="X239" s="55">
        <f t="shared" si="123"/>
        <v>0.33750232082128129</v>
      </c>
      <c r="Y239" s="55">
        <f t="shared" si="124"/>
        <v>1.069621104678405</v>
      </c>
      <c r="Z239" s="55">
        <f t="shared" si="125"/>
        <v>6.9621104678404988</v>
      </c>
      <c r="AA239" s="70">
        <v>3.9352999999999998</v>
      </c>
      <c r="AB239" s="45">
        <v>4709.0405090000004</v>
      </c>
      <c r="AC239" s="45">
        <v>0</v>
      </c>
      <c r="AD239" s="45">
        <f t="shared" si="139"/>
        <v>198.51712595858797</v>
      </c>
      <c r="AE239" s="48">
        <f t="shared" si="109"/>
        <v>4709.0405090000004</v>
      </c>
      <c r="AF239" s="15">
        <f t="shared" si="126"/>
        <v>1.5397914824941017</v>
      </c>
      <c r="AG239" s="14">
        <f t="shared" si="127"/>
        <v>0.99633423410529609</v>
      </c>
      <c r="AH239" s="15">
        <f t="shared" si="128"/>
        <v>-0.36657658947039096</v>
      </c>
      <c r="AI239" s="63">
        <f t="shared" si="129"/>
        <v>4907.5576349585881</v>
      </c>
      <c r="AJ239" s="63">
        <f t="shared" si="130"/>
        <v>1.4768962947894204</v>
      </c>
      <c r="AK239" s="63">
        <f t="shared" si="131"/>
        <v>0.99173010253134208</v>
      </c>
      <c r="AL239" s="63">
        <f t="shared" si="132"/>
        <v>-0.82698974686579163</v>
      </c>
      <c r="AM239" s="8">
        <v>1.9</v>
      </c>
      <c r="AN239" s="16">
        <f t="shared" si="110"/>
        <v>1.0264275607213491</v>
      </c>
      <c r="AO239" s="17">
        <f t="shared" si="133"/>
        <v>7.4692290285005569E-3</v>
      </c>
      <c r="AP239" s="16">
        <f t="shared" si="134"/>
        <v>1.0264275607213491</v>
      </c>
      <c r="AQ239" s="17">
        <f t="shared" si="135"/>
        <v>2.6427560721349108</v>
      </c>
      <c r="AR239" s="45">
        <v>3393.7269630000001</v>
      </c>
      <c r="AS239" s="17">
        <f t="shared" si="136"/>
        <v>4.2203017966491174E-2</v>
      </c>
      <c r="AT239" s="17">
        <f t="shared" si="137"/>
        <v>1.0358248455961978</v>
      </c>
      <c r="AU239" s="17">
        <f t="shared" si="138"/>
        <v>3.5824845596197807</v>
      </c>
    </row>
    <row r="240" spans="1:47" x14ac:dyDescent="0.3">
      <c r="A240">
        <f t="shared" si="111"/>
        <v>238</v>
      </c>
      <c r="B240" s="7">
        <v>44176</v>
      </c>
      <c r="C240" s="70">
        <v>2.92E-2</v>
      </c>
      <c r="D240" s="45">
        <v>3794.8814980000002</v>
      </c>
      <c r="E240" s="45">
        <v>0</v>
      </c>
      <c r="F240" s="46">
        <f t="shared" si="105"/>
        <v>198.12389356447187</v>
      </c>
      <c r="G240" s="46">
        <f t="shared" si="107"/>
        <v>3794.8814980000002</v>
      </c>
      <c r="H240" s="11">
        <f t="shared" si="112"/>
        <v>7.9345267985697632E-3</v>
      </c>
      <c r="I240" s="10">
        <f t="shared" si="113"/>
        <v>1.078070503824043</v>
      </c>
      <c r="J240" s="11">
        <f t="shared" si="114"/>
        <v>7.8070503824043014</v>
      </c>
      <c r="K240" s="56">
        <f t="shared" si="115"/>
        <v>3993.0053915644721</v>
      </c>
      <c r="L240" s="58">
        <f t="shared" si="116"/>
        <v>7.9114396738244608E-3</v>
      </c>
      <c r="M240" s="57">
        <f t="shared" si="117"/>
        <v>1.0763910074688168</v>
      </c>
      <c r="N240" s="58">
        <f t="shared" si="118"/>
        <v>7.6391007468816774</v>
      </c>
      <c r="O240" s="70">
        <v>2.6667000000000001</v>
      </c>
      <c r="P240" s="45">
        <v>4227.3908300000003</v>
      </c>
      <c r="Q240" s="45">
        <v>0</v>
      </c>
      <c r="R240" s="45">
        <f t="shared" si="106"/>
        <v>198.12389356447187</v>
      </c>
      <c r="S240" s="47">
        <f t="shared" si="108"/>
        <v>4227.3908300000003</v>
      </c>
      <c r="T240" s="13">
        <f t="shared" si="119"/>
        <v>0.57873147614129206</v>
      </c>
      <c r="U240" s="12">
        <f t="shared" si="120"/>
        <v>1.0770629115910157</v>
      </c>
      <c r="V240" s="13">
        <f t="shared" si="121"/>
        <v>7.7062911591015748</v>
      </c>
      <c r="W240" s="55">
        <f t="shared" si="122"/>
        <v>4425.5147235644718</v>
      </c>
      <c r="X240" s="55">
        <f t="shared" si="123"/>
        <v>0.5530173803000249</v>
      </c>
      <c r="Y240" s="55">
        <f t="shared" si="124"/>
        <v>1.0755362952906338</v>
      </c>
      <c r="Z240" s="55">
        <f t="shared" si="125"/>
        <v>7.553629529063377</v>
      </c>
      <c r="AA240" s="70">
        <v>3.8919000000000001</v>
      </c>
      <c r="AB240" s="45">
        <v>4746.6227150000004</v>
      </c>
      <c r="AC240" s="45">
        <v>0</v>
      </c>
      <c r="AD240" s="45">
        <f t="shared" si="139"/>
        <v>198.53195365738662</v>
      </c>
      <c r="AE240" s="48">
        <f t="shared" si="109"/>
        <v>4746.6227150000004</v>
      </c>
      <c r="AF240" s="15">
        <f t="shared" si="126"/>
        <v>0.79808627528628051</v>
      </c>
      <c r="AG240" s="14">
        <f t="shared" si="127"/>
        <v>1.0042858408836692</v>
      </c>
      <c r="AH240" s="15">
        <f t="shared" si="128"/>
        <v>0.42858408836692341</v>
      </c>
      <c r="AI240" s="63">
        <f t="shared" si="129"/>
        <v>4945.1546686573874</v>
      </c>
      <c r="AJ240" s="63">
        <f t="shared" si="130"/>
        <v>0.76610478155121342</v>
      </c>
      <c r="AK240" s="63">
        <f t="shared" si="131"/>
        <v>0.99932779426691742</v>
      </c>
      <c r="AL240" s="63">
        <f t="shared" si="132"/>
        <v>-6.7220573308257592E-2</v>
      </c>
      <c r="AM240" s="8">
        <v>1.9</v>
      </c>
      <c r="AN240" s="16">
        <f t="shared" si="110"/>
        <v>1.0265042269466711</v>
      </c>
      <c r="AO240" s="17">
        <f t="shared" si="133"/>
        <v>7.4692290285005569E-3</v>
      </c>
      <c r="AP240" s="16">
        <f t="shared" si="134"/>
        <v>1.0265042269466711</v>
      </c>
      <c r="AQ240" s="17">
        <f t="shared" si="135"/>
        <v>2.6504226946671094</v>
      </c>
      <c r="AR240" s="45">
        <v>3395.1592179999998</v>
      </c>
      <c r="AS240" s="17">
        <f t="shared" si="136"/>
        <v>4.2203012075359148E-2</v>
      </c>
      <c r="AT240" s="17">
        <f t="shared" si="137"/>
        <v>1.0362619948808642</v>
      </c>
      <c r="AU240" s="17">
        <f t="shared" si="138"/>
        <v>3.6261994880864235</v>
      </c>
    </row>
    <row r="241" spans="1:47" x14ac:dyDescent="0.3">
      <c r="A241">
        <f t="shared" si="111"/>
        <v>239</v>
      </c>
      <c r="B241" s="7">
        <v>44179</v>
      </c>
      <c r="C241" s="70">
        <v>4.7E-2</v>
      </c>
      <c r="D241" s="45">
        <v>3795.4199180000001</v>
      </c>
      <c r="E241" s="45">
        <v>0</v>
      </c>
      <c r="F241" s="46">
        <f t="shared" si="105"/>
        <v>198.13869189184237</v>
      </c>
      <c r="G241" s="46">
        <f t="shared" si="107"/>
        <v>3795.4199180000001</v>
      </c>
      <c r="H241" s="11">
        <f t="shared" si="112"/>
        <v>1.4188058317077257E-2</v>
      </c>
      <c r="I241" s="10">
        <f t="shared" si="113"/>
        <v>1.0782234610958248</v>
      </c>
      <c r="J241" s="11">
        <f t="shared" si="114"/>
        <v>7.8223461095824787</v>
      </c>
      <c r="K241" s="56">
        <f t="shared" si="115"/>
        <v>3993.5586098918425</v>
      </c>
      <c r="L241" s="58">
        <f t="shared" si="116"/>
        <v>1.3854685208758433E-2</v>
      </c>
      <c r="M241" s="57">
        <f t="shared" si="117"/>
        <v>1.076540138054517</v>
      </c>
      <c r="N241" s="58">
        <f t="shared" si="118"/>
        <v>7.6540138054516982</v>
      </c>
      <c r="O241" s="70">
        <v>2.6907000000000001</v>
      </c>
      <c r="P241" s="45">
        <v>4223.3769339999999</v>
      </c>
      <c r="Q241" s="45">
        <v>0</v>
      </c>
      <c r="R241" s="45">
        <f t="shared" si="106"/>
        <v>198.13869189184237</v>
      </c>
      <c r="S241" s="47">
        <f t="shared" si="108"/>
        <v>4223.3769339999999</v>
      </c>
      <c r="T241" s="13">
        <f t="shared" si="119"/>
        <v>-9.4949725762649706E-2</v>
      </c>
      <c r="U241" s="12">
        <f t="shared" si="120"/>
        <v>1.0760402433101688</v>
      </c>
      <c r="V241" s="13">
        <f t="shared" si="121"/>
        <v>7.6040243310168787</v>
      </c>
      <c r="W241" s="55">
        <f t="shared" si="122"/>
        <v>4421.5156258918423</v>
      </c>
      <c r="X241" s="55">
        <f t="shared" si="123"/>
        <v>-9.0364577284884895E-2</v>
      </c>
      <c r="Y241" s="55">
        <f t="shared" si="124"/>
        <v>1.074564391463849</v>
      </c>
      <c r="Z241" s="55">
        <f t="shared" si="125"/>
        <v>7.4564391463848967</v>
      </c>
      <c r="AA241" s="70">
        <v>3.9066999999999998</v>
      </c>
      <c r="AB241" s="45">
        <v>4737.4069890000001</v>
      </c>
      <c r="AC241" s="45">
        <v>0</v>
      </c>
      <c r="AD241" s="45">
        <f t="shared" si="139"/>
        <v>198.54678246370005</v>
      </c>
      <c r="AE241" s="48">
        <f t="shared" si="109"/>
        <v>4737.4069890000001</v>
      </c>
      <c r="AF241" s="15">
        <f t="shared" si="126"/>
        <v>-0.19415332865780899</v>
      </c>
      <c r="AG241" s="14">
        <f t="shared" si="127"/>
        <v>1.0023359864943546</v>
      </c>
      <c r="AH241" s="15">
        <f t="shared" si="128"/>
        <v>0.23359864943546249</v>
      </c>
      <c r="AI241" s="63">
        <f t="shared" si="129"/>
        <v>4935.9537714636999</v>
      </c>
      <c r="AJ241" s="63">
        <f t="shared" si="130"/>
        <v>-0.18605883557096803</v>
      </c>
      <c r="AK241" s="63">
        <f t="shared" si="131"/>
        <v>0.99746845660936734</v>
      </c>
      <c r="AL241" s="63">
        <f t="shared" si="132"/>
        <v>-0.25315433906326623</v>
      </c>
      <c r="AM241" s="8">
        <v>1.9</v>
      </c>
      <c r="AN241" s="16">
        <f t="shared" si="110"/>
        <v>1.0265808988983689</v>
      </c>
      <c r="AO241" s="17">
        <f t="shared" si="133"/>
        <v>7.4692290285005569E-3</v>
      </c>
      <c r="AP241" s="16">
        <f t="shared" si="134"/>
        <v>1.0265808988983689</v>
      </c>
      <c r="AQ241" s="17">
        <f t="shared" si="135"/>
        <v>2.6580898898368899</v>
      </c>
      <c r="AR241" s="45">
        <v>3396.5920769999998</v>
      </c>
      <c r="AS241" s="17">
        <f t="shared" si="136"/>
        <v>4.2202998681273307E-2</v>
      </c>
      <c r="AT241" s="17">
        <f t="shared" si="137"/>
        <v>1.0366993285168984</v>
      </c>
      <c r="AU241" s="17">
        <f t="shared" si="138"/>
        <v>3.6699328516898388</v>
      </c>
    </row>
    <row r="242" spans="1:47" x14ac:dyDescent="0.3">
      <c r="A242">
        <f t="shared" si="111"/>
        <v>240</v>
      </c>
      <c r="B242" s="7">
        <v>44180</v>
      </c>
      <c r="C242" s="70">
        <v>0.02</v>
      </c>
      <c r="D242" s="45">
        <v>3798.6459559999998</v>
      </c>
      <c r="E242" s="45">
        <v>0</v>
      </c>
      <c r="F242" s="46">
        <f t="shared" si="105"/>
        <v>198.15349132453386</v>
      </c>
      <c r="G242" s="46">
        <f t="shared" si="107"/>
        <v>3798.6459559999998</v>
      </c>
      <c r="H242" s="11">
        <f t="shared" si="112"/>
        <v>8.499818385576674E-2</v>
      </c>
      <c r="I242" s="10">
        <f t="shared" si="113"/>
        <v>1.0791399314556631</v>
      </c>
      <c r="J242" s="11">
        <f t="shared" si="114"/>
        <v>7.9139931455663115</v>
      </c>
      <c r="K242" s="56">
        <f t="shared" si="115"/>
        <v>3996.7994473245335</v>
      </c>
      <c r="L242" s="58">
        <f t="shared" si="116"/>
        <v>8.1151618124830627E-2</v>
      </c>
      <c r="M242" s="57">
        <f t="shared" si="117"/>
        <v>1.0774137677963116</v>
      </c>
      <c r="N242" s="58">
        <f t="shared" si="118"/>
        <v>7.7413767796311594</v>
      </c>
      <c r="O242" s="70">
        <v>2.6575000000000002</v>
      </c>
      <c r="P242" s="45">
        <v>4234.2388499999997</v>
      </c>
      <c r="Q242" s="45">
        <v>0</v>
      </c>
      <c r="R242" s="45">
        <f t="shared" si="106"/>
        <v>198.15349132453386</v>
      </c>
      <c r="S242" s="47">
        <f t="shared" si="108"/>
        <v>4234.2388499999997</v>
      </c>
      <c r="T242" s="13">
        <f t="shared" si="119"/>
        <v>0.25718556903024936</v>
      </c>
      <c r="U242" s="12">
        <f t="shared" si="120"/>
        <v>1.0788076635329205</v>
      </c>
      <c r="V242" s="13">
        <f t="shared" si="121"/>
        <v>7.8807663532920458</v>
      </c>
      <c r="W242" s="55">
        <f t="shared" si="122"/>
        <v>4432.3923413245338</v>
      </c>
      <c r="X242" s="55">
        <f t="shared" si="123"/>
        <v>0.24599518248897834</v>
      </c>
      <c r="Y242" s="55">
        <f t="shared" si="124"/>
        <v>1.077207768099592</v>
      </c>
      <c r="Z242" s="55">
        <f t="shared" si="125"/>
        <v>7.7207768099591956</v>
      </c>
      <c r="AA242" s="70">
        <v>3.8871000000000002</v>
      </c>
      <c r="AB242" s="45">
        <v>4755.9513029999998</v>
      </c>
      <c r="AC242" s="45">
        <v>0</v>
      </c>
      <c r="AD242" s="45">
        <f t="shared" si="139"/>
        <v>198.561612377611</v>
      </c>
      <c r="AE242" s="48">
        <f t="shared" si="109"/>
        <v>4755.9513029999998</v>
      </c>
      <c r="AF242" s="15">
        <f t="shared" si="126"/>
        <v>0.39144439232388084</v>
      </c>
      <c r="AG242" s="14">
        <f t="shared" si="127"/>
        <v>1.006259574505731</v>
      </c>
      <c r="AH242" s="15">
        <f t="shared" si="128"/>
        <v>0.62595745057310026</v>
      </c>
      <c r="AI242" s="63">
        <f t="shared" si="129"/>
        <v>4954.5129153776106</v>
      </c>
      <c r="AJ242" s="63">
        <f t="shared" si="130"/>
        <v>0.37599914369552678</v>
      </c>
      <c r="AK242" s="63">
        <f t="shared" si="131"/>
        <v>1.0012189294648515</v>
      </c>
      <c r="AL242" s="63">
        <f t="shared" si="132"/>
        <v>0.12189294648514704</v>
      </c>
      <c r="AM242" s="8">
        <v>1.9</v>
      </c>
      <c r="AN242" s="16">
        <f t="shared" si="110"/>
        <v>1.0266575765768704</v>
      </c>
      <c r="AO242" s="17">
        <f t="shared" si="133"/>
        <v>7.4692290285005569E-3</v>
      </c>
      <c r="AP242" s="16">
        <f t="shared" si="134"/>
        <v>1.0266575765768704</v>
      </c>
      <c r="AQ242" s="17">
        <f t="shared" si="135"/>
        <v>2.6657576576870401</v>
      </c>
      <c r="AR242" s="45">
        <v>3398.025541</v>
      </c>
      <c r="AS242" s="17">
        <f t="shared" si="136"/>
        <v>4.2203007235008805E-2</v>
      </c>
      <c r="AT242" s="17">
        <f t="shared" si="137"/>
        <v>1.0371368468095177</v>
      </c>
      <c r="AU242" s="17">
        <f t="shared" si="138"/>
        <v>3.7136846809517676</v>
      </c>
    </row>
    <row r="243" spans="1:47" x14ac:dyDescent="0.3">
      <c r="A243">
        <f t="shared" si="111"/>
        <v>241</v>
      </c>
      <c r="B243" s="7">
        <v>44181</v>
      </c>
      <c r="C243" s="70">
        <v>3.2599999999999997E-2</v>
      </c>
      <c r="D243" s="45">
        <v>3800.160167</v>
      </c>
      <c r="E243" s="45">
        <v>0</v>
      </c>
      <c r="F243" s="46">
        <f t="shared" si="105"/>
        <v>198.16829186262885</v>
      </c>
      <c r="G243" s="46">
        <f t="shared" si="107"/>
        <v>3800.160167</v>
      </c>
      <c r="H243" s="11">
        <f t="shared" si="112"/>
        <v>3.9861861767054307E-2</v>
      </c>
      <c r="I243" s="10">
        <f t="shared" si="113"/>
        <v>1.079570096723413</v>
      </c>
      <c r="J243" s="11">
        <f t="shared" si="114"/>
        <v>7.9570096723412975</v>
      </c>
      <c r="K243" s="56">
        <f t="shared" si="115"/>
        <v>3998.3284588626288</v>
      </c>
      <c r="L243" s="58">
        <f t="shared" si="116"/>
        <v>3.8255898456918125E-2</v>
      </c>
      <c r="M243" s="57">
        <f t="shared" si="117"/>
        <v>1.0778259421132805</v>
      </c>
      <c r="N243" s="58">
        <f t="shared" si="118"/>
        <v>7.7825942113280533</v>
      </c>
      <c r="O243" s="70">
        <v>2.69</v>
      </c>
      <c r="P243" s="45">
        <v>4228.7537499999999</v>
      </c>
      <c r="Q243" s="45">
        <v>0</v>
      </c>
      <c r="R243" s="45">
        <f t="shared" si="106"/>
        <v>198.16829186262885</v>
      </c>
      <c r="S243" s="47">
        <f t="shared" si="108"/>
        <v>4228.7537499999999</v>
      </c>
      <c r="T243" s="13">
        <f t="shared" si="119"/>
        <v>-0.12954158219015133</v>
      </c>
      <c r="U243" s="12">
        <f t="shared" si="120"/>
        <v>1.0774101590167913</v>
      </c>
      <c r="V243" s="13">
        <f t="shared" si="121"/>
        <v>7.7410159016791269</v>
      </c>
      <c r="W243" s="55">
        <f t="shared" si="122"/>
        <v>4426.9220418626282</v>
      </c>
      <c r="X243" s="55">
        <f t="shared" si="123"/>
        <v>-0.12341640903275053</v>
      </c>
      <c r="Y243" s="55">
        <f t="shared" si="124"/>
        <v>1.0758783169543815</v>
      </c>
      <c r="Z243" s="55">
        <f t="shared" si="125"/>
        <v>7.5878316954381519</v>
      </c>
      <c r="AA243" s="70">
        <v>3.91</v>
      </c>
      <c r="AB243" s="45">
        <v>4741.0158179999999</v>
      </c>
      <c r="AC243" s="45">
        <v>0</v>
      </c>
      <c r="AD243" s="45">
        <f t="shared" si="139"/>
        <v>198.57644339920216</v>
      </c>
      <c r="AE243" s="48">
        <f t="shared" si="109"/>
        <v>4741.0158179999999</v>
      </c>
      <c r="AF243" s="15">
        <f t="shared" si="126"/>
        <v>-0.31403780334291476</v>
      </c>
      <c r="AG243" s="14">
        <f t="shared" si="127"/>
        <v>1.0030995390420254</v>
      </c>
      <c r="AH243" s="15">
        <f t="shared" si="128"/>
        <v>0.30995390420254232</v>
      </c>
      <c r="AI243" s="63">
        <f t="shared" si="129"/>
        <v>4939.5922613992025</v>
      </c>
      <c r="AJ243" s="63">
        <f t="shared" si="130"/>
        <v>-0.30115279207564294</v>
      </c>
      <c r="AK243" s="63">
        <f t="shared" si="131"/>
        <v>0.99820373070397816</v>
      </c>
      <c r="AL243" s="63">
        <f t="shared" si="132"/>
        <v>-0.17962692960218352</v>
      </c>
      <c r="AM243" s="8">
        <v>1.9</v>
      </c>
      <c r="AN243" s="16">
        <f t="shared" si="110"/>
        <v>1.0267342599826035</v>
      </c>
      <c r="AO243" s="17">
        <f t="shared" si="133"/>
        <v>7.4692290285005569E-3</v>
      </c>
      <c r="AP243" s="16">
        <f t="shared" si="134"/>
        <v>1.0267342599826035</v>
      </c>
      <c r="AQ243" s="17">
        <f t="shared" si="135"/>
        <v>2.6734259982603481</v>
      </c>
      <c r="AR243" s="45">
        <v>3400.0522219999998</v>
      </c>
      <c r="AS243" s="17">
        <f t="shared" si="136"/>
        <v>5.9642900724155012E-2</v>
      </c>
      <c r="AT243" s="17">
        <f t="shared" si="137"/>
        <v>1.0377554253094339</v>
      </c>
      <c r="AU243" s="17">
        <f t="shared" si="138"/>
        <v>3.7755425309433877</v>
      </c>
    </row>
    <row r="244" spans="1:47" x14ac:dyDescent="0.3">
      <c r="A244">
        <f t="shared" si="111"/>
        <v>242</v>
      </c>
      <c r="B244" s="7">
        <v>44182</v>
      </c>
      <c r="C244" s="70">
        <v>1.46E-2</v>
      </c>
      <c r="D244" s="45">
        <v>3803.5085549999999</v>
      </c>
      <c r="E244" s="45">
        <v>0</v>
      </c>
      <c r="F244" s="46">
        <f t="shared" si="105"/>
        <v>198.18309350620993</v>
      </c>
      <c r="G244" s="46">
        <f t="shared" si="107"/>
        <v>3803.5085549999999</v>
      </c>
      <c r="H244" s="11">
        <f t="shared" si="112"/>
        <v>8.8111759843090276E-2</v>
      </c>
      <c r="I244" s="10">
        <f t="shared" si="113"/>
        <v>1.0805213249343757</v>
      </c>
      <c r="J244" s="11">
        <f t="shared" si="114"/>
        <v>8.0521324934375684</v>
      </c>
      <c r="K244" s="56">
        <f t="shared" si="115"/>
        <v>4001.6916485062097</v>
      </c>
      <c r="L244" s="58">
        <f t="shared" si="116"/>
        <v>8.4114891464848185E-2</v>
      </c>
      <c r="M244" s="57">
        <f t="shared" si="117"/>
        <v>1.0787325542346691</v>
      </c>
      <c r="N244" s="58">
        <f t="shared" si="118"/>
        <v>7.8732554234669072</v>
      </c>
      <c r="O244" s="70">
        <v>2.68</v>
      </c>
      <c r="P244" s="45">
        <v>4234.3207640000001</v>
      </c>
      <c r="Q244" s="45">
        <v>0</v>
      </c>
      <c r="R244" s="45">
        <f t="shared" si="106"/>
        <v>198.18309350620993</v>
      </c>
      <c r="S244" s="47">
        <f t="shared" si="108"/>
        <v>4234.3207640000001</v>
      </c>
      <c r="T244" s="13">
        <f t="shared" si="119"/>
        <v>0.13164668195684293</v>
      </c>
      <c r="U244" s="12">
        <f t="shared" si="120"/>
        <v>1.0788285337422028</v>
      </c>
      <c r="V244" s="13">
        <f t="shared" si="121"/>
        <v>7.8828533742202778</v>
      </c>
      <c r="W244" s="55">
        <f t="shared" si="122"/>
        <v>4432.5038575062099</v>
      </c>
      <c r="X244" s="55">
        <f t="shared" si="123"/>
        <v>0.12608795887520952</v>
      </c>
      <c r="Y244" s="55">
        <f t="shared" si="124"/>
        <v>1.0772348699642103</v>
      </c>
      <c r="Z244" s="55">
        <f t="shared" si="125"/>
        <v>7.7234869964210251</v>
      </c>
      <c r="AA244" s="70">
        <v>3.9056999999999999</v>
      </c>
      <c r="AB244" s="45">
        <v>4748.0314589999998</v>
      </c>
      <c r="AC244" s="45">
        <v>0</v>
      </c>
      <c r="AD244" s="45">
        <f t="shared" si="139"/>
        <v>198.59127552855631</v>
      </c>
      <c r="AE244" s="48">
        <f t="shared" si="109"/>
        <v>4748.0314589999998</v>
      </c>
      <c r="AF244" s="15">
        <f t="shared" si="126"/>
        <v>0.14797759107580966</v>
      </c>
      <c r="AG244" s="14">
        <f t="shared" si="127"/>
        <v>1.0045839015759923</v>
      </c>
      <c r="AH244" s="15">
        <f t="shared" si="128"/>
        <v>0.45839015759923107</v>
      </c>
      <c r="AI244" s="63">
        <f t="shared" si="129"/>
        <v>4946.6227345285561</v>
      </c>
      <c r="AJ244" s="63">
        <f t="shared" si="130"/>
        <v>0.14232901740278692</v>
      </c>
      <c r="AK244" s="63">
        <f t="shared" si="131"/>
        <v>0.99962446426556706</v>
      </c>
      <c r="AL244" s="63">
        <f t="shared" si="132"/>
        <v>-3.755357344329413E-2</v>
      </c>
      <c r="AM244" s="8">
        <v>1.9</v>
      </c>
      <c r="AN244" s="16">
        <f t="shared" si="110"/>
        <v>1.0268109491159956</v>
      </c>
      <c r="AO244" s="17">
        <f t="shared" si="133"/>
        <v>7.4692290285005569E-3</v>
      </c>
      <c r="AP244" s="16">
        <f t="shared" si="134"/>
        <v>1.0268109491159956</v>
      </c>
      <c r="AQ244" s="17">
        <f t="shared" si="135"/>
        <v>2.6810949115995575</v>
      </c>
      <c r="AR244" s="45">
        <v>3402.080113</v>
      </c>
      <c r="AS244" s="17">
        <f t="shared" si="136"/>
        <v>5.9642936860759832E-2</v>
      </c>
      <c r="AT244" s="17">
        <f t="shared" si="137"/>
        <v>1.0383743731225203</v>
      </c>
      <c r="AU244" s="17">
        <f t="shared" si="138"/>
        <v>3.8374373122520344</v>
      </c>
    </row>
    <row r="245" spans="1:47" x14ac:dyDescent="0.3">
      <c r="A245">
        <f t="shared" si="111"/>
        <v>243</v>
      </c>
      <c r="B245" s="7">
        <v>44183</v>
      </c>
      <c r="C245" s="70">
        <v>7.1999999999999998E-3</v>
      </c>
      <c r="D245" s="45">
        <v>3806.2196130000002</v>
      </c>
      <c r="E245" s="45">
        <v>0</v>
      </c>
      <c r="F245" s="46">
        <f t="shared" si="105"/>
        <v>198.19789625535967</v>
      </c>
      <c r="G245" s="46">
        <f t="shared" si="107"/>
        <v>3806.2196130000002</v>
      </c>
      <c r="H245" s="11">
        <f t="shared" si="112"/>
        <v>7.1277820485948773E-2</v>
      </c>
      <c r="I245" s="10">
        <f t="shared" si="113"/>
        <v>1.0812914969846747</v>
      </c>
      <c r="J245" s="11">
        <f t="shared" si="114"/>
        <v>8.1291496984674758</v>
      </c>
      <c r="K245" s="56">
        <f t="shared" si="115"/>
        <v>4004.4175092553601</v>
      </c>
      <c r="L245" s="58">
        <f t="shared" si="116"/>
        <v>6.8117710922765973E-2</v>
      </c>
      <c r="M245" s="57">
        <f t="shared" si="117"/>
        <v>1.0794673621575923</v>
      </c>
      <c r="N245" s="58">
        <f t="shared" si="118"/>
        <v>7.9467362157592314</v>
      </c>
      <c r="O245" s="70">
        <v>2.6745000000000001</v>
      </c>
      <c r="P245" s="45">
        <v>4238.7184969999998</v>
      </c>
      <c r="Q245" s="45">
        <v>0</v>
      </c>
      <c r="R245" s="45">
        <f t="shared" si="106"/>
        <v>198.19789625535967</v>
      </c>
      <c r="S245" s="47">
        <f t="shared" si="108"/>
        <v>4238.7184969999998</v>
      </c>
      <c r="T245" s="13">
        <f t="shared" si="119"/>
        <v>0.10385923138815922</v>
      </c>
      <c r="U245" s="12">
        <f t="shared" si="120"/>
        <v>1.0799489967653435</v>
      </c>
      <c r="V245" s="13">
        <f t="shared" si="121"/>
        <v>7.9948996765343505</v>
      </c>
      <c r="W245" s="55">
        <f t="shared" si="122"/>
        <v>4436.9163932553593</v>
      </c>
      <c r="X245" s="55">
        <f t="shared" si="123"/>
        <v>9.9549507253704483E-2</v>
      </c>
      <c r="Y245" s="55">
        <f t="shared" si="124"/>
        <v>1.0783072519692247</v>
      </c>
      <c r="Z245" s="55">
        <f t="shared" si="125"/>
        <v>7.8307251969224723</v>
      </c>
      <c r="AA245" s="70">
        <v>3.89</v>
      </c>
      <c r="AB245" s="45">
        <v>4764.278918</v>
      </c>
      <c r="AC245" s="45">
        <v>0</v>
      </c>
      <c r="AD245" s="45">
        <f t="shared" si="139"/>
        <v>198.60610876575615</v>
      </c>
      <c r="AE245" s="48">
        <f t="shared" si="109"/>
        <v>4764.278918</v>
      </c>
      <c r="AF245" s="15">
        <f t="shared" si="126"/>
        <v>0.34219358359983687</v>
      </c>
      <c r="AG245" s="14">
        <f t="shared" si="127"/>
        <v>1.0080215232290624</v>
      </c>
      <c r="AH245" s="15">
        <f t="shared" si="128"/>
        <v>0.8021523229062355</v>
      </c>
      <c r="AI245" s="63">
        <f t="shared" si="129"/>
        <v>4962.8850267657563</v>
      </c>
      <c r="AJ245" s="63">
        <f t="shared" si="130"/>
        <v>0.32875545821768881</v>
      </c>
      <c r="AK245" s="63">
        <f t="shared" si="131"/>
        <v>1.0029107842535194</v>
      </c>
      <c r="AL245" s="63">
        <f t="shared" si="132"/>
        <v>0.29107842535194273</v>
      </c>
      <c r="AM245" s="8">
        <v>1.9</v>
      </c>
      <c r="AN245" s="16">
        <f t="shared" si="110"/>
        <v>1.0268876439774748</v>
      </c>
      <c r="AO245" s="17">
        <f t="shared" si="133"/>
        <v>7.4692290285005569E-3</v>
      </c>
      <c r="AP245" s="16">
        <f t="shared" si="134"/>
        <v>1.0268876439774748</v>
      </c>
      <c r="AQ245" s="17">
        <f t="shared" si="135"/>
        <v>2.6887643977474784</v>
      </c>
      <c r="AR245" s="45">
        <v>3404.1092130000002</v>
      </c>
      <c r="AS245" s="17">
        <f t="shared" si="136"/>
        <v>5.9642922347613592E-2</v>
      </c>
      <c r="AT245" s="17">
        <f t="shared" si="137"/>
        <v>1.0389936899435592</v>
      </c>
      <c r="AU245" s="17">
        <f t="shared" si="138"/>
        <v>3.8993689943559229</v>
      </c>
    </row>
    <row r="246" spans="1:47" x14ac:dyDescent="0.3">
      <c r="A246">
        <f t="shared" si="111"/>
        <v>244</v>
      </c>
      <c r="B246" s="7">
        <v>44186</v>
      </c>
      <c r="C246" s="70">
        <v>1.84E-2</v>
      </c>
      <c r="D246" s="45">
        <v>3807.8255559999998</v>
      </c>
      <c r="E246" s="45">
        <v>0</v>
      </c>
      <c r="F246" s="46">
        <f t="shared" si="105"/>
        <v>198.21270011016065</v>
      </c>
      <c r="G246" s="46">
        <f t="shared" si="107"/>
        <v>3807.8255559999998</v>
      </c>
      <c r="H246" s="11">
        <f t="shared" si="112"/>
        <v>4.2192599568213751E-2</v>
      </c>
      <c r="I246" s="10">
        <f t="shared" si="113"/>
        <v>1.0817477219761626</v>
      </c>
      <c r="J246" s="11">
        <f t="shared" si="114"/>
        <v>8.1747721976162637</v>
      </c>
      <c r="K246" s="56">
        <f t="shared" si="115"/>
        <v>4006.0382561101605</v>
      </c>
      <c r="L246" s="58">
        <f t="shared" si="116"/>
        <v>4.0473972832621996E-2</v>
      </c>
      <c r="M246" s="57">
        <f t="shared" si="117"/>
        <v>1.079904265484489</v>
      </c>
      <c r="N246" s="58">
        <f t="shared" si="118"/>
        <v>7.9904265484489034</v>
      </c>
      <c r="O246" s="70">
        <v>2.6835</v>
      </c>
      <c r="P246" s="45">
        <v>4239.3527789999998</v>
      </c>
      <c r="Q246" s="45">
        <v>0</v>
      </c>
      <c r="R246" s="45">
        <f t="shared" si="106"/>
        <v>198.21270011016065</v>
      </c>
      <c r="S246" s="47">
        <f t="shared" si="108"/>
        <v>4239.3527789999998</v>
      </c>
      <c r="T246" s="13">
        <f t="shared" si="119"/>
        <v>1.4964003871664744E-2</v>
      </c>
      <c r="U246" s="12">
        <f t="shared" si="120"/>
        <v>1.0801106003750314</v>
      </c>
      <c r="V246" s="13">
        <f t="shared" si="121"/>
        <v>8.0110600375031371</v>
      </c>
      <c r="W246" s="55">
        <f t="shared" si="122"/>
        <v>4437.5654791101606</v>
      </c>
      <c r="X246" s="55">
        <f t="shared" si="123"/>
        <v>1.4629210858885244E-2</v>
      </c>
      <c r="Y246" s="55">
        <f t="shared" si="124"/>
        <v>1.078464999810822</v>
      </c>
      <c r="Z246" s="55">
        <f t="shared" si="125"/>
        <v>7.8464999810822</v>
      </c>
      <c r="AA246" s="70">
        <v>3.8956</v>
      </c>
      <c r="AB246" s="45">
        <v>4763.3090030000003</v>
      </c>
      <c r="AC246" s="45">
        <v>0</v>
      </c>
      <c r="AD246" s="45">
        <f t="shared" si="139"/>
        <v>198.62094311088447</v>
      </c>
      <c r="AE246" s="48">
        <f t="shared" si="109"/>
        <v>4763.3090030000003</v>
      </c>
      <c r="AF246" s="15">
        <f t="shared" si="126"/>
        <v>-2.0358065022918481E-2</v>
      </c>
      <c r="AG246" s="14">
        <f t="shared" si="127"/>
        <v>1.0078163095519184</v>
      </c>
      <c r="AH246" s="15">
        <f t="shared" si="128"/>
        <v>0.78163095519183656</v>
      </c>
      <c r="AI246" s="63">
        <f t="shared" si="129"/>
        <v>4961.9299461108849</v>
      </c>
      <c r="AJ246" s="63">
        <f t="shared" si="130"/>
        <v>-1.9244464655543414E-2</v>
      </c>
      <c r="AK246" s="63">
        <f t="shared" si="131"/>
        <v>1.0027177794421172</v>
      </c>
      <c r="AL246" s="63">
        <f t="shared" si="132"/>
        <v>0.27177794421171519</v>
      </c>
      <c r="AM246" s="8">
        <v>1.9</v>
      </c>
      <c r="AN246" s="16">
        <f t="shared" si="110"/>
        <v>1.0269643445674688</v>
      </c>
      <c r="AO246" s="17">
        <f t="shared" si="133"/>
        <v>7.4692290285005569E-3</v>
      </c>
      <c r="AP246" s="16">
        <f t="shared" si="134"/>
        <v>1.0269643445674688</v>
      </c>
      <c r="AQ246" s="17">
        <f t="shared" si="135"/>
        <v>2.6964344567468768</v>
      </c>
      <c r="AR246" s="45">
        <v>3406.1395229999998</v>
      </c>
      <c r="AS246" s="17">
        <f t="shared" si="136"/>
        <v>5.9642916045299366E-2</v>
      </c>
      <c r="AT246" s="17">
        <f t="shared" si="137"/>
        <v>1.0396133760777682</v>
      </c>
      <c r="AU246" s="17">
        <f t="shared" si="138"/>
        <v>3.9613376077768159</v>
      </c>
    </row>
    <row r="247" spans="1:47" x14ac:dyDescent="0.3">
      <c r="A247">
        <f t="shared" si="111"/>
        <v>245</v>
      </c>
      <c r="B247" s="7">
        <v>44187</v>
      </c>
      <c r="C247" s="70">
        <v>0.04</v>
      </c>
      <c r="D247" s="45">
        <v>3808.815184</v>
      </c>
      <c r="E247" s="45">
        <v>0</v>
      </c>
      <c r="F247" s="46">
        <f t="shared" si="105"/>
        <v>198.22750507069546</v>
      </c>
      <c r="G247" s="46">
        <f t="shared" si="107"/>
        <v>3808.815184</v>
      </c>
      <c r="H247" s="11">
        <f t="shared" si="112"/>
        <v>2.5989320819608253E-2</v>
      </c>
      <c r="I247" s="10">
        <f t="shared" si="113"/>
        <v>1.0820288608620858</v>
      </c>
      <c r="J247" s="11">
        <f t="shared" si="114"/>
        <v>8.2028860862085828</v>
      </c>
      <c r="K247" s="56">
        <f t="shared" si="115"/>
        <v>4007.0426890706954</v>
      </c>
      <c r="L247" s="58">
        <f t="shared" si="116"/>
        <v>2.507297475262682E-2</v>
      </c>
      <c r="M247" s="57">
        <f t="shared" si="117"/>
        <v>1.0801750296083266</v>
      </c>
      <c r="N247" s="58">
        <f t="shared" si="118"/>
        <v>8.0175029608326565</v>
      </c>
      <c r="O247" s="70">
        <v>2.6833999999999998</v>
      </c>
      <c r="P247" s="45">
        <v>4242.3515809999999</v>
      </c>
      <c r="Q247" s="45">
        <v>0</v>
      </c>
      <c r="R247" s="45">
        <f t="shared" si="106"/>
        <v>198.22750507069546</v>
      </c>
      <c r="S247" s="47">
        <f t="shared" si="108"/>
        <v>4242.3515809999999</v>
      </c>
      <c r="T247" s="13">
        <f t="shared" si="119"/>
        <v>7.0737260056641382E-2</v>
      </c>
      <c r="U247" s="12">
        <f t="shared" si="120"/>
        <v>1.080874641019318</v>
      </c>
      <c r="V247" s="13">
        <f t="shared" si="121"/>
        <v>8.087464101931797</v>
      </c>
      <c r="W247" s="55">
        <f t="shared" si="122"/>
        <v>4440.5790860706957</v>
      </c>
      <c r="X247" s="55">
        <f t="shared" si="123"/>
        <v>6.7911267444320522E-2</v>
      </c>
      <c r="Y247" s="55">
        <f t="shared" si="124"/>
        <v>1.079197399061137</v>
      </c>
      <c r="Z247" s="55">
        <f t="shared" si="125"/>
        <v>7.9197399061136986</v>
      </c>
      <c r="AA247" s="70">
        <v>3.9098000000000002</v>
      </c>
      <c r="AB247" s="45">
        <v>4755.3937930000002</v>
      </c>
      <c r="AC247" s="45">
        <v>0</v>
      </c>
      <c r="AD247" s="45">
        <f t="shared" si="139"/>
        <v>198.63577856402398</v>
      </c>
      <c r="AE247" s="48">
        <f t="shared" si="109"/>
        <v>4755.3937930000002</v>
      </c>
      <c r="AF247" s="15">
        <f t="shared" si="126"/>
        <v>-0.16617040790373183</v>
      </c>
      <c r="AG247" s="14">
        <f t="shared" si="127"/>
        <v>1.0061416170794155</v>
      </c>
      <c r="AH247" s="15">
        <f t="shared" si="128"/>
        <v>0.61416170794155178</v>
      </c>
      <c r="AI247" s="63">
        <f t="shared" si="129"/>
        <v>4954.0295715640241</v>
      </c>
      <c r="AJ247" s="63">
        <f t="shared" si="130"/>
        <v>-0.15921979215068882</v>
      </c>
      <c r="AK247" s="63">
        <f t="shared" si="131"/>
        <v>1.0011212542778314</v>
      </c>
      <c r="AL247" s="63">
        <f t="shared" si="132"/>
        <v>0.1121254277831385</v>
      </c>
      <c r="AM247" s="8">
        <v>1.9</v>
      </c>
      <c r="AN247" s="16">
        <f t="shared" si="110"/>
        <v>1.0270410508864056</v>
      </c>
      <c r="AO247" s="17">
        <f t="shared" si="133"/>
        <v>7.4692290285005569E-3</v>
      </c>
      <c r="AP247" s="16">
        <f t="shared" si="134"/>
        <v>1.0270410508864056</v>
      </c>
      <c r="AQ247" s="17">
        <f t="shared" si="135"/>
        <v>2.7041050886405626</v>
      </c>
      <c r="AR247" s="45">
        <v>3408.171045</v>
      </c>
      <c r="AS247" s="17">
        <f t="shared" si="136"/>
        <v>5.9642947280402758E-2</v>
      </c>
      <c r="AT247" s="17">
        <f t="shared" si="137"/>
        <v>1.0402334321355822</v>
      </c>
      <c r="AU247" s="17">
        <f t="shared" si="138"/>
        <v>4.023343213558217</v>
      </c>
    </row>
    <row r="248" spans="1:47" x14ac:dyDescent="0.3">
      <c r="A248">
        <f t="shared" si="111"/>
        <v>246</v>
      </c>
      <c r="B248" s="7">
        <v>44188</v>
      </c>
      <c r="C248" s="70">
        <v>1.03E-2</v>
      </c>
      <c r="D248" s="45">
        <v>3812.3153470000002</v>
      </c>
      <c r="E248" s="45">
        <v>0</v>
      </c>
      <c r="F248" s="46">
        <f t="shared" si="105"/>
        <v>198.24231113704667</v>
      </c>
      <c r="G248" s="46">
        <f t="shared" si="107"/>
        <v>3812.3153470000002</v>
      </c>
      <c r="H248" s="11">
        <f t="shared" si="112"/>
        <v>9.1896372780264635E-2</v>
      </c>
      <c r="I248" s="10">
        <f t="shared" si="113"/>
        <v>1.0830232061376537</v>
      </c>
      <c r="J248" s="11">
        <f t="shared" si="114"/>
        <v>8.3023206137653673</v>
      </c>
      <c r="K248" s="56">
        <f t="shared" si="115"/>
        <v>4010.5576581370469</v>
      </c>
      <c r="L248" s="58">
        <f t="shared" si="116"/>
        <v>8.7719780873274367E-2</v>
      </c>
      <c r="M248" s="57">
        <f t="shared" si="117"/>
        <v>1.0811225567773468</v>
      </c>
      <c r="N248" s="58">
        <f t="shared" si="118"/>
        <v>8.1122556777346801</v>
      </c>
      <c r="O248" s="70">
        <v>2.62</v>
      </c>
      <c r="P248" s="45">
        <v>4261.2496520000004</v>
      </c>
      <c r="Q248" s="45">
        <v>0</v>
      </c>
      <c r="R248" s="45">
        <f t="shared" si="106"/>
        <v>198.24231113704667</v>
      </c>
      <c r="S248" s="47">
        <f t="shared" si="108"/>
        <v>4261.2496520000004</v>
      </c>
      <c r="T248" s="13">
        <f t="shared" si="119"/>
        <v>0.44546216029426322</v>
      </c>
      <c r="U248" s="12">
        <f t="shared" si="120"/>
        <v>1.0856895285452755</v>
      </c>
      <c r="V248" s="13">
        <f t="shared" si="121"/>
        <v>8.5689528545275451</v>
      </c>
      <c r="W248" s="55">
        <f t="shared" si="122"/>
        <v>4459.4919631370467</v>
      </c>
      <c r="X248" s="55">
        <f t="shared" si="123"/>
        <v>0.42591015045037039</v>
      </c>
      <c r="Y248" s="55">
        <f t="shared" si="124"/>
        <v>1.0837938103271347</v>
      </c>
      <c r="Z248" s="55">
        <f t="shared" si="125"/>
        <v>8.3793810327134732</v>
      </c>
      <c r="AA248" s="70">
        <v>3.88</v>
      </c>
      <c r="AB248" s="45">
        <v>4782.4291579999999</v>
      </c>
      <c r="AC248" s="45">
        <v>0</v>
      </c>
      <c r="AD248" s="45">
        <f t="shared" si="139"/>
        <v>198.65061512525747</v>
      </c>
      <c r="AE248" s="48">
        <f t="shared" si="109"/>
        <v>4782.4291579999999</v>
      </c>
      <c r="AF248" s="15">
        <f t="shared" si="126"/>
        <v>0.5685200043747507</v>
      </c>
      <c r="AG248" s="14">
        <f t="shared" si="127"/>
        <v>1.0118617334448516</v>
      </c>
      <c r="AH248" s="15">
        <f t="shared" si="128"/>
        <v>1.1861733444851641</v>
      </c>
      <c r="AI248" s="63">
        <f t="shared" si="129"/>
        <v>4981.0797731252578</v>
      </c>
      <c r="AJ248" s="63">
        <f t="shared" si="130"/>
        <v>0.54602422473415402</v>
      </c>
      <c r="AK248" s="63">
        <f t="shared" si="131"/>
        <v>1.0065876188451508</v>
      </c>
      <c r="AL248" s="63">
        <f t="shared" si="132"/>
        <v>0.65876188451508</v>
      </c>
      <c r="AM248" s="8">
        <v>1.9</v>
      </c>
      <c r="AN248" s="16">
        <f t="shared" si="110"/>
        <v>1.027117762934713</v>
      </c>
      <c r="AO248" s="17">
        <f t="shared" si="133"/>
        <v>7.4692290285005569E-3</v>
      </c>
      <c r="AP248" s="16">
        <f t="shared" si="134"/>
        <v>1.027117762934713</v>
      </c>
      <c r="AQ248" s="17">
        <f t="shared" si="135"/>
        <v>2.7117762934713019</v>
      </c>
      <c r="AR248" s="45">
        <v>3409.7225830000002</v>
      </c>
      <c r="AS248" s="17">
        <f t="shared" si="136"/>
        <v>4.5524064946111942E-2</v>
      </c>
      <c r="AT248" s="17">
        <f t="shared" si="137"/>
        <v>1.0407069886788187</v>
      </c>
      <c r="AU248" s="17">
        <f t="shared" si="138"/>
        <v>4.0706988678818723</v>
      </c>
    </row>
    <row r="249" spans="1:47" x14ac:dyDescent="0.3">
      <c r="A249">
        <f t="shared" si="111"/>
        <v>247</v>
      </c>
      <c r="B249" s="7">
        <v>44189</v>
      </c>
      <c r="C249" s="70">
        <v>1.03E-2</v>
      </c>
      <c r="D249" s="45">
        <v>3814.5028200000002</v>
      </c>
      <c r="E249" s="45">
        <v>0</v>
      </c>
      <c r="F249" s="46">
        <f t="shared" si="105"/>
        <v>198.25711830929689</v>
      </c>
      <c r="G249" s="46">
        <f t="shared" si="107"/>
        <v>3814.5028200000002</v>
      </c>
      <c r="H249" s="11">
        <f t="shared" si="112"/>
        <v>5.7379120059453115E-2</v>
      </c>
      <c r="I249" s="10">
        <f t="shared" si="113"/>
        <v>1.0836446353233751</v>
      </c>
      <c r="J249" s="11">
        <f t="shared" si="114"/>
        <v>8.3644635323375063</v>
      </c>
      <c r="K249" s="56">
        <f t="shared" si="115"/>
        <v>4012.759938309297</v>
      </c>
      <c r="L249" s="58">
        <f t="shared" si="116"/>
        <v>5.4912068594292762E-2</v>
      </c>
      <c r="M249" s="57">
        <f t="shared" si="117"/>
        <v>1.0817162235373128</v>
      </c>
      <c r="N249" s="58">
        <f t="shared" si="118"/>
        <v>8.1716223537312782</v>
      </c>
      <c r="O249" s="70">
        <v>2.62</v>
      </c>
      <c r="P249" s="45">
        <v>4264.1275999999998</v>
      </c>
      <c r="Q249" s="45">
        <v>0</v>
      </c>
      <c r="R249" s="45">
        <f t="shared" si="106"/>
        <v>198.25711830929689</v>
      </c>
      <c r="S249" s="47">
        <f t="shared" si="108"/>
        <v>4264.1275999999998</v>
      </c>
      <c r="T249" s="13">
        <f t="shared" si="119"/>
        <v>6.7537652919447133E-2</v>
      </c>
      <c r="U249" s="12">
        <f t="shared" si="120"/>
        <v>1.0864227777708471</v>
      </c>
      <c r="V249" s="13">
        <f t="shared" si="121"/>
        <v>8.6422777770847059</v>
      </c>
      <c r="W249" s="55">
        <f t="shared" si="122"/>
        <v>4462.3847183092967</v>
      </c>
      <c r="X249" s="55">
        <f t="shared" si="123"/>
        <v>6.4867370457477591E-2</v>
      </c>
      <c r="Y249" s="55">
        <f t="shared" si="124"/>
        <v>1.0844968388730749</v>
      </c>
      <c r="Z249" s="55">
        <f t="shared" si="125"/>
        <v>8.44968388730749</v>
      </c>
      <c r="AA249" s="70">
        <v>3.88</v>
      </c>
      <c r="AB249" s="45">
        <v>4785.8922689999999</v>
      </c>
      <c r="AC249" s="45">
        <v>0</v>
      </c>
      <c r="AD249" s="45">
        <f t="shared" si="139"/>
        <v>198.66545279466771</v>
      </c>
      <c r="AE249" s="48">
        <f t="shared" si="109"/>
        <v>4785.8922689999999</v>
      </c>
      <c r="AF249" s="15">
        <f t="shared" si="126"/>
        <v>7.2413221097211711E-2</v>
      </c>
      <c r="AG249" s="14">
        <f t="shared" si="127"/>
        <v>1.0125944551190891</v>
      </c>
      <c r="AH249" s="15">
        <f t="shared" si="128"/>
        <v>1.2594455119089076</v>
      </c>
      <c r="AI249" s="63">
        <f t="shared" si="129"/>
        <v>4984.5577217946675</v>
      </c>
      <c r="AJ249" s="63">
        <f t="shared" si="130"/>
        <v>6.9823187497908279E-2</v>
      </c>
      <c r="AK249" s="63">
        <f t="shared" si="131"/>
        <v>1.0072904504055877</v>
      </c>
      <c r="AL249" s="63">
        <f t="shared" si="132"/>
        <v>0.72904504055877339</v>
      </c>
      <c r="AM249" s="8">
        <v>1.9</v>
      </c>
      <c r="AN249" s="16">
        <f t="shared" si="110"/>
        <v>1.027194480712819</v>
      </c>
      <c r="AO249" s="17">
        <f t="shared" si="133"/>
        <v>7.4692290285005569E-3</v>
      </c>
      <c r="AP249" s="16">
        <f t="shared" si="134"/>
        <v>1.027194480712819</v>
      </c>
      <c r="AQ249" s="17">
        <f t="shared" si="135"/>
        <v>2.7194480712819047</v>
      </c>
      <c r="AR249" s="45">
        <v>3411.6759999999999</v>
      </c>
      <c r="AS249" s="17">
        <f t="shared" si="136"/>
        <v>5.7289616748845695E-2</v>
      </c>
      <c r="AT249" s="17">
        <f t="shared" si="137"/>
        <v>1.0413032057241112</v>
      </c>
      <c r="AU249" s="17">
        <f t="shared" si="138"/>
        <v>4.1303205724111169</v>
      </c>
    </row>
    <row r="250" spans="1:47" x14ac:dyDescent="0.3">
      <c r="A250">
        <f t="shared" si="111"/>
        <v>248</v>
      </c>
      <c r="B250" s="7">
        <v>44193</v>
      </c>
      <c r="C250" s="70">
        <v>5.3600000000000002E-2</v>
      </c>
      <c r="D250" s="45">
        <v>3814.1313260000002</v>
      </c>
      <c r="E250" s="45">
        <v>0</v>
      </c>
      <c r="F250" s="46">
        <f t="shared" si="105"/>
        <v>198.27192658752872</v>
      </c>
      <c r="G250" s="46">
        <f t="shared" si="107"/>
        <v>3814.1313260000002</v>
      </c>
      <c r="H250" s="11">
        <f t="shared" si="112"/>
        <v>-9.7389887366738925E-3</v>
      </c>
      <c r="I250" s="10">
        <f t="shared" si="113"/>
        <v>1.0835390992943954</v>
      </c>
      <c r="J250" s="11">
        <f t="shared" si="114"/>
        <v>8.3539099294395402</v>
      </c>
      <c r="K250" s="56">
        <f t="shared" si="115"/>
        <v>4012.4032525875291</v>
      </c>
      <c r="L250" s="58">
        <f t="shared" si="116"/>
        <v>-8.8887879477361764E-3</v>
      </c>
      <c r="M250" s="57">
        <f t="shared" si="117"/>
        <v>1.0816200720760063</v>
      </c>
      <c r="N250" s="58">
        <f t="shared" si="118"/>
        <v>8.1620072076006309</v>
      </c>
      <c r="O250" s="70">
        <v>2.6478000000000002</v>
      </c>
      <c r="P250" s="45">
        <v>4259.7534830000004</v>
      </c>
      <c r="Q250" s="45">
        <v>0</v>
      </c>
      <c r="R250" s="45">
        <f t="shared" si="106"/>
        <v>198.27192658752872</v>
      </c>
      <c r="S250" s="47">
        <f t="shared" si="108"/>
        <v>4259.7534830000004</v>
      </c>
      <c r="T250" s="13">
        <f t="shared" si="119"/>
        <v>-0.10257941155418226</v>
      </c>
      <c r="U250" s="12">
        <f t="shared" si="120"/>
        <v>1.0853083316784191</v>
      </c>
      <c r="V250" s="13">
        <f t="shared" si="121"/>
        <v>8.5308331678419123</v>
      </c>
      <c r="W250" s="55">
        <f t="shared" si="122"/>
        <v>4458.0254095875289</v>
      </c>
      <c r="X250" s="55">
        <f t="shared" si="123"/>
        <v>-9.7690114074688861E-2</v>
      </c>
      <c r="Y250" s="55">
        <f t="shared" si="124"/>
        <v>1.0834373926740435</v>
      </c>
      <c r="Z250" s="55">
        <f t="shared" si="125"/>
        <v>8.3437392674043487</v>
      </c>
      <c r="AA250" s="70">
        <v>3.8793000000000002</v>
      </c>
      <c r="AB250" s="45">
        <v>4789.9278560000002</v>
      </c>
      <c r="AC250" s="45">
        <v>0</v>
      </c>
      <c r="AD250" s="45">
        <f t="shared" si="139"/>
        <v>198.68029157233747</v>
      </c>
      <c r="AE250" s="48">
        <f t="shared" si="109"/>
        <v>4789.9278560000002</v>
      </c>
      <c r="AF250" s="15">
        <f t="shared" si="126"/>
        <v>8.4322562506056187E-2</v>
      </c>
      <c r="AG250" s="14">
        <f t="shared" si="127"/>
        <v>1.0134483007114397</v>
      </c>
      <c r="AH250" s="15">
        <f t="shared" si="128"/>
        <v>1.3448300711439654</v>
      </c>
      <c r="AI250" s="63">
        <f t="shared" si="129"/>
        <v>4988.6081475723377</v>
      </c>
      <c r="AJ250" s="63">
        <f t="shared" si="130"/>
        <v>8.1259481858531046E-2</v>
      </c>
      <c r="AK250" s="63">
        <f t="shared" si="131"/>
        <v>1.0081089694063978</v>
      </c>
      <c r="AL250" s="63">
        <f t="shared" si="132"/>
        <v>0.81089694063978257</v>
      </c>
      <c r="AM250" s="8">
        <v>1.9</v>
      </c>
      <c r="AN250" s="16">
        <f t="shared" si="110"/>
        <v>1.0272712042211516</v>
      </c>
      <c r="AO250" s="17">
        <f t="shared" si="133"/>
        <v>7.4692290285005569E-3</v>
      </c>
      <c r="AP250" s="16">
        <f t="shared" si="134"/>
        <v>1.0272712042211516</v>
      </c>
      <c r="AQ250" s="17">
        <f t="shared" si="135"/>
        <v>2.727120422115159</v>
      </c>
      <c r="AR250" s="45">
        <v>3413.630537</v>
      </c>
      <c r="AS250" s="17">
        <f t="shared" si="136"/>
        <v>5.728964297899708E-2</v>
      </c>
      <c r="AT250" s="17">
        <f t="shared" si="137"/>
        <v>1.0418997646129993</v>
      </c>
      <c r="AU250" s="17">
        <f t="shared" si="138"/>
        <v>4.1899764612999268</v>
      </c>
    </row>
    <row r="251" spans="1:47" x14ac:dyDescent="0.3">
      <c r="A251">
        <f t="shared" si="111"/>
        <v>249</v>
      </c>
      <c r="B251" s="7">
        <v>44194</v>
      </c>
      <c r="C251" s="70">
        <v>0.03</v>
      </c>
      <c r="D251" s="45">
        <v>3817.7168179999999</v>
      </c>
      <c r="E251" s="45">
        <v>0</v>
      </c>
      <c r="F251" s="46">
        <f t="shared" si="105"/>
        <v>198.28673597182475</v>
      </c>
      <c r="G251" s="46">
        <f t="shared" si="107"/>
        <v>3817.7168179999999</v>
      </c>
      <c r="H251" s="11">
        <f t="shared" si="112"/>
        <v>9.4005467917646079E-2</v>
      </c>
      <c r="I251" s="10">
        <f t="shared" si="113"/>
        <v>1.0845576852947578</v>
      </c>
      <c r="J251" s="11">
        <f t="shared" si="114"/>
        <v>8.4557685294757832</v>
      </c>
      <c r="K251" s="56">
        <f t="shared" si="115"/>
        <v>4016.0035539718247</v>
      </c>
      <c r="L251" s="58">
        <f t="shared" si="116"/>
        <v>8.9729300811769441E-2</v>
      </c>
      <c r="M251" s="57">
        <f t="shared" si="117"/>
        <v>1.0825906022041198</v>
      </c>
      <c r="N251" s="58">
        <f t="shared" si="118"/>
        <v>8.2590602204119854</v>
      </c>
      <c r="O251" s="70">
        <v>2.585</v>
      </c>
      <c r="P251" s="45">
        <v>4279.0463829999999</v>
      </c>
      <c r="Q251" s="45">
        <v>0</v>
      </c>
      <c r="R251" s="45">
        <f t="shared" si="106"/>
        <v>198.28673597182475</v>
      </c>
      <c r="S251" s="47">
        <f t="shared" si="108"/>
        <v>4279.0463829999999</v>
      </c>
      <c r="T251" s="13">
        <f t="shared" si="119"/>
        <v>0.45291118551800125</v>
      </c>
      <c r="U251" s="12">
        <f t="shared" si="120"/>
        <v>1.0902238145099494</v>
      </c>
      <c r="V251" s="13">
        <f t="shared" si="121"/>
        <v>9.022381450994942</v>
      </c>
      <c r="W251" s="55">
        <f t="shared" si="122"/>
        <v>4477.3331189718247</v>
      </c>
      <c r="X251" s="55">
        <f t="shared" si="123"/>
        <v>0.43310002995433639</v>
      </c>
      <c r="Y251" s="55">
        <f t="shared" si="124"/>
        <v>1.0881297603462512</v>
      </c>
      <c r="Z251" s="55">
        <f t="shared" si="125"/>
        <v>8.8129760346251196</v>
      </c>
      <c r="AA251" s="70">
        <v>3.8130999999999999</v>
      </c>
      <c r="AB251" s="45">
        <v>4847.7927179999997</v>
      </c>
      <c r="AC251" s="45">
        <v>0</v>
      </c>
      <c r="AD251" s="45">
        <f t="shared" si="139"/>
        <v>198.69513145834949</v>
      </c>
      <c r="AE251" s="48">
        <f t="shared" si="109"/>
        <v>4847.7927179999997</v>
      </c>
      <c r="AF251" s="15">
        <f t="shared" si="126"/>
        <v>1.2080528922270961</v>
      </c>
      <c r="AG251" s="14">
        <f t="shared" si="127"/>
        <v>1.0256912922194106</v>
      </c>
      <c r="AH251" s="15">
        <f t="shared" si="128"/>
        <v>2.5691292219410578</v>
      </c>
      <c r="AI251" s="63">
        <f t="shared" si="129"/>
        <v>5046.487849458349</v>
      </c>
      <c r="AJ251" s="63">
        <f t="shared" si="130"/>
        <v>1.1602374885703926</v>
      </c>
      <c r="AK251" s="63">
        <f t="shared" si="131"/>
        <v>1.0198054275950914</v>
      </c>
      <c r="AL251" s="63">
        <f t="shared" si="132"/>
        <v>1.9805427595091407</v>
      </c>
      <c r="AM251" s="8">
        <v>1.9</v>
      </c>
      <c r="AN251" s="16">
        <f t="shared" si="110"/>
        <v>1.0273479334601388</v>
      </c>
      <c r="AO251" s="17">
        <f t="shared" si="133"/>
        <v>7.4692290285005569E-3</v>
      </c>
      <c r="AP251" s="16">
        <f t="shared" si="134"/>
        <v>1.0273479334601388</v>
      </c>
      <c r="AQ251" s="17">
        <f t="shared" si="135"/>
        <v>2.7347933460138751</v>
      </c>
      <c r="AR251" s="45">
        <v>3415.586194</v>
      </c>
      <c r="AS251" s="17">
        <f t="shared" si="136"/>
        <v>5.7289650382563728E-2</v>
      </c>
      <c r="AT251" s="17">
        <f t="shared" si="137"/>
        <v>1.0424966653454828</v>
      </c>
      <c r="AU251" s="17">
        <f t="shared" si="138"/>
        <v>4.2496665345482798</v>
      </c>
    </row>
    <row r="252" spans="1:47" x14ac:dyDescent="0.3">
      <c r="A252">
        <f t="shared" si="111"/>
        <v>250</v>
      </c>
      <c r="B252" s="7">
        <v>44195</v>
      </c>
      <c r="C252" s="70">
        <v>3.3999999999999998E-3</v>
      </c>
      <c r="D252" s="45">
        <v>3821.4726270000001</v>
      </c>
      <c r="E252" s="45">
        <v>0</v>
      </c>
      <c r="F252" s="46">
        <f t="shared" si="105"/>
        <v>198.30154646226762</v>
      </c>
      <c r="G252" s="46">
        <f t="shared" si="107"/>
        <v>3821.4726270000001</v>
      </c>
      <c r="H252" s="11">
        <f t="shared" si="112"/>
        <v>9.8378407279775537E-2</v>
      </c>
      <c r="I252" s="10">
        <f t="shared" si="113"/>
        <v>1.0856246558715812</v>
      </c>
      <c r="J252" s="11">
        <f t="shared" si="114"/>
        <v>8.562465587158119</v>
      </c>
      <c r="K252" s="56">
        <f t="shared" si="115"/>
        <v>4019.7741734622678</v>
      </c>
      <c r="L252" s="58">
        <f t="shared" si="116"/>
        <v>9.3889844462768934E-2</v>
      </c>
      <c r="M252" s="57">
        <f t="shared" si="117"/>
        <v>1.0836070448366979</v>
      </c>
      <c r="N252" s="58">
        <f t="shared" si="118"/>
        <v>8.3607044836697888</v>
      </c>
      <c r="O252" s="70">
        <v>2.5693999999999999</v>
      </c>
      <c r="P252" s="45">
        <v>4286.0226599999996</v>
      </c>
      <c r="Q252" s="45">
        <v>0</v>
      </c>
      <c r="R252" s="45">
        <f t="shared" si="106"/>
        <v>198.30154646226762</v>
      </c>
      <c r="S252" s="47">
        <f t="shared" si="108"/>
        <v>4286.0226599999996</v>
      </c>
      <c r="T252" s="13">
        <f t="shared" si="119"/>
        <v>0.16303345127819391</v>
      </c>
      <c r="U252" s="12">
        <f t="shared" si="120"/>
        <v>1.0920012440214018</v>
      </c>
      <c r="V252" s="13">
        <f t="shared" si="121"/>
        <v>9.200124402140176</v>
      </c>
      <c r="W252" s="55">
        <f t="shared" si="122"/>
        <v>4484.3242064622673</v>
      </c>
      <c r="X252" s="55">
        <f t="shared" si="123"/>
        <v>0.1561440103891254</v>
      </c>
      <c r="Y252" s="55">
        <f t="shared" si="124"/>
        <v>1.0898288097922935</v>
      </c>
      <c r="Z252" s="55">
        <f t="shared" si="125"/>
        <v>8.9828809792293463</v>
      </c>
      <c r="AA252" s="70">
        <v>3.7980999999999998</v>
      </c>
      <c r="AB252" s="45">
        <v>4863.748047</v>
      </c>
      <c r="AC252" s="45">
        <v>0</v>
      </c>
      <c r="AD252" s="45">
        <f t="shared" si="139"/>
        <v>198.70997245278659</v>
      </c>
      <c r="AE252" s="48">
        <f t="shared" si="109"/>
        <v>4863.748047</v>
      </c>
      <c r="AF252" s="15">
        <f t="shared" si="126"/>
        <v>0.32912564394014243</v>
      </c>
      <c r="AG252" s="14">
        <f t="shared" si="127"/>
        <v>1.0290671052897657</v>
      </c>
      <c r="AH252" s="15">
        <f t="shared" si="128"/>
        <v>2.9067105289765749</v>
      </c>
      <c r="AI252" s="63">
        <f t="shared" si="129"/>
        <v>5062.4580194527862</v>
      </c>
      <c r="AJ252" s="63">
        <f t="shared" si="130"/>
        <v>0.31646108087135527</v>
      </c>
      <c r="AK252" s="63">
        <f t="shared" si="131"/>
        <v>1.0230327148740437</v>
      </c>
      <c r="AL252" s="63">
        <f t="shared" si="132"/>
        <v>2.303271487404368</v>
      </c>
      <c r="AM252" s="8">
        <v>1.9</v>
      </c>
      <c r="AN252" s="16">
        <f t="shared" si="110"/>
        <v>1.0274246684302084</v>
      </c>
      <c r="AO252" s="17">
        <f t="shared" si="133"/>
        <v>7.4692290285005569E-3</v>
      </c>
      <c r="AP252" s="16">
        <f t="shared" si="134"/>
        <v>1.0274246684302084</v>
      </c>
      <c r="AQ252" s="17">
        <f t="shared" si="135"/>
        <v>2.742466843020841</v>
      </c>
      <c r="AR252" s="45">
        <v>3417.5429709999999</v>
      </c>
      <c r="AS252" s="17">
        <f t="shared" si="136"/>
        <v>5.728963899189754E-2</v>
      </c>
      <c r="AT252" s="17">
        <f t="shared" si="137"/>
        <v>1.0430939079215618</v>
      </c>
      <c r="AU252" s="17">
        <f t="shared" si="138"/>
        <v>4.3093907921561758</v>
      </c>
    </row>
    <row r="253" spans="1:47" x14ac:dyDescent="0.3">
      <c r="A253">
        <f t="shared" si="111"/>
        <v>251</v>
      </c>
      <c r="B253" s="7">
        <v>44196</v>
      </c>
      <c r="C253" s="70">
        <v>3.3999999999999998E-3</v>
      </c>
      <c r="D253" s="45">
        <v>3823.661936</v>
      </c>
      <c r="E253" s="45">
        <v>0</v>
      </c>
      <c r="F253" s="46">
        <f t="shared" si="105"/>
        <v>198.31635805893995</v>
      </c>
      <c r="G253" s="46">
        <f t="shared" si="107"/>
        <v>3823.661936</v>
      </c>
      <c r="H253" s="11">
        <f t="shared" si="112"/>
        <v>5.7289668504534319E-2</v>
      </c>
      <c r="I253" s="10">
        <f t="shared" si="113"/>
        <v>1.0862466066381335</v>
      </c>
      <c r="J253" s="11">
        <f t="shared" si="114"/>
        <v>8.6246606638133549</v>
      </c>
      <c r="K253" s="56">
        <f t="shared" si="115"/>
        <v>4021.9782940589398</v>
      </c>
      <c r="L253" s="58">
        <f t="shared" si="116"/>
        <v>5.4831950790257267E-2</v>
      </c>
      <c r="M253" s="57">
        <f t="shared" si="117"/>
        <v>1.0842012077182825</v>
      </c>
      <c r="N253" s="58">
        <f t="shared" si="118"/>
        <v>8.4201207718282554</v>
      </c>
      <c r="O253" s="70">
        <v>2.5693999999999999</v>
      </c>
      <c r="P253" s="45">
        <v>4288.908966</v>
      </c>
      <c r="Q253" s="45">
        <v>0</v>
      </c>
      <c r="R253" s="45">
        <f t="shared" si="106"/>
        <v>198.31635805893995</v>
      </c>
      <c r="S253" s="47">
        <f t="shared" si="108"/>
        <v>4288.908966</v>
      </c>
      <c r="T253" s="13">
        <f t="shared" si="119"/>
        <v>6.7342294452554796E-2</v>
      </c>
      <c r="U253" s="12">
        <f t="shared" si="120"/>
        <v>1.0927366227145763</v>
      </c>
      <c r="V253" s="13">
        <f t="shared" si="121"/>
        <v>9.2736622714576278</v>
      </c>
      <c r="W253" s="55">
        <f t="shared" si="122"/>
        <v>4487.2253240589398</v>
      </c>
      <c r="X253" s="55">
        <f t="shared" si="123"/>
        <v>6.4694644345553165E-2</v>
      </c>
      <c r="Y253" s="55">
        <f t="shared" si="124"/>
        <v>1.090533870664764</v>
      </c>
      <c r="Z253" s="55">
        <f t="shared" si="125"/>
        <v>9.0533870664764038</v>
      </c>
      <c r="AA253" s="70">
        <v>3.7980999999999998</v>
      </c>
      <c r="AB253" s="45">
        <v>4867.2559869999995</v>
      </c>
      <c r="AC253" s="45">
        <v>0</v>
      </c>
      <c r="AD253" s="45">
        <f t="shared" si="139"/>
        <v>198.72481455573157</v>
      </c>
      <c r="AE253" s="48">
        <f t="shared" si="109"/>
        <v>4867.2559869999995</v>
      </c>
      <c r="AF253" s="15">
        <f t="shared" si="126"/>
        <v>7.2124212975288593E-2</v>
      </c>
      <c r="AG253" s="14">
        <f t="shared" si="127"/>
        <v>1.0298093118404437</v>
      </c>
      <c r="AH253" s="15">
        <f t="shared" si="128"/>
        <v>2.9809311840443664</v>
      </c>
      <c r="AI253" s="63">
        <f t="shared" si="129"/>
        <v>5065.980801555731</v>
      </c>
      <c r="AJ253" s="63">
        <f t="shared" si="130"/>
        <v>6.9586396359411218E-2</v>
      </c>
      <c r="AK253" s="63">
        <f t="shared" si="131"/>
        <v>1.0237446064739024</v>
      </c>
      <c r="AL253" s="63">
        <f t="shared" si="132"/>
        <v>2.3744606473902419</v>
      </c>
      <c r="AM253" s="8">
        <v>1.9</v>
      </c>
      <c r="AN253" s="16">
        <f t="shared" si="110"/>
        <v>1.0275014091317887</v>
      </c>
      <c r="AO253" s="17">
        <f t="shared" si="133"/>
        <v>7.4692290285005569E-3</v>
      </c>
      <c r="AP253" s="16">
        <f t="shared" si="134"/>
        <v>1.0275014091317887</v>
      </c>
      <c r="AQ253" s="17">
        <f t="shared" si="135"/>
        <v>2.7501409131788668</v>
      </c>
      <c r="AR253" s="45">
        <v>3419.5008699999998</v>
      </c>
      <c r="AS253" s="17">
        <f t="shared" si="136"/>
        <v>5.7289667360849172E-2</v>
      </c>
      <c r="AT253" s="17">
        <f t="shared" si="137"/>
        <v>1.0436914929516714</v>
      </c>
      <c r="AU253" s="17">
        <f t="shared" si="138"/>
        <v>4.3691492951671407</v>
      </c>
    </row>
    <row r="254" spans="1:47" x14ac:dyDescent="0.3">
      <c r="A254">
        <f t="shared" si="111"/>
        <v>252</v>
      </c>
      <c r="B254" s="7">
        <v>44200</v>
      </c>
      <c r="C254" s="70">
        <v>6.7999999999999996E-3</v>
      </c>
      <c r="D254" s="45">
        <v>3825.6540519999999</v>
      </c>
      <c r="E254" s="45">
        <v>0</v>
      </c>
      <c r="F254" s="46">
        <f t="shared" ref="F254:F317" si="140">+(F253*(1+AO253/100))+E254</f>
        <v>198.33117076192437</v>
      </c>
      <c r="G254" s="46">
        <f t="shared" si="107"/>
        <v>3825.6540519999999</v>
      </c>
      <c r="H254" s="11">
        <f t="shared" si="112"/>
        <v>5.2099689599760524E-2</v>
      </c>
      <c r="I254" s="10">
        <f t="shared" si="113"/>
        <v>1.0868125377484799</v>
      </c>
      <c r="J254" s="11">
        <f t="shared" si="114"/>
        <v>8.6812537748479848</v>
      </c>
      <c r="K254" s="56">
        <f t="shared" si="115"/>
        <v>4023.9852227619244</v>
      </c>
      <c r="L254" s="58">
        <f t="shared" si="116"/>
        <v>4.9899043611167926E-2</v>
      </c>
      <c r="M254" s="57">
        <f t="shared" si="117"/>
        <v>1.0847422137517546</v>
      </c>
      <c r="N254" s="58">
        <f t="shared" si="118"/>
        <v>8.4742213751754605</v>
      </c>
      <c r="O254" s="70">
        <v>2.57</v>
      </c>
      <c r="P254" s="45">
        <v>4291.6397820000002</v>
      </c>
      <c r="Q254" s="45">
        <v>0</v>
      </c>
      <c r="R254" s="45">
        <f t="shared" ref="R254:R317" si="141">+(R253*(1+AO253/100))+Q254</f>
        <v>198.33117076192437</v>
      </c>
      <c r="S254" s="47">
        <f t="shared" si="108"/>
        <v>4291.6397820000002</v>
      </c>
      <c r="T254" s="13">
        <f t="shared" si="119"/>
        <v>6.3671577588819694E-2</v>
      </c>
      <c r="U254" s="12">
        <f t="shared" si="120"/>
        <v>1.0934323853611494</v>
      </c>
      <c r="V254" s="13">
        <f t="shared" ref="V254:V317" si="142">+(U254-1)*100</f>
        <v>9.3432385361149386</v>
      </c>
      <c r="W254" s="55">
        <f t="shared" si="122"/>
        <v>4489.9709527619243</v>
      </c>
      <c r="X254" s="55">
        <f t="shared" si="123"/>
        <v>6.1187671772655605E-2</v>
      </c>
      <c r="Y254" s="55">
        <f t="shared" si="124"/>
        <v>1.0912011429501161</v>
      </c>
      <c r="Z254" s="55">
        <f t="shared" si="125"/>
        <v>9.1201142950116054</v>
      </c>
      <c r="AA254" s="70">
        <v>3.8</v>
      </c>
      <c r="AB254" s="45">
        <v>4869.1822110000003</v>
      </c>
      <c r="AC254" s="45">
        <v>0</v>
      </c>
      <c r="AD254" s="45">
        <f t="shared" si="139"/>
        <v>198.7396577672672</v>
      </c>
      <c r="AE254" s="48">
        <f t="shared" si="109"/>
        <v>4869.1822110000003</v>
      </c>
      <c r="AF254" s="15">
        <f t="shared" si="126"/>
        <v>3.9575152922832757E-2</v>
      </c>
      <c r="AG254" s="14">
        <f t="shared" si="127"/>
        <v>1.030216860450418</v>
      </c>
      <c r="AH254" s="15">
        <f t="shared" ref="AH254:AH317" si="143">+(AG254-1)*100</f>
        <v>3.0216860450418048</v>
      </c>
      <c r="AI254" s="63">
        <f t="shared" si="129"/>
        <v>5067.9218687672674</v>
      </c>
      <c r="AJ254" s="63">
        <f t="shared" si="130"/>
        <v>3.8315723797066603E-2</v>
      </c>
      <c r="AK254" s="63">
        <f t="shared" si="131"/>
        <v>1.0241368616297064</v>
      </c>
      <c r="AL254" s="63">
        <f t="shared" si="132"/>
        <v>2.4136861629706408</v>
      </c>
      <c r="AM254" s="8">
        <v>1.9</v>
      </c>
      <c r="AN254" s="16">
        <f t="shared" si="110"/>
        <v>1.0275781555653078</v>
      </c>
      <c r="AO254" s="17">
        <f t="shared" si="133"/>
        <v>7.4692290285005569E-3</v>
      </c>
      <c r="AP254" s="16">
        <f t="shared" si="134"/>
        <v>1.0275781555653078</v>
      </c>
      <c r="AQ254" s="17">
        <f t="shared" si="135"/>
        <v>2.7578155565307849</v>
      </c>
      <c r="AR254" s="45">
        <v>3421.4598890000002</v>
      </c>
      <c r="AS254" s="17">
        <f t="shared" si="136"/>
        <v>5.7289618411493493E-2</v>
      </c>
      <c r="AT254" s="17">
        <f t="shared" si="137"/>
        <v>1.0442894198253767</v>
      </c>
      <c r="AU254" s="17">
        <f t="shared" si="138"/>
        <v>4.4289419825376708</v>
      </c>
    </row>
    <row r="255" spans="1:47" x14ac:dyDescent="0.3">
      <c r="A255">
        <f t="shared" si="111"/>
        <v>253</v>
      </c>
      <c r="B255" s="7">
        <v>44201</v>
      </c>
      <c r="C255" s="70">
        <v>0</v>
      </c>
      <c r="D255" s="45">
        <v>3828.2462970000001</v>
      </c>
      <c r="E255" s="45">
        <v>0</v>
      </c>
      <c r="F255" s="46">
        <f t="shared" si="140"/>
        <v>198.34598457130349</v>
      </c>
      <c r="G255" s="46">
        <f t="shared" si="107"/>
        <v>3828.2462970000001</v>
      </c>
      <c r="H255" s="11">
        <f t="shared" si="112"/>
        <v>6.7759524639843249E-2</v>
      </c>
      <c r="I255" s="10">
        <f t="shared" si="113"/>
        <v>1.0875489567577845</v>
      </c>
      <c r="J255" s="11">
        <f t="shared" si="114"/>
        <v>8.7548956757784513</v>
      </c>
      <c r="K255" s="56">
        <f t="shared" si="115"/>
        <v>4026.5922815713038</v>
      </c>
      <c r="L255" s="58">
        <f t="shared" si="116"/>
        <v>6.4787981691205587E-2</v>
      </c>
      <c r="M255" s="57">
        <f t="shared" si="117"/>
        <v>1.0854449963385968</v>
      </c>
      <c r="N255" s="58">
        <f t="shared" si="118"/>
        <v>8.5444996338596813</v>
      </c>
      <c r="O255" s="70">
        <v>2.6339000000000001</v>
      </c>
      <c r="P255" s="45">
        <v>4277.8132390000001</v>
      </c>
      <c r="Q255" s="45">
        <v>0</v>
      </c>
      <c r="R255" s="45">
        <f t="shared" si="141"/>
        <v>198.34598457130349</v>
      </c>
      <c r="S255" s="47">
        <f t="shared" si="108"/>
        <v>4277.8132390000001</v>
      </c>
      <c r="T255" s="13">
        <f t="shared" si="119"/>
        <v>-0.32217389395055029</v>
      </c>
      <c r="U255" s="12">
        <f t="shared" si="120"/>
        <v>1.089909631667515</v>
      </c>
      <c r="V255" s="13">
        <f t="shared" si="142"/>
        <v>8.9909631667514986</v>
      </c>
      <c r="W255" s="55">
        <f t="shared" si="122"/>
        <v>4476.1592235713033</v>
      </c>
      <c r="X255" s="55">
        <f t="shared" si="123"/>
        <v>-0.30761288515964713</v>
      </c>
      <c r="Y255" s="55">
        <f t="shared" si="124"/>
        <v>1.0878444676313921</v>
      </c>
      <c r="Z255" s="55">
        <f t="shared" si="125"/>
        <v>8.7844467631392078</v>
      </c>
      <c r="AA255" s="70">
        <v>3.82</v>
      </c>
      <c r="AB255" s="45">
        <v>4856.0733870000004</v>
      </c>
      <c r="AC255" s="45">
        <v>0</v>
      </c>
      <c r="AD255" s="45">
        <f t="shared" si="139"/>
        <v>198.75450208747631</v>
      </c>
      <c r="AE255" s="48">
        <f t="shared" si="109"/>
        <v>4856.0733870000004</v>
      </c>
      <c r="AF255" s="15">
        <f t="shared" si="126"/>
        <v>-0.2692202392916343</v>
      </c>
      <c r="AG255" s="14">
        <f t="shared" si="127"/>
        <v>1.0274433081534906</v>
      </c>
      <c r="AH255" s="15">
        <f t="shared" si="143"/>
        <v>2.7443308153490609</v>
      </c>
      <c r="AI255" s="63">
        <f t="shared" si="129"/>
        <v>5054.8278890874763</v>
      </c>
      <c r="AJ255" s="63">
        <f t="shared" si="130"/>
        <v>-0.2583698016436875</v>
      </c>
      <c r="AK255" s="63">
        <f t="shared" si="131"/>
        <v>1.0214908012517538</v>
      </c>
      <c r="AL255" s="63">
        <f t="shared" si="132"/>
        <v>2.1490801251753844</v>
      </c>
      <c r="AM255" s="8">
        <v>1.9</v>
      </c>
      <c r="AN255" s="16">
        <f t="shared" si="110"/>
        <v>1.0276549077311938</v>
      </c>
      <c r="AO255" s="17">
        <f t="shared" si="133"/>
        <v>7.4692290285005569E-3</v>
      </c>
      <c r="AP255" s="16">
        <f t="shared" si="134"/>
        <v>1.0276549077311938</v>
      </c>
      <c r="AQ255" s="17">
        <f t="shared" si="135"/>
        <v>2.7654907731193834</v>
      </c>
      <c r="AR255" s="45">
        <v>3423.420032</v>
      </c>
      <c r="AS255" s="17">
        <f t="shared" si="136"/>
        <v>5.7289667673776634E-2</v>
      </c>
      <c r="AT255" s="17">
        <f t="shared" si="137"/>
        <v>1.0448876897635471</v>
      </c>
      <c r="AU255" s="17">
        <f t="shared" si="138"/>
        <v>4.4887689763547067</v>
      </c>
    </row>
    <row r="256" spans="1:47" x14ac:dyDescent="0.3">
      <c r="A256">
        <f t="shared" si="111"/>
        <v>254</v>
      </c>
      <c r="B256" s="7">
        <v>44202</v>
      </c>
      <c r="C256" s="70">
        <v>2.5999999999999999E-3</v>
      </c>
      <c r="D256" s="45">
        <v>3830.285343</v>
      </c>
      <c r="E256" s="45">
        <v>0</v>
      </c>
      <c r="F256" s="46">
        <f t="shared" si="140"/>
        <v>198.36079948715997</v>
      </c>
      <c r="G256" s="46">
        <f t="shared" si="107"/>
        <v>3830.285343</v>
      </c>
      <c r="H256" s="11">
        <f t="shared" si="112"/>
        <v>5.3263187418162161E-2</v>
      </c>
      <c r="I256" s="10">
        <f t="shared" si="113"/>
        <v>1.0881282199968867</v>
      </c>
      <c r="J256" s="11">
        <f t="shared" si="114"/>
        <v>8.8128219996886692</v>
      </c>
      <c r="K256" s="56">
        <f t="shared" si="115"/>
        <v>4028.64614248716</v>
      </c>
      <c r="L256" s="58">
        <f t="shared" si="116"/>
        <v>5.1007421964621713E-2</v>
      </c>
      <c r="M256" s="57">
        <f t="shared" si="117"/>
        <v>1.085998653848073</v>
      </c>
      <c r="N256" s="58">
        <f t="shared" si="118"/>
        <v>8.5998653848073037</v>
      </c>
      <c r="O256" s="70">
        <v>2.68</v>
      </c>
      <c r="P256" s="45">
        <v>4268.693045</v>
      </c>
      <c r="Q256" s="45">
        <v>0</v>
      </c>
      <c r="R256" s="45">
        <f t="shared" si="141"/>
        <v>198.36079948715997</v>
      </c>
      <c r="S256" s="47">
        <f t="shared" si="108"/>
        <v>4268.693045</v>
      </c>
      <c r="T256" s="13">
        <f t="shared" si="119"/>
        <v>-0.21319757292939112</v>
      </c>
      <c r="U256" s="12">
        <f t="shared" si="120"/>
        <v>1.0875859707856761</v>
      </c>
      <c r="V256" s="13">
        <f t="shared" si="142"/>
        <v>8.7585970785676093</v>
      </c>
      <c r="W256" s="55">
        <f t="shared" si="122"/>
        <v>4467.0538444871599</v>
      </c>
      <c r="X256" s="55">
        <f t="shared" si="123"/>
        <v>-0.20341946363736652</v>
      </c>
      <c r="Y256" s="55">
        <f t="shared" si="124"/>
        <v>1.0856315802501275</v>
      </c>
      <c r="Z256" s="55">
        <f t="shared" si="125"/>
        <v>8.5631580250127506</v>
      </c>
      <c r="AA256" s="70">
        <v>3.88</v>
      </c>
      <c r="AB256" s="45">
        <v>4810.201298</v>
      </c>
      <c r="AC256" s="45">
        <v>0</v>
      </c>
      <c r="AD256" s="45">
        <f t="shared" si="139"/>
        <v>198.76934751644168</v>
      </c>
      <c r="AE256" s="48">
        <f t="shared" si="109"/>
        <v>4810.201298</v>
      </c>
      <c r="AF256" s="15">
        <f t="shared" si="126"/>
        <v>-0.94463335588796937</v>
      </c>
      <c r="AG256" s="14">
        <f t="shared" si="127"/>
        <v>1.0177377359518338</v>
      </c>
      <c r="AH256" s="15">
        <f t="shared" si="143"/>
        <v>1.7737735951833811</v>
      </c>
      <c r="AI256" s="63">
        <f t="shared" si="129"/>
        <v>5008.9706455164414</v>
      </c>
      <c r="AJ256" s="63">
        <f t="shared" si="130"/>
        <v>-0.90719693285765679</v>
      </c>
      <c r="AK256" s="63">
        <f t="shared" si="131"/>
        <v>1.0122238680333748</v>
      </c>
      <c r="AL256" s="63">
        <f t="shared" si="132"/>
        <v>1.222386803337483</v>
      </c>
      <c r="AM256" s="8">
        <v>1.9</v>
      </c>
      <c r="AN256" s="16">
        <f t="shared" si="110"/>
        <v>1.0277316656298749</v>
      </c>
      <c r="AO256" s="17">
        <f t="shared" si="133"/>
        <v>7.4692290285005569E-3</v>
      </c>
      <c r="AP256" s="16">
        <f t="shared" si="134"/>
        <v>1.0277316656298749</v>
      </c>
      <c r="AQ256" s="17">
        <f t="shared" si="135"/>
        <v>2.7731665629874946</v>
      </c>
      <c r="AR256" s="45">
        <v>3425.3812969999999</v>
      </c>
      <c r="AS256" s="17">
        <f t="shared" si="136"/>
        <v>5.7289639648860913E-2</v>
      </c>
      <c r="AT256" s="17">
        <f t="shared" si="137"/>
        <v>1.0454863021557479</v>
      </c>
      <c r="AU256" s="17">
        <f t="shared" si="138"/>
        <v>4.5486302155747893</v>
      </c>
    </row>
    <row r="257" spans="1:47" x14ac:dyDescent="0.3">
      <c r="A257">
        <f t="shared" si="111"/>
        <v>255</v>
      </c>
      <c r="B257" s="7">
        <v>44203</v>
      </c>
      <c r="C257" s="70">
        <v>0.04</v>
      </c>
      <c r="D257" s="45">
        <v>3830.3033359999999</v>
      </c>
      <c r="E257" s="45">
        <v>0</v>
      </c>
      <c r="F257" s="46">
        <f t="shared" si="140"/>
        <v>198.37561550957642</v>
      </c>
      <c r="G257" s="46">
        <f t="shared" si="107"/>
        <v>3830.3033359999999</v>
      </c>
      <c r="H257" s="11">
        <f t="shared" si="112"/>
        <v>4.6975612491007013E-4</v>
      </c>
      <c r="I257" s="10">
        <f t="shared" si="113"/>
        <v>1.088133331545847</v>
      </c>
      <c r="J257" s="11">
        <f t="shared" si="114"/>
        <v>8.8133331545847007</v>
      </c>
      <c r="K257" s="56">
        <f t="shared" si="115"/>
        <v>4028.6789515095766</v>
      </c>
      <c r="L257" s="58">
        <f t="shared" si="116"/>
        <v>8.143932541226917E-4</v>
      </c>
      <c r="M257" s="57">
        <f t="shared" si="117"/>
        <v>1.0860074981478498</v>
      </c>
      <c r="N257" s="58">
        <f t="shared" si="118"/>
        <v>8.6007498147849795</v>
      </c>
      <c r="O257" s="70">
        <v>2.7968999999999999</v>
      </c>
      <c r="P257" s="45">
        <v>4241.3240999999998</v>
      </c>
      <c r="Q257" s="45">
        <v>0</v>
      </c>
      <c r="R257" s="45">
        <f t="shared" si="141"/>
        <v>198.37561550957642</v>
      </c>
      <c r="S257" s="47">
        <f t="shared" si="108"/>
        <v>4241.3240999999998</v>
      </c>
      <c r="T257" s="13">
        <f t="shared" si="119"/>
        <v>-0.64115514307260257</v>
      </c>
      <c r="U257" s="12">
        <f t="shared" si="120"/>
        <v>1.0806128573986475</v>
      </c>
      <c r="V257" s="13">
        <f t="shared" si="142"/>
        <v>8.0612857398647542</v>
      </c>
      <c r="W257" s="55">
        <f t="shared" si="122"/>
        <v>4439.699715509576</v>
      </c>
      <c r="X257" s="55">
        <f t="shared" si="123"/>
        <v>-0.61235279291164124</v>
      </c>
      <c r="Y257" s="55">
        <f t="shared" si="124"/>
        <v>1.078983684947735</v>
      </c>
      <c r="Z257" s="55">
        <f t="shared" si="125"/>
        <v>7.8983684947735</v>
      </c>
      <c r="AA257" s="70">
        <v>3.94</v>
      </c>
      <c r="AB257" s="45">
        <v>4765.0324970000001</v>
      </c>
      <c r="AC257" s="45">
        <v>0</v>
      </c>
      <c r="AD257" s="45">
        <f t="shared" si="139"/>
        <v>198.78419405424614</v>
      </c>
      <c r="AE257" s="48">
        <f t="shared" si="109"/>
        <v>4765.0324970000001</v>
      </c>
      <c r="AF257" s="15">
        <f t="shared" si="126"/>
        <v>-0.93902101391848403</v>
      </c>
      <c r="AG257" s="14">
        <f t="shared" si="127"/>
        <v>1.0081809647446678</v>
      </c>
      <c r="AH257" s="15">
        <f t="shared" si="143"/>
        <v>0.81809647446677847</v>
      </c>
      <c r="AI257" s="63">
        <f t="shared" si="129"/>
        <v>4963.8166910542459</v>
      </c>
      <c r="AJ257" s="63">
        <f t="shared" si="130"/>
        <v>-0.90146175048186894</v>
      </c>
      <c r="AK257" s="63">
        <f t="shared" si="131"/>
        <v>1.0030990570338059</v>
      </c>
      <c r="AL257" s="63">
        <f t="shared" si="132"/>
        <v>0.30990570338058632</v>
      </c>
      <c r="AM257" s="8">
        <v>1.9</v>
      </c>
      <c r="AN257" s="16">
        <f t="shared" si="110"/>
        <v>1.0278084292617793</v>
      </c>
      <c r="AO257" s="17">
        <f t="shared" si="133"/>
        <v>7.4692290285005569E-3</v>
      </c>
      <c r="AP257" s="16">
        <f t="shared" si="134"/>
        <v>1.0278084292617793</v>
      </c>
      <c r="AQ257" s="17">
        <f t="shared" si="135"/>
        <v>2.7808429261779288</v>
      </c>
      <c r="AR257" s="45">
        <v>3427.3436849999998</v>
      </c>
      <c r="AS257" s="17">
        <f t="shared" si="136"/>
        <v>5.7289622084377712E-2</v>
      </c>
      <c r="AT257" s="17">
        <f t="shared" si="137"/>
        <v>1.0460852573071968</v>
      </c>
      <c r="AU257" s="17">
        <f t="shared" si="138"/>
        <v>4.6085257307196814</v>
      </c>
    </row>
    <row r="258" spans="1:47" x14ac:dyDescent="0.3">
      <c r="A258">
        <f t="shared" si="111"/>
        <v>256</v>
      </c>
      <c r="B258" s="7">
        <v>44204</v>
      </c>
      <c r="C258" s="70">
        <v>0.09</v>
      </c>
      <c r="D258" s="45">
        <v>3829.5999390000002</v>
      </c>
      <c r="E258" s="45">
        <v>0</v>
      </c>
      <c r="F258" s="46">
        <f t="shared" si="140"/>
        <v>198.39043263863553</v>
      </c>
      <c r="G258" s="46">
        <f t="shared" si="107"/>
        <v>3829.5999390000002</v>
      </c>
      <c r="H258" s="11">
        <f t="shared" si="112"/>
        <v>-1.8364002490056652E-2</v>
      </c>
      <c r="I258" s="10">
        <f t="shared" si="113"/>
        <v>1.0879335067137468</v>
      </c>
      <c r="J258" s="11">
        <f t="shared" si="114"/>
        <v>8.7933506713746787</v>
      </c>
      <c r="K258" s="56">
        <f t="shared" si="115"/>
        <v>4027.9903716386357</v>
      </c>
      <c r="L258" s="58">
        <f t="shared" si="116"/>
        <v>-1.7091951958170259E-2</v>
      </c>
      <c r="M258" s="57">
        <f t="shared" si="117"/>
        <v>1.0858218782680042</v>
      </c>
      <c r="N258" s="58">
        <f t="shared" si="118"/>
        <v>8.5821878268004248</v>
      </c>
      <c r="O258" s="70">
        <v>2.819</v>
      </c>
      <c r="P258" s="45">
        <v>4238.5276759999997</v>
      </c>
      <c r="Q258" s="45">
        <v>0</v>
      </c>
      <c r="R258" s="45">
        <f t="shared" si="141"/>
        <v>198.39043263863553</v>
      </c>
      <c r="S258" s="47">
        <f t="shared" si="108"/>
        <v>4238.5276759999997</v>
      </c>
      <c r="T258" s="13">
        <f t="shared" si="119"/>
        <v>-6.5932806219648477E-2</v>
      </c>
      <c r="U258" s="12">
        <f t="shared" si="120"/>
        <v>1.0799003790173942</v>
      </c>
      <c r="V258" s="13">
        <f t="shared" si="142"/>
        <v>7.9900379017394219</v>
      </c>
      <c r="W258" s="55">
        <f t="shared" si="122"/>
        <v>4436.9181086386352</v>
      </c>
      <c r="X258" s="55">
        <f t="shared" si="123"/>
        <v>-6.2653040727589371E-2</v>
      </c>
      <c r="Y258" s="55">
        <f t="shared" si="124"/>
        <v>1.0783076688601607</v>
      </c>
      <c r="Z258" s="55">
        <f t="shared" si="125"/>
        <v>7.8307668860160717</v>
      </c>
      <c r="AA258" s="70">
        <v>3.94</v>
      </c>
      <c r="AB258" s="45">
        <v>4768.4928099999997</v>
      </c>
      <c r="AC258" s="45">
        <v>0</v>
      </c>
      <c r="AD258" s="45">
        <f t="shared" si="139"/>
        <v>198.79904170097251</v>
      </c>
      <c r="AE258" s="48">
        <f t="shared" si="109"/>
        <v>4768.4928099999997</v>
      </c>
      <c r="AF258" s="15">
        <f t="shared" si="126"/>
        <v>7.26188751530632E-2</v>
      </c>
      <c r="AG258" s="14">
        <f t="shared" si="127"/>
        <v>1.0089130944207727</v>
      </c>
      <c r="AH258" s="15">
        <f t="shared" si="143"/>
        <v>0.89130944207727048</v>
      </c>
      <c r="AI258" s="63">
        <f t="shared" si="129"/>
        <v>4967.2918517009721</v>
      </c>
      <c r="AJ258" s="63">
        <f t="shared" si="130"/>
        <v>7.0009850544816565E-2</v>
      </c>
      <c r="AK258" s="63">
        <f t="shared" si="131"/>
        <v>1.0038013251844518</v>
      </c>
      <c r="AL258" s="63">
        <f t="shared" si="132"/>
        <v>0.38013251844517537</v>
      </c>
      <c r="AM258" s="8">
        <v>1.9</v>
      </c>
      <c r="AN258" s="16">
        <f t="shared" si="110"/>
        <v>1.0278851986273352</v>
      </c>
      <c r="AO258" s="17">
        <f t="shared" si="133"/>
        <v>7.4692290285005569E-3</v>
      </c>
      <c r="AP258" s="16">
        <f t="shared" si="134"/>
        <v>1.0278851986273352</v>
      </c>
      <c r="AQ258" s="17">
        <f t="shared" si="135"/>
        <v>2.7885198627335184</v>
      </c>
      <c r="AR258" s="45">
        <v>3429.307198</v>
      </c>
      <c r="AS258" s="17">
        <f t="shared" si="136"/>
        <v>5.728964412274884E-2</v>
      </c>
      <c r="AT258" s="17">
        <f t="shared" si="137"/>
        <v>1.0466845558283286</v>
      </c>
      <c r="AU258" s="17">
        <f t="shared" si="138"/>
        <v>4.6684555828328644</v>
      </c>
    </row>
    <row r="259" spans="1:47" x14ac:dyDescent="0.3">
      <c r="A259">
        <f t="shared" si="111"/>
        <v>257</v>
      </c>
      <c r="B259" s="7">
        <v>44207</v>
      </c>
      <c r="C259" s="70">
        <v>0.18659999999999999</v>
      </c>
      <c r="D259" s="45">
        <v>3826.2215179999998</v>
      </c>
      <c r="E259" s="45">
        <v>0</v>
      </c>
      <c r="F259" s="46">
        <f t="shared" si="140"/>
        <v>198.40525087441995</v>
      </c>
      <c r="G259" s="46">
        <f t="shared" si="107"/>
        <v>3826.2215179999998</v>
      </c>
      <c r="H259" s="11">
        <f t="shared" si="112"/>
        <v>-8.8218640427562001E-2</v>
      </c>
      <c r="I259" s="10">
        <f t="shared" si="113"/>
        <v>1.0869737465653679</v>
      </c>
      <c r="J259" s="11">
        <f t="shared" si="114"/>
        <v>8.6973746565367946</v>
      </c>
      <c r="K259" s="56">
        <f t="shared" si="115"/>
        <v>4024.6267688744197</v>
      </c>
      <c r="L259" s="58">
        <f t="shared" si="116"/>
        <v>-8.350573000123207E-2</v>
      </c>
      <c r="M259" s="57">
        <f t="shared" si="117"/>
        <v>1.0849151547820435</v>
      </c>
      <c r="N259" s="58">
        <f t="shared" si="118"/>
        <v>8.4915154782043487</v>
      </c>
      <c r="O259" s="70">
        <v>3.0045999999999999</v>
      </c>
      <c r="P259" s="45">
        <v>4194.0195460000004</v>
      </c>
      <c r="Q259" s="45">
        <v>0</v>
      </c>
      <c r="R259" s="45">
        <f t="shared" si="141"/>
        <v>198.40525087441995</v>
      </c>
      <c r="S259" s="47">
        <f t="shared" si="108"/>
        <v>4194.0195460000004</v>
      </c>
      <c r="T259" s="13">
        <f t="shared" si="119"/>
        <v>-1.0500846851141166</v>
      </c>
      <c r="U259" s="12">
        <f t="shared" si="120"/>
        <v>1.0685605105228433</v>
      </c>
      <c r="V259" s="13">
        <f t="shared" si="142"/>
        <v>6.8560510522843288</v>
      </c>
      <c r="W259" s="55">
        <f t="shared" si="122"/>
        <v>4392.4247968744203</v>
      </c>
      <c r="X259" s="55">
        <f t="shared" si="123"/>
        <v>-1.0027976779104164</v>
      </c>
      <c r="Y259" s="55">
        <f t="shared" si="124"/>
        <v>1.0674944245961011</v>
      </c>
      <c r="Z259" s="55">
        <f t="shared" si="125"/>
        <v>6.749442459610111</v>
      </c>
      <c r="AA259" s="70">
        <v>4.0227000000000004</v>
      </c>
      <c r="AB259" s="45">
        <v>4706.0407919999998</v>
      </c>
      <c r="AC259" s="45">
        <v>0</v>
      </c>
      <c r="AD259" s="45">
        <f t="shared" si="139"/>
        <v>198.81389045670363</v>
      </c>
      <c r="AE259" s="48">
        <f t="shared" si="109"/>
        <v>4706.0407919999998</v>
      </c>
      <c r="AF259" s="15">
        <f t="shared" si="126"/>
        <v>-1.3096804480659308</v>
      </c>
      <c r="AG259" s="14">
        <f t="shared" si="127"/>
        <v>0.99569955688516687</v>
      </c>
      <c r="AH259" s="15">
        <f t="shared" si="143"/>
        <v>-0.43004431148331301</v>
      </c>
      <c r="AI259" s="63">
        <f t="shared" si="129"/>
        <v>4904.8546824567038</v>
      </c>
      <c r="AJ259" s="63">
        <f t="shared" si="130"/>
        <v>-1.2569659908927555</v>
      </c>
      <c r="AK259" s="63">
        <f t="shared" si="131"/>
        <v>0.99118388391075241</v>
      </c>
      <c r="AL259" s="63">
        <f t="shared" si="132"/>
        <v>-0.88161160892475943</v>
      </c>
      <c r="AM259" s="8">
        <v>1.9</v>
      </c>
      <c r="AN259" s="16">
        <f t="shared" si="110"/>
        <v>1.0279619737269707</v>
      </c>
      <c r="AO259" s="17">
        <f t="shared" si="133"/>
        <v>7.4692290285005569E-3</v>
      </c>
      <c r="AP259" s="16">
        <f t="shared" si="134"/>
        <v>1.0279619737269707</v>
      </c>
      <c r="AQ259" s="17">
        <f t="shared" si="135"/>
        <v>2.7961973726970735</v>
      </c>
      <c r="AR259" s="45">
        <v>3431.2718359999999</v>
      </c>
      <c r="AS259" s="17">
        <f t="shared" si="136"/>
        <v>5.7289647341773886E-2</v>
      </c>
      <c r="AT259" s="17">
        <f t="shared" si="137"/>
        <v>1.0472841977191436</v>
      </c>
      <c r="AU259" s="17">
        <f t="shared" si="138"/>
        <v>4.7284197719143606</v>
      </c>
    </row>
    <row r="260" spans="1:47" x14ac:dyDescent="0.3">
      <c r="A260">
        <f t="shared" si="111"/>
        <v>258</v>
      </c>
      <c r="B260" s="7">
        <v>44208</v>
      </c>
      <c r="C260" s="70">
        <v>0.1484</v>
      </c>
      <c r="D260" s="45">
        <v>3835.1876910000001</v>
      </c>
      <c r="E260" s="45">
        <v>0</v>
      </c>
      <c r="F260" s="46">
        <f t="shared" si="140"/>
        <v>198.42007021701232</v>
      </c>
      <c r="G260" s="46">
        <f t="shared" ref="G260:G323" si="144">+D260+E260</f>
        <v>3835.1876910000001</v>
      </c>
      <c r="H260" s="11">
        <f t="shared" si="112"/>
        <v>0.23433491651803084</v>
      </c>
      <c r="I260" s="10">
        <f t="shared" si="113"/>
        <v>1.0895209055869548</v>
      </c>
      <c r="J260" s="11">
        <f t="shared" si="114"/>
        <v>8.9520905586954811</v>
      </c>
      <c r="K260" s="56">
        <f t="shared" si="115"/>
        <v>4033.6077612170125</v>
      </c>
      <c r="L260" s="58">
        <f t="shared" si="116"/>
        <v>0.22315093692786281</v>
      </c>
      <c r="M260" s="57">
        <f t="shared" si="117"/>
        <v>1.087336153114812</v>
      </c>
      <c r="N260" s="58">
        <f t="shared" si="118"/>
        <v>8.7336153114812021</v>
      </c>
      <c r="O260" s="70">
        <v>2.952</v>
      </c>
      <c r="P260" s="45">
        <v>4215.271557</v>
      </c>
      <c r="Q260" s="45">
        <v>0</v>
      </c>
      <c r="R260" s="45">
        <f t="shared" si="141"/>
        <v>198.42007021701232</v>
      </c>
      <c r="S260" s="47">
        <f t="shared" ref="S260:S323" si="145">+P260+Q260</f>
        <v>4215.271557</v>
      </c>
      <c r="T260" s="13">
        <f t="shared" si="119"/>
        <v>0.50672179199231504</v>
      </c>
      <c r="U260" s="12">
        <f t="shared" si="120"/>
        <v>1.0739751394902868</v>
      </c>
      <c r="V260" s="13">
        <f t="shared" si="142"/>
        <v>7.3975139490286779</v>
      </c>
      <c r="W260" s="55">
        <f t="shared" si="122"/>
        <v>4413.691627217012</v>
      </c>
      <c r="X260" s="55">
        <f t="shared" si="123"/>
        <v>0.4841706193291051</v>
      </c>
      <c r="Y260" s="55">
        <f t="shared" si="124"/>
        <v>1.0726629189629717</v>
      </c>
      <c r="Z260" s="55">
        <f t="shared" si="125"/>
        <v>7.2662918962971723</v>
      </c>
      <c r="AA260" s="70">
        <v>3.9639000000000002</v>
      </c>
      <c r="AB260" s="45">
        <v>4761.8621030000004</v>
      </c>
      <c r="AC260" s="45">
        <v>0</v>
      </c>
      <c r="AD260" s="45">
        <f t="shared" si="139"/>
        <v>198.8287403215223</v>
      </c>
      <c r="AE260" s="48">
        <f t="shared" ref="AE260:AE323" si="146">+AC260+AB260</f>
        <v>4761.8621030000004</v>
      </c>
      <c r="AF260" s="15">
        <f t="shared" si="126"/>
        <v>1.1861629226608938</v>
      </c>
      <c r="AG260" s="14">
        <f t="shared" si="127"/>
        <v>1.0075101758500375</v>
      </c>
      <c r="AH260" s="15">
        <f t="shared" si="143"/>
        <v>0.75101758500375482</v>
      </c>
      <c r="AI260" s="63">
        <f t="shared" si="129"/>
        <v>4960.6908433215231</v>
      </c>
      <c r="AJ260" s="63">
        <f t="shared" si="130"/>
        <v>1.1383856297420891</v>
      </c>
      <c r="AK260" s="63">
        <f t="shared" si="131"/>
        <v>1.002467378809512</v>
      </c>
      <c r="AL260" s="63">
        <f t="shared" si="132"/>
        <v>0.24673788095119775</v>
      </c>
      <c r="AM260" s="8">
        <v>1.9</v>
      </c>
      <c r="AN260" s="16">
        <f t="shared" ref="AN260:AN323" si="147">+((AM259/100+1)^(1/252))*AN259</f>
        <v>1.0280387545611143</v>
      </c>
      <c r="AO260" s="17">
        <f t="shared" si="133"/>
        <v>7.4692290285005569E-3</v>
      </c>
      <c r="AP260" s="16">
        <f t="shared" si="134"/>
        <v>1.0280387545611143</v>
      </c>
      <c r="AQ260" s="17">
        <f t="shared" si="135"/>
        <v>2.8038754561114265</v>
      </c>
      <c r="AR260" s="45">
        <v>3437.3088769999999</v>
      </c>
      <c r="AS260" s="17">
        <f t="shared" si="136"/>
        <v>0.1759417874346525</v>
      </c>
      <c r="AT260" s="17">
        <f t="shared" si="137"/>
        <v>1.0491268082561314</v>
      </c>
      <c r="AU260" s="17">
        <f t="shared" si="138"/>
        <v>4.912680825613136</v>
      </c>
    </row>
    <row r="261" spans="1:47" x14ac:dyDescent="0.3">
      <c r="A261">
        <f t="shared" ref="A261:A324" si="148">+A260+1</f>
        <v>259</v>
      </c>
      <c r="B261" s="7">
        <v>44209</v>
      </c>
      <c r="C261" s="70">
        <v>0.21429999999999999</v>
      </c>
      <c r="D261" s="45">
        <v>3833.8643870000001</v>
      </c>
      <c r="E261" s="45">
        <v>0</v>
      </c>
      <c r="F261" s="46">
        <f t="shared" si="140"/>
        <v>198.43489066649533</v>
      </c>
      <c r="G261" s="46">
        <f t="shared" si="144"/>
        <v>3833.8643870000001</v>
      </c>
      <c r="H261" s="11">
        <f t="shared" ref="H261:H324" si="149">+(G261/D260-1)*100</f>
        <v>-3.4504282622349614E-2</v>
      </c>
      <c r="I261" s="10">
        <f t="shared" ref="I261:I324" si="150">+(1+H261/100)*I260</f>
        <v>1.0891449742144614</v>
      </c>
      <c r="J261" s="11">
        <f t="shared" ref="J261:J324" si="151">+(I261-1)*100</f>
        <v>8.9144974214461428</v>
      </c>
      <c r="K261" s="56">
        <f t="shared" ref="K261:K324" si="152">+D261+F261</f>
        <v>4032.2992776664955</v>
      </c>
      <c r="L261" s="58">
        <f t="shared" ref="L261:L324" si="153">+(K261/K260-1)*100</f>
        <v>-3.2439533736972059E-2</v>
      </c>
      <c r="M261" s="57">
        <f t="shared" ref="M261:M324" si="154">+(1+L261/100)*M260</f>
        <v>1.0869834263365881</v>
      </c>
      <c r="N261" s="58">
        <f t="shared" ref="N261:N324" si="155">+(M261-1)*100</f>
        <v>8.6983426336588074</v>
      </c>
      <c r="O261" s="70">
        <v>3.01</v>
      </c>
      <c r="P261" s="45">
        <v>4203.6971139999996</v>
      </c>
      <c r="Q261" s="45">
        <v>0</v>
      </c>
      <c r="R261" s="45">
        <f t="shared" si="141"/>
        <v>198.43489066649533</v>
      </c>
      <c r="S261" s="47">
        <f t="shared" si="145"/>
        <v>4203.6971139999996</v>
      </c>
      <c r="T261" s="13">
        <f t="shared" ref="T261:T324" si="156">+(S261/P260-1)*100</f>
        <v>-0.27458356700126307</v>
      </c>
      <c r="U261" s="12">
        <f t="shared" ref="U261:U324" si="157">+(1+T261/100)*U260</f>
        <v>1.0710261802435677</v>
      </c>
      <c r="V261" s="13">
        <f t="shared" si="142"/>
        <v>7.102618024356766</v>
      </c>
      <c r="W261" s="55">
        <f t="shared" ref="W261:W324" si="158">+P261+R261</f>
        <v>4402.132004666495</v>
      </c>
      <c r="X261" s="55">
        <f t="shared" ref="X261:X324" si="159">+(W261/W260-1)*100</f>
        <v>-0.26190371976225757</v>
      </c>
      <c r="Y261" s="55">
        <f t="shared" ref="Y261:Y324" si="160">+(1+X261/100)*Y260</f>
        <v>1.0698535748776974</v>
      </c>
      <c r="Z261" s="55">
        <f t="shared" ref="Z261:Z324" si="161">+(Y261-1)*100</f>
        <v>6.9853574877697389</v>
      </c>
      <c r="AA261" s="70">
        <v>4.0103</v>
      </c>
      <c r="AB261" s="45">
        <v>4728.6274190000004</v>
      </c>
      <c r="AC261" s="45">
        <v>0</v>
      </c>
      <c r="AD261" s="45">
        <f t="shared" si="139"/>
        <v>198.8435912955114</v>
      </c>
      <c r="AE261" s="48">
        <f t="shared" si="146"/>
        <v>4728.6274190000004</v>
      </c>
      <c r="AF261" s="15">
        <f t="shared" ref="AF261:AF324" si="162">+(AE261/AB260-1)*100</f>
        <v>-0.69793461635653253</v>
      </c>
      <c r="AG261" s="14">
        <f t="shared" ref="AG261:AG324" si="163">+(1+AF261/100)*AG260</f>
        <v>1.0004784135694655</v>
      </c>
      <c r="AH261" s="15">
        <f t="shared" si="143"/>
        <v>4.7841356946554114E-2</v>
      </c>
      <c r="AI261" s="63">
        <f t="shared" ref="AI261:AI324" si="164">+AB261+AD261</f>
        <v>4927.4710102955114</v>
      </c>
      <c r="AJ261" s="63">
        <f t="shared" ref="AJ261:AJ324" si="165">+(AI261/AI260-1)*100</f>
        <v>-0.66966142570111797</v>
      </c>
      <c r="AK261" s="63">
        <f t="shared" ref="AK261:AK324" si="166">+(1+AJ261/100)*AK260</f>
        <v>0.99575424146838754</v>
      </c>
      <c r="AL261" s="63">
        <f t="shared" ref="AL261:AL324" si="167">+(AK261-1)*100</f>
        <v>-0.42457585316124646</v>
      </c>
      <c r="AM261" s="8">
        <v>1.9</v>
      </c>
      <c r="AN261" s="16">
        <f t="shared" si="147"/>
        <v>1.0281155411301941</v>
      </c>
      <c r="AO261" s="17">
        <f t="shared" ref="AO261:AO324" si="168">+(AN261/AN260-1)*100</f>
        <v>7.4692290285005569E-3</v>
      </c>
      <c r="AP261" s="16">
        <f t="shared" ref="AP261:AP324" si="169">+(1+AO261/100)*AP260</f>
        <v>1.0281155411301941</v>
      </c>
      <c r="AQ261" s="17">
        <f t="shared" ref="AQ261:AQ324" si="170">+(AP261-1)*100</f>
        <v>2.8115541130194099</v>
      </c>
      <c r="AR261" s="45">
        <v>3439.5045530000002</v>
      </c>
      <c r="AS261" s="17">
        <f t="shared" ref="AS261:AS324" si="171">+(AR261/AR260-1)*100</f>
        <v>6.387776247551713E-2</v>
      </c>
      <c r="AT261" s="17">
        <f t="shared" ref="AT261:AT324" si="172">+(1+AS261/100)*AT260</f>
        <v>1.0497969669867762</v>
      </c>
      <c r="AU261" s="17">
        <f t="shared" ref="AU261:AU324" si="173">+(AT261-1)*100</f>
        <v>4.9796966986776159</v>
      </c>
    </row>
    <row r="262" spans="1:47" x14ac:dyDescent="0.3">
      <c r="A262">
        <f t="shared" si="148"/>
        <v>260</v>
      </c>
      <c r="B262" s="7">
        <v>44210</v>
      </c>
      <c r="C262" s="70">
        <v>0.214</v>
      </c>
      <c r="D262" s="45">
        <v>3836.361555</v>
      </c>
      <c r="E262" s="45">
        <v>0</v>
      </c>
      <c r="F262" s="46">
        <f t="shared" si="140"/>
        <v>198.44971222295166</v>
      </c>
      <c r="G262" s="46">
        <f t="shared" si="144"/>
        <v>3836.361555</v>
      </c>
      <c r="H262" s="11">
        <f t="shared" si="149"/>
        <v>6.5134489588825062E-2</v>
      </c>
      <c r="I262" s="10">
        <f t="shared" si="150"/>
        <v>1.0898543832342984</v>
      </c>
      <c r="J262" s="11">
        <f t="shared" si="151"/>
        <v>8.9854383234298396</v>
      </c>
      <c r="K262" s="56">
        <f t="shared" si="152"/>
        <v>4034.8112672229518</v>
      </c>
      <c r="L262" s="58">
        <f t="shared" si="153"/>
        <v>6.2296704274134029E-2</v>
      </c>
      <c r="M262" s="57">
        <f t="shared" si="154"/>
        <v>1.0876605811872018</v>
      </c>
      <c r="N262" s="58">
        <f t="shared" si="155"/>
        <v>8.7660581187201778</v>
      </c>
      <c r="O262" s="70">
        <v>2.94</v>
      </c>
      <c r="P262" s="45">
        <v>4224.6956339999997</v>
      </c>
      <c r="Q262" s="45">
        <v>0</v>
      </c>
      <c r="R262" s="45">
        <f t="shared" si="141"/>
        <v>198.44971222295166</v>
      </c>
      <c r="S262" s="47">
        <f t="shared" si="145"/>
        <v>4224.6956339999997</v>
      </c>
      <c r="T262" s="13">
        <f t="shared" si="156"/>
        <v>0.49952504737000858</v>
      </c>
      <c r="U262" s="12">
        <f t="shared" si="157"/>
        <v>1.0763762242777746</v>
      </c>
      <c r="V262" s="13">
        <f t="shared" si="142"/>
        <v>7.6376224277774574</v>
      </c>
      <c r="W262" s="55">
        <f t="shared" si="158"/>
        <v>4423.145346222951</v>
      </c>
      <c r="X262" s="55">
        <f t="shared" si="159"/>
        <v>0.47734464877884353</v>
      </c>
      <c r="Y262" s="55">
        <f t="shared" si="160"/>
        <v>1.0749604636671453</v>
      </c>
      <c r="Z262" s="55">
        <f t="shared" si="161"/>
        <v>7.4960463667145261</v>
      </c>
      <c r="AA262" s="70">
        <v>3.9658000000000002</v>
      </c>
      <c r="AB262" s="45">
        <v>4767.892519</v>
      </c>
      <c r="AC262" s="45">
        <v>0</v>
      </c>
      <c r="AD262" s="45">
        <f t="shared" si="139"/>
        <v>198.85844337875375</v>
      </c>
      <c r="AE262" s="48">
        <f t="shared" si="146"/>
        <v>4767.892519</v>
      </c>
      <c r="AF262" s="15">
        <f t="shared" si="162"/>
        <v>0.83036992600071802</v>
      </c>
      <c r="AG262" s="14">
        <f t="shared" si="163"/>
        <v>1.0087860854318755</v>
      </c>
      <c r="AH262" s="15">
        <f t="shared" si="143"/>
        <v>0.87860854318755344</v>
      </c>
      <c r="AI262" s="63">
        <f t="shared" si="164"/>
        <v>4966.7509623787537</v>
      </c>
      <c r="AJ262" s="63">
        <f t="shared" si="165"/>
        <v>0.79716252010757493</v>
      </c>
      <c r="AK262" s="63">
        <f t="shared" si="166"/>
        <v>1.003692021073755</v>
      </c>
      <c r="AL262" s="63">
        <f t="shared" si="167"/>
        <v>0.36920210737549919</v>
      </c>
      <c r="AM262" s="8">
        <v>1.9</v>
      </c>
      <c r="AN262" s="16">
        <f t="shared" si="147"/>
        <v>1.0281923334346388</v>
      </c>
      <c r="AO262" s="17">
        <f t="shared" si="168"/>
        <v>7.4692290285005569E-3</v>
      </c>
      <c r="AP262" s="16">
        <f t="shared" si="169"/>
        <v>1.0281923334346388</v>
      </c>
      <c r="AQ262" s="17">
        <f t="shared" si="170"/>
        <v>2.8192333434638783</v>
      </c>
      <c r="AR262" s="45">
        <v>3441.70163</v>
      </c>
      <c r="AS262" s="17">
        <f t="shared" si="171"/>
        <v>6.3877717448690419E-2</v>
      </c>
      <c r="AT262" s="17">
        <f t="shared" si="172"/>
        <v>1.0504675533271328</v>
      </c>
      <c r="AU262" s="17">
        <f t="shared" si="173"/>
        <v>5.0467553327132819</v>
      </c>
    </row>
    <row r="263" spans="1:47" x14ac:dyDescent="0.3">
      <c r="A263">
        <f t="shared" si="148"/>
        <v>261</v>
      </c>
      <c r="B263" s="7">
        <v>44211</v>
      </c>
      <c r="C263" s="70">
        <v>0.2137</v>
      </c>
      <c r="D263" s="45">
        <v>3838.8637960000001</v>
      </c>
      <c r="E263" s="45">
        <v>0</v>
      </c>
      <c r="F263" s="46">
        <f t="shared" si="140"/>
        <v>198.46453488646398</v>
      </c>
      <c r="G263" s="46">
        <f t="shared" si="144"/>
        <v>3838.8637960000001</v>
      </c>
      <c r="H263" s="11">
        <f t="shared" si="149"/>
        <v>6.5224326855717329E-2</v>
      </c>
      <c r="I263" s="10">
        <f t="shared" si="150"/>
        <v>1.0905652334194704</v>
      </c>
      <c r="J263" s="11">
        <f t="shared" si="151"/>
        <v>9.0565233419470417</v>
      </c>
      <c r="K263" s="56">
        <f t="shared" si="152"/>
        <v>4037.3283308864638</v>
      </c>
      <c r="L263" s="58">
        <f t="shared" si="153"/>
        <v>6.2383677867661191E-2</v>
      </c>
      <c r="M263" s="57">
        <f t="shared" si="154"/>
        <v>1.0883391038604631</v>
      </c>
      <c r="N263" s="58">
        <f t="shared" si="155"/>
        <v>8.8339103860463055</v>
      </c>
      <c r="O263" s="70">
        <v>2.9851000000000001</v>
      </c>
      <c r="P263" s="45">
        <v>4216.3875699999999</v>
      </c>
      <c r="Q263" s="45">
        <v>0</v>
      </c>
      <c r="R263" s="45">
        <f t="shared" si="141"/>
        <v>198.46453488646398</v>
      </c>
      <c r="S263" s="47">
        <f t="shared" si="145"/>
        <v>4216.3875699999999</v>
      </c>
      <c r="T263" s="13">
        <f t="shared" si="156"/>
        <v>-0.1966547349148029</v>
      </c>
      <c r="U263" s="12">
        <f t="shared" si="157"/>
        <v>1.0742594794672351</v>
      </c>
      <c r="V263" s="13">
        <f t="shared" si="142"/>
        <v>7.4259479467235101</v>
      </c>
      <c r="W263" s="55">
        <f t="shared" si="158"/>
        <v>4414.8521048864641</v>
      </c>
      <c r="X263" s="55">
        <f t="shared" si="159"/>
        <v>-0.18749646885487525</v>
      </c>
      <c r="Y263" s="55">
        <f t="shared" si="160"/>
        <v>1.0729449507561835</v>
      </c>
      <c r="Z263" s="55">
        <f t="shared" si="161"/>
        <v>7.2944950756183458</v>
      </c>
      <c r="AA263" s="70">
        <v>4.0141999999999998</v>
      </c>
      <c r="AB263" s="45">
        <v>4733.0552399999997</v>
      </c>
      <c r="AC263" s="45">
        <v>0</v>
      </c>
      <c r="AD263" s="45">
        <f t="shared" si="139"/>
        <v>198.87329657133222</v>
      </c>
      <c r="AE263" s="48">
        <f t="shared" si="146"/>
        <v>4733.0552399999997</v>
      </c>
      <c r="AF263" s="15">
        <f t="shared" si="162"/>
        <v>-0.73066410077773369</v>
      </c>
      <c r="AG263" s="14">
        <f t="shared" si="163"/>
        <v>1.0014152476519838</v>
      </c>
      <c r="AH263" s="15">
        <f t="shared" si="143"/>
        <v>0.14152476519837531</v>
      </c>
      <c r="AI263" s="63">
        <f t="shared" si="164"/>
        <v>4931.9285365713322</v>
      </c>
      <c r="AJ263" s="63">
        <f t="shared" si="165"/>
        <v>-0.70111076780753345</v>
      </c>
      <c r="AK263" s="63">
        <f t="shared" si="166"/>
        <v>0.99665502823838181</v>
      </c>
      <c r="AL263" s="63">
        <f t="shared" si="167"/>
        <v>-0.33449717616181873</v>
      </c>
      <c r="AM263" s="8">
        <v>1.9</v>
      </c>
      <c r="AN263" s="16">
        <f t="shared" si="147"/>
        <v>1.0282691314748764</v>
      </c>
      <c r="AO263" s="17">
        <f t="shared" si="168"/>
        <v>7.4692290285005569E-3</v>
      </c>
      <c r="AP263" s="16">
        <f t="shared" si="169"/>
        <v>1.0282691314748764</v>
      </c>
      <c r="AQ263" s="17">
        <f t="shared" si="170"/>
        <v>2.8269131474876419</v>
      </c>
      <c r="AR263" s="45">
        <v>3443.9001119999998</v>
      </c>
      <c r="AS263" s="17">
        <f t="shared" si="171"/>
        <v>6.3877762698449914E-2</v>
      </c>
      <c r="AT263" s="17">
        <f t="shared" si="172"/>
        <v>1.0511385684980714</v>
      </c>
      <c r="AU263" s="17">
        <f t="shared" si="173"/>
        <v>5.1138568498071413</v>
      </c>
    </row>
    <row r="264" spans="1:47" x14ac:dyDescent="0.3">
      <c r="A264">
        <f t="shared" si="148"/>
        <v>262</v>
      </c>
      <c r="B264" s="7">
        <v>44214</v>
      </c>
      <c r="C264" s="70">
        <v>0.2069</v>
      </c>
      <c r="D264" s="45">
        <v>3839.7769389999999</v>
      </c>
      <c r="E264" s="45">
        <v>0</v>
      </c>
      <c r="F264" s="46">
        <f t="shared" si="140"/>
        <v>198.479358657115</v>
      </c>
      <c r="G264" s="46">
        <f t="shared" si="144"/>
        <v>3839.7769389999999</v>
      </c>
      <c r="H264" s="11">
        <f t="shared" si="149"/>
        <v>2.3786803818137692E-2</v>
      </c>
      <c r="I264" s="10">
        <f t="shared" si="150"/>
        <v>1.0908246440320528</v>
      </c>
      <c r="J264" s="11">
        <f t="shared" si="151"/>
        <v>9.0824644032052824</v>
      </c>
      <c r="K264" s="56">
        <f t="shared" si="152"/>
        <v>4038.2562976571148</v>
      </c>
      <c r="L264" s="58">
        <f t="shared" si="153"/>
        <v>2.2984674383597081E-2</v>
      </c>
      <c r="M264" s="57">
        <f t="shared" si="154"/>
        <v>1.0885892550596747</v>
      </c>
      <c r="N264" s="58">
        <f t="shared" si="155"/>
        <v>8.8589255059674734</v>
      </c>
      <c r="O264" s="70">
        <v>2.9862000000000002</v>
      </c>
      <c r="P264" s="45">
        <v>4217.1425289999997</v>
      </c>
      <c r="Q264" s="45">
        <v>0</v>
      </c>
      <c r="R264" s="45">
        <f t="shared" si="141"/>
        <v>198.479358657115</v>
      </c>
      <c r="S264" s="47">
        <f t="shared" si="145"/>
        <v>4217.1425289999997</v>
      </c>
      <c r="T264" s="13">
        <f t="shared" si="156"/>
        <v>1.7905351143987502E-2</v>
      </c>
      <c r="U264" s="12">
        <f t="shared" si="157"/>
        <v>1.0744518293992313</v>
      </c>
      <c r="V264" s="13">
        <f t="shared" si="142"/>
        <v>7.445182939923134</v>
      </c>
      <c r="W264" s="55">
        <f t="shared" si="158"/>
        <v>4415.6218876571147</v>
      </c>
      <c r="X264" s="55">
        <f t="shared" si="159"/>
        <v>1.7436207428067618E-2</v>
      </c>
      <c r="Y264" s="55">
        <f t="shared" si="160"/>
        <v>1.0731320316633863</v>
      </c>
      <c r="Z264" s="55">
        <f t="shared" si="161"/>
        <v>7.3132031663386332</v>
      </c>
      <c r="AA264" s="70">
        <v>4.0374999999999996</v>
      </c>
      <c r="AB264" s="45">
        <v>4715.9762959999998</v>
      </c>
      <c r="AC264" s="45">
        <v>0</v>
      </c>
      <c r="AD264" s="45">
        <f t="shared" si="139"/>
        <v>198.88815087332966</v>
      </c>
      <c r="AE264" s="48">
        <f t="shared" si="146"/>
        <v>4715.9762959999998</v>
      </c>
      <c r="AF264" s="15">
        <f t="shared" si="162"/>
        <v>-0.36084396090843018</v>
      </c>
      <c r="AG264" s="14">
        <f t="shared" si="163"/>
        <v>0.99780170120721534</v>
      </c>
      <c r="AH264" s="15">
        <f t="shared" si="143"/>
        <v>-0.21982987927846587</v>
      </c>
      <c r="AI264" s="63">
        <f t="shared" si="164"/>
        <v>4914.8644468733291</v>
      </c>
      <c r="AJ264" s="63">
        <f t="shared" si="165"/>
        <v>-0.34599223349384145</v>
      </c>
      <c r="AK264" s="63">
        <f t="shared" si="166"/>
        <v>0.99320667924595119</v>
      </c>
      <c r="AL264" s="63">
        <f t="shared" si="167"/>
        <v>-0.6793320754048815</v>
      </c>
      <c r="AM264" s="8">
        <v>1.9</v>
      </c>
      <c r="AN264" s="16">
        <f t="shared" si="147"/>
        <v>1.0283459352513356</v>
      </c>
      <c r="AO264" s="17">
        <f t="shared" si="168"/>
        <v>7.4692290285005569E-3</v>
      </c>
      <c r="AP264" s="16">
        <f t="shared" si="169"/>
        <v>1.0283459352513356</v>
      </c>
      <c r="AQ264" s="17">
        <f t="shared" si="170"/>
        <v>2.8345935251335552</v>
      </c>
      <c r="AR264" s="45">
        <v>3444.3423299999999</v>
      </c>
      <c r="AS264" s="17">
        <f t="shared" si="171"/>
        <v>1.2840616325049403E-2</v>
      </c>
      <c r="AT264" s="17">
        <f t="shared" si="172"/>
        <v>1.0512735411686969</v>
      </c>
      <c r="AU264" s="17">
        <f t="shared" si="173"/>
        <v>5.1273541168696868</v>
      </c>
    </row>
    <row r="265" spans="1:47" x14ac:dyDescent="0.3">
      <c r="A265">
        <f t="shared" si="148"/>
        <v>263</v>
      </c>
      <c r="B265" s="7">
        <v>44215</v>
      </c>
      <c r="C265" s="70">
        <v>0.23419999999999999</v>
      </c>
      <c r="D265" s="45">
        <v>3838.7439519999998</v>
      </c>
      <c r="E265" s="45">
        <v>0</v>
      </c>
      <c r="F265" s="46">
        <f t="shared" si="140"/>
        <v>198.4941835349874</v>
      </c>
      <c r="G265" s="46">
        <f t="shared" si="144"/>
        <v>3838.7439519999998</v>
      </c>
      <c r="H265" s="11">
        <f t="shared" si="149"/>
        <v>-2.6902265845396567E-2</v>
      </c>
      <c r="I265" s="10">
        <f t="shared" si="150"/>
        <v>1.0905311874864083</v>
      </c>
      <c r="J265" s="11">
        <f t="shared" si="151"/>
        <v>9.0531187486408307</v>
      </c>
      <c r="K265" s="56">
        <f t="shared" si="152"/>
        <v>4037.2381355349871</v>
      </c>
      <c r="L265" s="58">
        <f t="shared" si="153"/>
        <v>-2.5212914859273905E-2</v>
      </c>
      <c r="M265" s="57">
        <f t="shared" si="154"/>
        <v>1.0883147899776293</v>
      </c>
      <c r="N265" s="58">
        <f t="shared" si="155"/>
        <v>8.8314789977629324</v>
      </c>
      <c r="O265" s="70">
        <v>3.03</v>
      </c>
      <c r="P265" s="45">
        <v>4207.0637669999996</v>
      </c>
      <c r="Q265" s="45">
        <v>0</v>
      </c>
      <c r="R265" s="45">
        <f t="shared" si="141"/>
        <v>198.4941835349874</v>
      </c>
      <c r="S265" s="47">
        <f t="shared" si="145"/>
        <v>4207.0637669999996</v>
      </c>
      <c r="T265" s="13">
        <f t="shared" si="156"/>
        <v>-0.23899505247194641</v>
      </c>
      <c r="U265" s="12">
        <f t="shared" si="157"/>
        <v>1.0718839426857729</v>
      </c>
      <c r="V265" s="13">
        <f t="shared" si="142"/>
        <v>7.1883942685772917</v>
      </c>
      <c r="W265" s="55">
        <f t="shared" si="158"/>
        <v>4405.557950534987</v>
      </c>
      <c r="X265" s="55">
        <f t="shared" si="159"/>
        <v>-0.22791664182704174</v>
      </c>
      <c r="Y265" s="55">
        <f t="shared" si="160"/>
        <v>1.0706861851744489</v>
      </c>
      <c r="Z265" s="55">
        <f t="shared" si="161"/>
        <v>7.0686185174448912</v>
      </c>
      <c r="AA265" s="70">
        <v>4.08</v>
      </c>
      <c r="AB265" s="45">
        <v>4683.9907510000003</v>
      </c>
      <c r="AC265" s="45">
        <v>0</v>
      </c>
      <c r="AD265" s="45">
        <f t="shared" si="139"/>
        <v>198.90300628482893</v>
      </c>
      <c r="AE265" s="48">
        <f t="shared" si="146"/>
        <v>4683.9907510000003</v>
      </c>
      <c r="AF265" s="15">
        <f t="shared" si="162"/>
        <v>-0.67823803582577336</v>
      </c>
      <c r="AG265" s="14">
        <f t="shared" si="163"/>
        <v>0.99103423054751139</v>
      </c>
      <c r="AH265" s="15">
        <f t="shared" si="143"/>
        <v>-0.89657694524886145</v>
      </c>
      <c r="AI265" s="63">
        <f t="shared" si="164"/>
        <v>4882.893757284829</v>
      </c>
      <c r="AJ265" s="63">
        <f t="shared" si="165"/>
        <v>-0.65048975275073806</v>
      </c>
      <c r="AK265" s="63">
        <f t="shared" si="166"/>
        <v>0.98674597157382038</v>
      </c>
      <c r="AL265" s="63">
        <f t="shared" si="167"/>
        <v>-1.325402842617962</v>
      </c>
      <c r="AM265" s="8">
        <v>1.9</v>
      </c>
      <c r="AN265" s="16">
        <f t="shared" si="147"/>
        <v>1.0284227447644447</v>
      </c>
      <c r="AO265" s="17">
        <f t="shared" si="168"/>
        <v>7.4692290285005569E-3</v>
      </c>
      <c r="AP265" s="16">
        <f t="shared" si="169"/>
        <v>1.0284227447644447</v>
      </c>
      <c r="AQ265" s="17">
        <f t="shared" si="170"/>
        <v>2.842274476444473</v>
      </c>
      <c r="AR265" s="45">
        <v>3444.7846060000002</v>
      </c>
      <c r="AS265" s="17">
        <f t="shared" si="171"/>
        <v>1.284065164335324E-2</v>
      </c>
      <c r="AT265" s="17">
        <f t="shared" si="172"/>
        <v>1.051408531541937</v>
      </c>
      <c r="AU265" s="17">
        <f t="shared" si="173"/>
        <v>5.140853154193703</v>
      </c>
    </row>
    <row r="266" spans="1:47" x14ac:dyDescent="0.3">
      <c r="A266">
        <f t="shared" si="148"/>
        <v>264</v>
      </c>
      <c r="B266" s="7">
        <v>44216</v>
      </c>
      <c r="C266" s="70">
        <v>0.26379999999999998</v>
      </c>
      <c r="D266" s="45">
        <v>3837.5900529999999</v>
      </c>
      <c r="E266" s="45">
        <v>0</v>
      </c>
      <c r="F266" s="46">
        <f t="shared" si="140"/>
        <v>198.50900952016389</v>
      </c>
      <c r="G266" s="46">
        <f t="shared" si="144"/>
        <v>3837.5900529999999</v>
      </c>
      <c r="H266" s="11">
        <f t="shared" si="149"/>
        <v>-3.0059285392003421E-2</v>
      </c>
      <c r="I266" s="10">
        <f t="shared" si="150"/>
        <v>1.0902033816044729</v>
      </c>
      <c r="J266" s="11">
        <f t="shared" si="151"/>
        <v>9.0203381604472952</v>
      </c>
      <c r="K266" s="56">
        <f t="shared" si="152"/>
        <v>4036.0990625201639</v>
      </c>
      <c r="L266" s="58">
        <f t="shared" si="153"/>
        <v>-2.8214164648776574E-2</v>
      </c>
      <c r="M266" s="57">
        <f t="shared" si="154"/>
        <v>1.088007731050888</v>
      </c>
      <c r="N266" s="58">
        <f t="shared" si="155"/>
        <v>8.8007731050887994</v>
      </c>
      <c r="O266" s="70">
        <v>3.0287000000000002</v>
      </c>
      <c r="P266" s="45">
        <v>4208.4342800000004</v>
      </c>
      <c r="Q266" s="45">
        <v>0</v>
      </c>
      <c r="R266" s="45">
        <f t="shared" si="141"/>
        <v>198.50900952016389</v>
      </c>
      <c r="S266" s="47">
        <f t="shared" si="145"/>
        <v>4208.4342800000004</v>
      </c>
      <c r="T266" s="13">
        <f t="shared" si="156"/>
        <v>3.2576473186618493E-2</v>
      </c>
      <c r="U266" s="12">
        <f t="shared" si="157"/>
        <v>1.0722331246709536</v>
      </c>
      <c r="V266" s="13">
        <f t="shared" si="142"/>
        <v>7.2233124670953552</v>
      </c>
      <c r="W266" s="55">
        <f t="shared" si="158"/>
        <v>4406.9432895201644</v>
      </c>
      <c r="X266" s="55">
        <f t="shared" si="159"/>
        <v>3.1445256213435968E-2</v>
      </c>
      <c r="Y266" s="55">
        <f t="shared" si="160"/>
        <v>1.0710228651886189</v>
      </c>
      <c r="Z266" s="55">
        <f t="shared" si="161"/>
        <v>7.1022865188618889</v>
      </c>
      <c r="AA266" s="70">
        <v>4.0928000000000004</v>
      </c>
      <c r="AB266" s="45">
        <v>4675.3658869999999</v>
      </c>
      <c r="AC266" s="45">
        <v>0</v>
      </c>
      <c r="AD266" s="45">
        <f t="shared" si="139"/>
        <v>198.91786280591293</v>
      </c>
      <c r="AE266" s="48">
        <f t="shared" si="146"/>
        <v>4675.3658869999999</v>
      </c>
      <c r="AF266" s="15">
        <f t="shared" si="162"/>
        <v>-0.18413494941592612</v>
      </c>
      <c r="AG266" s="14">
        <f t="shared" si="163"/>
        <v>0.98920939016839826</v>
      </c>
      <c r="AH266" s="15">
        <f t="shared" si="143"/>
        <v>-1.0790609831601738</v>
      </c>
      <c r="AI266" s="63">
        <f t="shared" si="164"/>
        <v>4874.2837498059125</v>
      </c>
      <c r="AJ266" s="63">
        <f t="shared" si="165"/>
        <v>-0.17633001877362942</v>
      </c>
      <c r="AK266" s="63">
        <f t="shared" si="166"/>
        <v>0.98500604221689625</v>
      </c>
      <c r="AL266" s="63">
        <f t="shared" si="167"/>
        <v>-1.4993957783103751</v>
      </c>
      <c r="AM266" s="8">
        <v>1.9</v>
      </c>
      <c r="AN266" s="16">
        <f t="shared" si="147"/>
        <v>1.0284995600146323</v>
      </c>
      <c r="AO266" s="17">
        <f t="shared" si="168"/>
        <v>7.4692290285005569E-3</v>
      </c>
      <c r="AP266" s="16">
        <f t="shared" si="169"/>
        <v>1.0284995600146323</v>
      </c>
      <c r="AQ266" s="17">
        <f t="shared" si="170"/>
        <v>2.8499560014632275</v>
      </c>
      <c r="AR266" s="45">
        <v>3445.2269379999998</v>
      </c>
      <c r="AS266" s="17">
        <f t="shared" si="171"/>
        <v>1.2840628677590615E-2</v>
      </c>
      <c r="AT266" s="17">
        <f t="shared" si="172"/>
        <v>1.0515435390073569</v>
      </c>
      <c r="AU266" s="17">
        <f t="shared" si="173"/>
        <v>5.1543539007356864</v>
      </c>
    </row>
    <row r="267" spans="1:47" x14ac:dyDescent="0.3">
      <c r="A267">
        <f t="shared" si="148"/>
        <v>265</v>
      </c>
      <c r="B267" s="7">
        <v>44217</v>
      </c>
      <c r="C267" s="70">
        <v>0.37</v>
      </c>
      <c r="D267" s="45">
        <v>3832.1149249999999</v>
      </c>
      <c r="E267" s="45">
        <v>0</v>
      </c>
      <c r="F267" s="46">
        <f t="shared" si="140"/>
        <v>198.52383661272717</v>
      </c>
      <c r="G267" s="46">
        <f t="shared" si="144"/>
        <v>3832.1149249999999</v>
      </c>
      <c r="H267" s="11">
        <f t="shared" si="149"/>
        <v>-0.14267099727652832</v>
      </c>
      <c r="I267" s="10">
        <f t="shared" si="150"/>
        <v>1.0886479775675955</v>
      </c>
      <c r="J267" s="11">
        <f t="shared" si="151"/>
        <v>8.8647977567595468</v>
      </c>
      <c r="K267" s="56">
        <f t="shared" si="152"/>
        <v>4030.6387616127272</v>
      </c>
      <c r="L267" s="58">
        <f t="shared" si="153"/>
        <v>-0.13528659289218092</v>
      </c>
      <c r="M267" s="57">
        <f t="shared" si="154"/>
        <v>1.0865358024611458</v>
      </c>
      <c r="N267" s="58">
        <f t="shared" si="155"/>
        <v>8.6535802461145792</v>
      </c>
      <c r="O267" s="70">
        <v>3.07</v>
      </c>
      <c r="P267" s="45">
        <v>4199.0373609999997</v>
      </c>
      <c r="Q267" s="45">
        <v>0</v>
      </c>
      <c r="R267" s="45">
        <f t="shared" si="141"/>
        <v>198.52383661272717</v>
      </c>
      <c r="S267" s="47">
        <f t="shared" si="145"/>
        <v>4199.0373609999997</v>
      </c>
      <c r="T267" s="13">
        <f t="shared" si="156"/>
        <v>-0.22328776867582834</v>
      </c>
      <c r="U267" s="12">
        <f t="shared" si="157"/>
        <v>1.0698389592518727</v>
      </c>
      <c r="V267" s="13">
        <f t="shared" si="142"/>
        <v>6.9838959251872668</v>
      </c>
      <c r="W267" s="55">
        <f t="shared" si="158"/>
        <v>4397.5611976127266</v>
      </c>
      <c r="X267" s="55">
        <f t="shared" si="159"/>
        <v>-0.21289341139807405</v>
      </c>
      <c r="Y267" s="55">
        <f t="shared" si="160"/>
        <v>1.0687427280740653</v>
      </c>
      <c r="Z267" s="55">
        <f t="shared" si="161"/>
        <v>6.874272807406534</v>
      </c>
      <c r="AA267" s="70">
        <v>4.1227999999999998</v>
      </c>
      <c r="AB267" s="45">
        <v>4653.4694600000003</v>
      </c>
      <c r="AC267" s="45">
        <v>0</v>
      </c>
      <c r="AD267" s="45">
        <f t="shared" si="139"/>
        <v>198.93272043666451</v>
      </c>
      <c r="AE267" s="48">
        <f t="shared" si="146"/>
        <v>4653.4694600000003</v>
      </c>
      <c r="AF267" s="15">
        <f t="shared" si="162"/>
        <v>-0.46833611591519109</v>
      </c>
      <c r="AG267" s="14">
        <f t="shared" si="163"/>
        <v>0.98457656533221527</v>
      </c>
      <c r="AH267" s="15">
        <f t="shared" si="143"/>
        <v>-1.542343466778473</v>
      </c>
      <c r="AI267" s="63">
        <f t="shared" si="164"/>
        <v>4852.4021804366648</v>
      </c>
      <c r="AJ267" s="63">
        <f t="shared" si="165"/>
        <v>-0.44891866153912163</v>
      </c>
      <c r="AK267" s="63">
        <f t="shared" si="166"/>
        <v>0.98058416627609668</v>
      </c>
      <c r="AL267" s="63">
        <f t="shared" si="167"/>
        <v>-1.941583372390332</v>
      </c>
      <c r="AM267" s="8">
        <v>1.9</v>
      </c>
      <c r="AN267" s="16">
        <f t="shared" si="147"/>
        <v>1.028576381002327</v>
      </c>
      <c r="AO267" s="17">
        <f t="shared" si="168"/>
        <v>7.4692290285005569E-3</v>
      </c>
      <c r="AP267" s="16">
        <f t="shared" si="169"/>
        <v>1.028576381002327</v>
      </c>
      <c r="AQ267" s="17">
        <f t="shared" si="170"/>
        <v>2.8576381002326956</v>
      </c>
      <c r="AR267" s="45">
        <v>3445.669328</v>
      </c>
      <c r="AS267" s="17">
        <f t="shared" si="171"/>
        <v>1.2840663560376164E-2</v>
      </c>
      <c r="AT267" s="17">
        <f t="shared" si="172"/>
        <v>1.0516785641753916</v>
      </c>
      <c r="AU267" s="17">
        <f t="shared" si="173"/>
        <v>5.1678564175391628</v>
      </c>
    </row>
    <row r="268" spans="1:47" x14ac:dyDescent="0.3">
      <c r="A268">
        <f t="shared" si="148"/>
        <v>266</v>
      </c>
      <c r="B268" s="7">
        <v>44218</v>
      </c>
      <c r="C268" s="70">
        <v>0.4</v>
      </c>
      <c r="D268" s="45">
        <v>3830.9700899999998</v>
      </c>
      <c r="E268" s="45">
        <v>0</v>
      </c>
      <c r="F268" s="46">
        <f t="shared" si="140"/>
        <v>198.53866481275995</v>
      </c>
      <c r="G268" s="46">
        <f t="shared" si="144"/>
        <v>3830.9700899999998</v>
      </c>
      <c r="H268" s="11">
        <f t="shared" si="149"/>
        <v>-2.9874756431003124E-2</v>
      </c>
      <c r="I268" s="10">
        <f t="shared" si="150"/>
        <v>1.088322746635906</v>
      </c>
      <c r="J268" s="11">
        <f t="shared" si="151"/>
        <v>8.8322746635905993</v>
      </c>
      <c r="K268" s="56">
        <f t="shared" si="152"/>
        <v>4029.5087548127599</v>
      </c>
      <c r="L268" s="58">
        <f t="shared" si="153"/>
        <v>-2.803542730569486E-2</v>
      </c>
      <c r="M268" s="57">
        <f t="shared" si="154"/>
        <v>1.0862311875060964</v>
      </c>
      <c r="N268" s="58">
        <f t="shared" si="155"/>
        <v>8.6231187506096383</v>
      </c>
      <c r="O268" s="70">
        <v>3.1825000000000001</v>
      </c>
      <c r="P268" s="45">
        <v>4171.8353440000001</v>
      </c>
      <c r="Q268" s="45">
        <v>0</v>
      </c>
      <c r="R268" s="45">
        <f t="shared" si="141"/>
        <v>198.53866481275995</v>
      </c>
      <c r="S268" s="47">
        <f t="shared" si="145"/>
        <v>4171.8353440000001</v>
      </c>
      <c r="T268" s="13">
        <f t="shared" si="156"/>
        <v>-0.64781555059851836</v>
      </c>
      <c r="U268" s="12">
        <f t="shared" si="157"/>
        <v>1.0629083761074778</v>
      </c>
      <c r="V268" s="13">
        <f t="shared" si="142"/>
        <v>6.2908376107477793</v>
      </c>
      <c r="W268" s="55">
        <f t="shared" si="158"/>
        <v>4370.3740088127597</v>
      </c>
      <c r="X268" s="55">
        <f t="shared" si="159"/>
        <v>-0.61823332475112736</v>
      </c>
      <c r="Y268" s="55">
        <f t="shared" si="160"/>
        <v>1.0621354043732572</v>
      </c>
      <c r="Z268" s="55">
        <f t="shared" si="161"/>
        <v>6.2135404373257153</v>
      </c>
      <c r="AA268" s="70">
        <v>4.1562999999999999</v>
      </c>
      <c r="AB268" s="45">
        <v>4629.0689000000002</v>
      </c>
      <c r="AC268" s="45">
        <v>0</v>
      </c>
      <c r="AD268" s="45">
        <f t="shared" si="139"/>
        <v>198.94757917716655</v>
      </c>
      <c r="AE268" s="48">
        <f t="shared" si="146"/>
        <v>4629.0689000000002</v>
      </c>
      <c r="AF268" s="15">
        <f t="shared" si="162"/>
        <v>-0.52435199606961636</v>
      </c>
      <c r="AG268" s="14">
        <f t="shared" si="163"/>
        <v>0.97941391845906212</v>
      </c>
      <c r="AH268" s="15">
        <f t="shared" si="143"/>
        <v>-2.0586081540937884</v>
      </c>
      <c r="AI268" s="63">
        <f t="shared" si="164"/>
        <v>4828.0164791771667</v>
      </c>
      <c r="AJ268" s="63">
        <f t="shared" si="165"/>
        <v>-0.50254905411207806</v>
      </c>
      <c r="AK268" s="63">
        <f t="shared" si="166"/>
        <v>0.97565624982370336</v>
      </c>
      <c r="AL268" s="63">
        <f t="shared" si="167"/>
        <v>-2.4343750176296641</v>
      </c>
      <c r="AM268" s="8">
        <v>1.9</v>
      </c>
      <c r="AN268" s="16">
        <f t="shared" si="147"/>
        <v>1.0286532077279571</v>
      </c>
      <c r="AO268" s="17">
        <f t="shared" si="168"/>
        <v>7.4692290285005569E-3</v>
      </c>
      <c r="AP268" s="16">
        <f t="shared" si="169"/>
        <v>1.0286532077279571</v>
      </c>
      <c r="AQ268" s="17">
        <f t="shared" si="170"/>
        <v>2.8653207727957097</v>
      </c>
      <c r="AR268" s="45">
        <v>3446.111774</v>
      </c>
      <c r="AS268" s="17">
        <f t="shared" si="171"/>
        <v>1.284064017417208E-2</v>
      </c>
      <c r="AT268" s="17">
        <f t="shared" si="172"/>
        <v>1.0518136064356063</v>
      </c>
      <c r="AU268" s="17">
        <f t="shared" si="173"/>
        <v>5.1813606435606285</v>
      </c>
    </row>
    <row r="269" spans="1:47" x14ac:dyDescent="0.3">
      <c r="A269">
        <f t="shared" si="148"/>
        <v>267</v>
      </c>
      <c r="B269" s="7">
        <v>44221</v>
      </c>
      <c r="C269" s="70">
        <v>0.4</v>
      </c>
      <c r="D269" s="45">
        <v>3831.52405</v>
      </c>
      <c r="E269" s="45">
        <v>0</v>
      </c>
      <c r="F269" s="46">
        <f t="shared" si="140"/>
        <v>198.55349412034494</v>
      </c>
      <c r="G269" s="46">
        <f t="shared" si="144"/>
        <v>3831.52405</v>
      </c>
      <c r="H269" s="11">
        <f t="shared" si="149"/>
        <v>1.4460045027409052E-2</v>
      </c>
      <c r="I269" s="10">
        <f t="shared" si="150"/>
        <v>1.0884801185951132</v>
      </c>
      <c r="J269" s="11">
        <f t="shared" si="151"/>
        <v>8.8480118595113169</v>
      </c>
      <c r="K269" s="56">
        <f t="shared" si="152"/>
        <v>4030.077544120345</v>
      </c>
      <c r="L269" s="58">
        <f t="shared" si="153"/>
        <v>1.4115599250308364E-2</v>
      </c>
      <c r="M269" s="57">
        <f t="shared" si="154"/>
        <v>1.0863845155474565</v>
      </c>
      <c r="N269" s="58">
        <f t="shared" si="155"/>
        <v>8.638451554745652</v>
      </c>
      <c r="O269" s="70">
        <v>3.1825000000000001</v>
      </c>
      <c r="P269" s="45">
        <v>4172.8880179999996</v>
      </c>
      <c r="Q269" s="45">
        <v>0</v>
      </c>
      <c r="R269" s="45">
        <f t="shared" si="141"/>
        <v>198.55349412034494</v>
      </c>
      <c r="S269" s="47">
        <f t="shared" si="145"/>
        <v>4172.8880179999996</v>
      </c>
      <c r="T269" s="13">
        <f t="shared" si="156"/>
        <v>2.5232875058533999E-2</v>
      </c>
      <c r="U269" s="12">
        <f t="shared" si="157"/>
        <v>1.0631765784500078</v>
      </c>
      <c r="V269" s="13">
        <f t="shared" si="142"/>
        <v>6.3176578450007792</v>
      </c>
      <c r="W269" s="55">
        <f t="shared" si="158"/>
        <v>4371.4415121203447</v>
      </c>
      <c r="X269" s="55">
        <f t="shared" si="159"/>
        <v>2.4425902804492416E-2</v>
      </c>
      <c r="Y269" s="55">
        <f t="shared" si="160"/>
        <v>1.0623948405347814</v>
      </c>
      <c r="Z269" s="55">
        <f t="shared" si="161"/>
        <v>6.2394840534781393</v>
      </c>
      <c r="AA269" s="70">
        <v>4.1562999999999999</v>
      </c>
      <c r="AB269" s="45">
        <v>4630.4112050000003</v>
      </c>
      <c r="AC269" s="45">
        <v>0</v>
      </c>
      <c r="AD269" s="45">
        <f t="shared" si="139"/>
        <v>198.96243902750194</v>
      </c>
      <c r="AE269" s="48">
        <f t="shared" si="146"/>
        <v>4630.4112050000003</v>
      </c>
      <c r="AF269" s="15">
        <f t="shared" si="162"/>
        <v>2.8997300083388744E-2</v>
      </c>
      <c r="AG269" s="14">
        <f t="shared" si="163"/>
        <v>0.97969792205205619</v>
      </c>
      <c r="AH269" s="15">
        <f t="shared" si="143"/>
        <v>-2.0302077947943808</v>
      </c>
      <c r="AI269" s="63">
        <f t="shared" si="164"/>
        <v>4829.3736440275025</v>
      </c>
      <c r="AJ269" s="63">
        <f t="shared" si="165"/>
        <v>2.8110195070563115E-2</v>
      </c>
      <c r="AK269" s="63">
        <f t="shared" si="166"/>
        <v>0.97593050869874698</v>
      </c>
      <c r="AL269" s="63">
        <f t="shared" si="167"/>
        <v>-2.4069491301253021</v>
      </c>
      <c r="AM269" s="8">
        <v>1.9</v>
      </c>
      <c r="AN269" s="16">
        <f t="shared" si="147"/>
        <v>1.0287300401919512</v>
      </c>
      <c r="AO269" s="17">
        <f t="shared" si="168"/>
        <v>7.4692290285005569E-3</v>
      </c>
      <c r="AP269" s="16">
        <f t="shared" si="169"/>
        <v>1.0287300401919512</v>
      </c>
      <c r="AQ269" s="17">
        <f t="shared" si="170"/>
        <v>2.8730040191951245</v>
      </c>
      <c r="AR269" s="45">
        <v>3446.5542770000002</v>
      </c>
      <c r="AS269" s="17">
        <f t="shared" si="171"/>
        <v>1.2840645603517942E-2</v>
      </c>
      <c r="AT269" s="17">
        <f t="shared" si="172"/>
        <v>1.0519486660932182</v>
      </c>
      <c r="AU269" s="17">
        <f t="shared" si="173"/>
        <v>5.1948666093218243</v>
      </c>
    </row>
    <row r="270" spans="1:47" x14ac:dyDescent="0.3">
      <c r="A270">
        <f t="shared" si="148"/>
        <v>268</v>
      </c>
      <c r="B270" s="7">
        <v>44222</v>
      </c>
      <c r="C270" s="70">
        <v>0.46029999999999999</v>
      </c>
      <c r="D270" s="45">
        <v>3828.70003</v>
      </c>
      <c r="E270" s="45">
        <v>0</v>
      </c>
      <c r="F270" s="46">
        <f t="shared" si="140"/>
        <v>198.56832453556487</v>
      </c>
      <c r="G270" s="46">
        <f t="shared" si="144"/>
        <v>3828.70003</v>
      </c>
      <c r="H270" s="11">
        <f t="shared" si="149"/>
        <v>-7.3704874696012279E-2</v>
      </c>
      <c r="I270" s="10">
        <f t="shared" si="150"/>
        <v>1.0876778556876117</v>
      </c>
      <c r="J270" s="11">
        <f t="shared" si="151"/>
        <v>8.7677855687611661</v>
      </c>
      <c r="K270" s="56">
        <f t="shared" si="152"/>
        <v>4027.2683545355649</v>
      </c>
      <c r="L270" s="58">
        <f t="shared" si="153"/>
        <v>-6.9705596332225728E-2</v>
      </c>
      <c r="M270" s="57">
        <f t="shared" si="154"/>
        <v>1.0856272447424331</v>
      </c>
      <c r="N270" s="58">
        <f t="shared" si="155"/>
        <v>8.5627244742433106</v>
      </c>
      <c r="O270" s="70">
        <v>3.17</v>
      </c>
      <c r="P270" s="45">
        <v>4177.0673180000003</v>
      </c>
      <c r="Q270" s="45">
        <v>0</v>
      </c>
      <c r="R270" s="45">
        <f t="shared" si="141"/>
        <v>198.56832453556487</v>
      </c>
      <c r="S270" s="47">
        <f t="shared" si="145"/>
        <v>4177.0673180000003</v>
      </c>
      <c r="T270" s="13">
        <f t="shared" si="156"/>
        <v>0.10015365813731414</v>
      </c>
      <c r="U270" s="12">
        <f t="shared" si="157"/>
        <v>1.0642413886857847</v>
      </c>
      <c r="V270" s="13">
        <f t="shared" si="142"/>
        <v>6.4241388685784662</v>
      </c>
      <c r="W270" s="55">
        <f t="shared" si="158"/>
        <v>4375.6356425355652</v>
      </c>
      <c r="X270" s="55">
        <f t="shared" si="159"/>
        <v>9.5943875803716772E-2</v>
      </c>
      <c r="Y270" s="55">
        <f t="shared" si="160"/>
        <v>1.0634141433211293</v>
      </c>
      <c r="Z270" s="55">
        <f t="shared" si="161"/>
        <v>6.3414143321129268</v>
      </c>
      <c r="AA270" s="70">
        <v>4.1234999999999999</v>
      </c>
      <c r="AB270" s="45">
        <v>4656.9616649999998</v>
      </c>
      <c r="AC270" s="45">
        <v>0</v>
      </c>
      <c r="AD270" s="45">
        <f t="shared" si="139"/>
        <v>198.97729998775361</v>
      </c>
      <c r="AE270" s="48">
        <f t="shared" si="146"/>
        <v>4656.9616649999998</v>
      </c>
      <c r="AF270" s="15">
        <f t="shared" si="162"/>
        <v>0.57339313561028948</v>
      </c>
      <c r="AG270" s="14">
        <f t="shared" si="163"/>
        <v>0.98531544268681936</v>
      </c>
      <c r="AH270" s="15">
        <f t="shared" si="143"/>
        <v>-1.4684557313180635</v>
      </c>
      <c r="AI270" s="63">
        <f t="shared" si="164"/>
        <v>4855.938964987753</v>
      </c>
      <c r="AJ270" s="63">
        <f t="shared" si="165"/>
        <v>0.55007797943122938</v>
      </c>
      <c r="AK270" s="63">
        <f t="shared" si="166"/>
        <v>0.98129888752164995</v>
      </c>
      <c r="AL270" s="63">
        <f t="shared" si="167"/>
        <v>-1.8701112478350046</v>
      </c>
      <c r="AM270" s="8">
        <v>1.9</v>
      </c>
      <c r="AN270" s="16">
        <f t="shared" si="147"/>
        <v>1.0288068783947382</v>
      </c>
      <c r="AO270" s="17">
        <f t="shared" si="168"/>
        <v>7.4692290285005569E-3</v>
      </c>
      <c r="AP270" s="16">
        <f t="shared" si="169"/>
        <v>1.0288068783947382</v>
      </c>
      <c r="AQ270" s="17">
        <f t="shared" si="170"/>
        <v>2.8806878394738167</v>
      </c>
      <c r="AR270" s="45">
        <v>3446.9968359999998</v>
      </c>
      <c r="AS270" s="17">
        <f t="shared" si="171"/>
        <v>1.284062180459955E-2</v>
      </c>
      <c r="AT270" s="17">
        <f t="shared" si="172"/>
        <v>1.0520837428430099</v>
      </c>
      <c r="AU270" s="17">
        <f t="shared" si="173"/>
        <v>5.2083742843009873</v>
      </c>
    </row>
    <row r="271" spans="1:47" x14ac:dyDescent="0.3">
      <c r="A271">
        <f t="shared" si="148"/>
        <v>269</v>
      </c>
      <c r="B271" s="7">
        <v>44223</v>
      </c>
      <c r="C271" s="70">
        <v>0.47</v>
      </c>
      <c r="D271" s="45">
        <v>3829.15571</v>
      </c>
      <c r="E271" s="45">
        <v>0</v>
      </c>
      <c r="F271" s="46">
        <f t="shared" si="140"/>
        <v>198.58315605850248</v>
      </c>
      <c r="G271" s="46">
        <f t="shared" si="144"/>
        <v>3829.15571</v>
      </c>
      <c r="H271" s="11">
        <f t="shared" si="149"/>
        <v>1.1901689775362101E-2</v>
      </c>
      <c r="I271" s="10">
        <f t="shared" si="150"/>
        <v>1.0878073077317509</v>
      </c>
      <c r="J271" s="11">
        <f t="shared" si="151"/>
        <v>8.7807307731750939</v>
      </c>
      <c r="K271" s="56">
        <f t="shared" si="152"/>
        <v>4027.7388660585025</v>
      </c>
      <c r="L271" s="58">
        <f t="shared" si="153"/>
        <v>1.1683143051732792E-2</v>
      </c>
      <c r="M271" s="57">
        <f t="shared" si="154"/>
        <v>1.0857540801264449</v>
      </c>
      <c r="N271" s="58">
        <f t="shared" si="155"/>
        <v>8.5754080126444912</v>
      </c>
      <c r="O271" s="70">
        <v>3.13</v>
      </c>
      <c r="P271" s="45">
        <v>4188.6094709999998</v>
      </c>
      <c r="Q271" s="45">
        <v>0</v>
      </c>
      <c r="R271" s="45">
        <f t="shared" si="141"/>
        <v>198.58315605850248</v>
      </c>
      <c r="S271" s="47">
        <f t="shared" si="145"/>
        <v>4188.6094709999998</v>
      </c>
      <c r="T271" s="13">
        <f t="shared" si="156"/>
        <v>0.27632192926987376</v>
      </c>
      <c r="U271" s="12">
        <f t="shared" si="157"/>
        <v>1.0671821210230896</v>
      </c>
      <c r="V271" s="13">
        <f t="shared" si="142"/>
        <v>6.7182121023089625</v>
      </c>
      <c r="W271" s="55">
        <f t="shared" si="158"/>
        <v>4387.1926270585027</v>
      </c>
      <c r="X271" s="55">
        <f t="shared" si="159"/>
        <v>0.26412127213226722</v>
      </c>
      <c r="Y271" s="55">
        <f t="shared" si="160"/>
        <v>1.0662228462845036</v>
      </c>
      <c r="Z271" s="55">
        <f t="shared" si="161"/>
        <v>6.6222846284503589</v>
      </c>
      <c r="AA271" s="70">
        <v>4.1036999999999999</v>
      </c>
      <c r="AB271" s="45">
        <v>4674.1608050000004</v>
      </c>
      <c r="AC271" s="45">
        <v>0</v>
      </c>
      <c r="AD271" s="45">
        <f t="shared" si="139"/>
        <v>198.99216205800442</v>
      </c>
      <c r="AE271" s="48">
        <f t="shared" si="146"/>
        <v>4674.1608050000004</v>
      </c>
      <c r="AF271" s="15">
        <f t="shared" si="162"/>
        <v>0.3693210560280713</v>
      </c>
      <c r="AG271" s="14">
        <f t="shared" si="163"/>
        <v>0.98895442008495804</v>
      </c>
      <c r="AH271" s="15">
        <f t="shared" si="143"/>
        <v>-1.1045579915041959</v>
      </c>
      <c r="AI271" s="63">
        <f t="shared" si="164"/>
        <v>4873.1529670580048</v>
      </c>
      <c r="AJ271" s="63">
        <f t="shared" si="165"/>
        <v>0.35449378985954461</v>
      </c>
      <c r="AK271" s="63">
        <f t="shared" si="166"/>
        <v>0.98477753113787503</v>
      </c>
      <c r="AL271" s="63">
        <f t="shared" si="167"/>
        <v>-1.5222468862124972</v>
      </c>
      <c r="AM271" s="8">
        <v>1.9</v>
      </c>
      <c r="AN271" s="16">
        <f t="shared" si="147"/>
        <v>1.0288837223367464</v>
      </c>
      <c r="AO271" s="17">
        <f t="shared" si="168"/>
        <v>7.4692290285005569E-3</v>
      </c>
      <c r="AP271" s="16">
        <f t="shared" si="169"/>
        <v>1.0288837223367464</v>
      </c>
      <c r="AQ271" s="17">
        <f t="shared" si="170"/>
        <v>2.8883722336746409</v>
      </c>
      <c r="AR271" s="45">
        <v>3447.8323479999999</v>
      </c>
      <c r="AS271" s="17">
        <f t="shared" si="171"/>
        <v>2.4238838610868285E-2</v>
      </c>
      <c r="AT271" s="17">
        <f t="shared" si="172"/>
        <v>1.0523387557234887</v>
      </c>
      <c r="AU271" s="17">
        <f t="shared" si="173"/>
        <v>5.2338755723488672</v>
      </c>
    </row>
    <row r="272" spans="1:47" x14ac:dyDescent="0.3">
      <c r="A272">
        <f t="shared" si="148"/>
        <v>270</v>
      </c>
      <c r="B272" s="7">
        <v>44224</v>
      </c>
      <c r="C272" s="70">
        <v>0.4</v>
      </c>
      <c r="D272" s="45">
        <v>3833.674422</v>
      </c>
      <c r="E272" s="45">
        <v>0</v>
      </c>
      <c r="F272" s="46">
        <f t="shared" si="140"/>
        <v>198.59798868924051</v>
      </c>
      <c r="G272" s="46">
        <f t="shared" si="144"/>
        <v>3833.674422</v>
      </c>
      <c r="H272" s="11">
        <f t="shared" si="149"/>
        <v>0.11800805039605677</v>
      </c>
      <c r="I272" s="10">
        <f t="shared" si="150"/>
        <v>1.089091007927671</v>
      </c>
      <c r="J272" s="11">
        <f t="shared" si="151"/>
        <v>8.9091007927670987</v>
      </c>
      <c r="K272" s="56">
        <f t="shared" si="152"/>
        <v>4032.2724106892406</v>
      </c>
      <c r="L272" s="58">
        <f t="shared" si="153"/>
        <v>0.11255805754792902</v>
      </c>
      <c r="M272" s="57">
        <f t="shared" si="154"/>
        <v>1.0869761838287826</v>
      </c>
      <c r="N272" s="58">
        <f t="shared" si="155"/>
        <v>8.6976183828782574</v>
      </c>
      <c r="O272" s="70">
        <v>3.0514999999999999</v>
      </c>
      <c r="P272" s="45">
        <v>4209.455551</v>
      </c>
      <c r="Q272" s="45">
        <v>0</v>
      </c>
      <c r="R272" s="45">
        <f t="shared" si="141"/>
        <v>198.59798868924051</v>
      </c>
      <c r="S272" s="47">
        <f t="shared" si="145"/>
        <v>4209.455551</v>
      </c>
      <c r="T272" s="13">
        <f t="shared" si="156"/>
        <v>0.49768497503357434</v>
      </c>
      <c r="U272" s="12">
        <f t="shared" si="157"/>
        <v>1.0724933260956662</v>
      </c>
      <c r="V272" s="13">
        <f t="shared" si="142"/>
        <v>7.2493326095666166</v>
      </c>
      <c r="W272" s="55">
        <f t="shared" si="158"/>
        <v>4408.0535396892401</v>
      </c>
      <c r="X272" s="55">
        <f t="shared" si="159"/>
        <v>0.47549570771239225</v>
      </c>
      <c r="Y272" s="55">
        <f t="shared" si="160"/>
        <v>1.0712926901532354</v>
      </c>
      <c r="Z272" s="55">
        <f t="shared" si="161"/>
        <v>7.1292690153235361</v>
      </c>
      <c r="AA272" s="70">
        <v>4.0892999999999997</v>
      </c>
      <c r="AB272" s="45">
        <v>4686.7656900000002</v>
      </c>
      <c r="AC272" s="45">
        <v>0</v>
      </c>
      <c r="AD272" s="45">
        <f t="shared" si="139"/>
        <v>199.00702523833729</v>
      </c>
      <c r="AE272" s="48">
        <f t="shared" si="146"/>
        <v>4686.7656900000002</v>
      </c>
      <c r="AF272" s="15">
        <f t="shared" si="162"/>
        <v>0.26967161648603355</v>
      </c>
      <c r="AG272" s="14">
        <f t="shared" si="163"/>
        <v>0.99162134945591118</v>
      </c>
      <c r="AH272" s="15">
        <f t="shared" si="143"/>
        <v>-0.8378650544088817</v>
      </c>
      <c r="AI272" s="63">
        <f t="shared" si="164"/>
        <v>4885.7727152383377</v>
      </c>
      <c r="AJ272" s="63">
        <f t="shared" si="165"/>
        <v>0.25896474552802307</v>
      </c>
      <c r="AK272" s="63">
        <f t="shared" si="166"/>
        <v>0.98732775776540338</v>
      </c>
      <c r="AL272" s="63">
        <f t="shared" si="167"/>
        <v>-1.267224223459662</v>
      </c>
      <c r="AM272" s="8">
        <v>1.9</v>
      </c>
      <c r="AN272" s="16">
        <f t="shared" si="147"/>
        <v>1.0289605720184047</v>
      </c>
      <c r="AO272" s="17">
        <f t="shared" si="168"/>
        <v>7.4692290285005569E-3</v>
      </c>
      <c r="AP272" s="16">
        <f t="shared" si="169"/>
        <v>1.0289605720184047</v>
      </c>
      <c r="AQ272" s="17">
        <f t="shared" si="170"/>
        <v>2.896057201840474</v>
      </c>
      <c r="AR272" s="45">
        <v>3448.3241939999998</v>
      </c>
      <c r="AS272" s="17">
        <f t="shared" si="171"/>
        <v>1.426536879860496E-2</v>
      </c>
      <c r="AT272" s="17">
        <f t="shared" si="172"/>
        <v>1.0524888757280033</v>
      </c>
      <c r="AU272" s="17">
        <f t="shared" si="173"/>
        <v>5.2488875728003315</v>
      </c>
    </row>
    <row r="273" spans="1:47" x14ac:dyDescent="0.3">
      <c r="A273">
        <f t="shared" si="148"/>
        <v>271</v>
      </c>
      <c r="B273" s="7">
        <v>44225</v>
      </c>
      <c r="C273" s="70">
        <v>0.38</v>
      </c>
      <c r="D273" s="45">
        <v>3835.3939059999998</v>
      </c>
      <c r="E273" s="45">
        <v>0</v>
      </c>
      <c r="F273" s="46">
        <f t="shared" si="140"/>
        <v>198.61282242786172</v>
      </c>
      <c r="G273" s="46">
        <f t="shared" si="144"/>
        <v>3835.3939059999998</v>
      </c>
      <c r="H273" s="11">
        <f t="shared" si="149"/>
        <v>4.4852113422377826E-2</v>
      </c>
      <c r="I273" s="10">
        <f t="shared" si="150"/>
        <v>1.0895794882618197</v>
      </c>
      <c r="J273" s="11">
        <f t="shared" si="151"/>
        <v>8.9579488261819726</v>
      </c>
      <c r="K273" s="56">
        <f t="shared" si="152"/>
        <v>4034.0067284278616</v>
      </c>
      <c r="L273" s="58">
        <f t="shared" si="153"/>
        <v>4.301092689134034E-2</v>
      </c>
      <c r="M273" s="57">
        <f t="shared" si="154"/>
        <v>1.0874437023605354</v>
      </c>
      <c r="N273" s="58">
        <f t="shared" si="155"/>
        <v>8.7443702360535447</v>
      </c>
      <c r="O273" s="70">
        <v>2.98</v>
      </c>
      <c r="P273" s="45">
        <v>4228.6313680000003</v>
      </c>
      <c r="Q273" s="45">
        <v>0</v>
      </c>
      <c r="R273" s="45">
        <f t="shared" si="141"/>
        <v>198.61282242786172</v>
      </c>
      <c r="S273" s="47">
        <f t="shared" si="145"/>
        <v>4228.6313680000003</v>
      </c>
      <c r="T273" s="13">
        <f t="shared" si="156"/>
        <v>0.45554150097735224</v>
      </c>
      <c r="U273" s="12">
        <f t="shared" si="157"/>
        <v>1.0773789782912442</v>
      </c>
      <c r="V273" s="13">
        <f t="shared" si="142"/>
        <v>7.7378978291244183</v>
      </c>
      <c r="W273" s="55">
        <f t="shared" si="158"/>
        <v>4427.2441904278621</v>
      </c>
      <c r="X273" s="55">
        <f t="shared" si="159"/>
        <v>0.43535430243379913</v>
      </c>
      <c r="Y273" s="55">
        <f t="shared" si="160"/>
        <v>1.0759566089714763</v>
      </c>
      <c r="Z273" s="55">
        <f t="shared" si="161"/>
        <v>7.5956608971476269</v>
      </c>
      <c r="AA273" s="70">
        <v>4.0599999999999996</v>
      </c>
      <c r="AB273" s="45">
        <v>4711.0793560000002</v>
      </c>
      <c r="AC273" s="45">
        <v>0</v>
      </c>
      <c r="AD273" s="45">
        <f t="shared" si="139"/>
        <v>199.02188952883515</v>
      </c>
      <c r="AE273" s="48">
        <f t="shared" si="146"/>
        <v>4711.0793560000002</v>
      </c>
      <c r="AF273" s="15">
        <f t="shared" si="162"/>
        <v>0.51877280854635277</v>
      </c>
      <c r="AG273" s="14">
        <f t="shared" si="163"/>
        <v>0.9967656113806288</v>
      </c>
      <c r="AH273" s="15">
        <f t="shared" si="143"/>
        <v>-0.32343886193711979</v>
      </c>
      <c r="AI273" s="63">
        <f t="shared" si="164"/>
        <v>4910.1012455288355</v>
      </c>
      <c r="AJ273" s="63">
        <f t="shared" si="165"/>
        <v>0.4979464192965688</v>
      </c>
      <c r="AK273" s="63">
        <f t="shared" si="166"/>
        <v>0.99224412098191728</v>
      </c>
      <c r="AL273" s="63">
        <f t="shared" si="167"/>
        <v>-0.77558790180827231</v>
      </c>
      <c r="AM273" s="8">
        <v>1.9</v>
      </c>
      <c r="AN273" s="16">
        <f t="shared" si="147"/>
        <v>1.0290374274401417</v>
      </c>
      <c r="AO273" s="17">
        <f t="shared" si="168"/>
        <v>7.4692290285005569E-3</v>
      </c>
      <c r="AP273" s="16">
        <f t="shared" si="169"/>
        <v>1.0290374274401417</v>
      </c>
      <c r="AQ273" s="17">
        <f t="shared" si="170"/>
        <v>2.9037427440141705</v>
      </c>
      <c r="AR273" s="45">
        <v>3448.8161089999999</v>
      </c>
      <c r="AS273" s="17">
        <f t="shared" si="171"/>
        <v>1.4265335053353922E-2</v>
      </c>
      <c r="AT273" s="17">
        <f t="shared" si="172"/>
        <v>1.0526390167925253</v>
      </c>
      <c r="AU273" s="17">
        <f t="shared" si="173"/>
        <v>5.2639016792525251</v>
      </c>
    </row>
    <row r="274" spans="1:47" x14ac:dyDescent="0.3">
      <c r="A274">
        <f t="shared" si="148"/>
        <v>272</v>
      </c>
      <c r="B274" s="7">
        <v>44228</v>
      </c>
      <c r="C274" s="70">
        <v>0.34389999999999998</v>
      </c>
      <c r="D274" s="45">
        <v>3838.003725</v>
      </c>
      <c r="E274" s="45">
        <v>0</v>
      </c>
      <c r="F274" s="46">
        <f t="shared" si="140"/>
        <v>198.62765727444881</v>
      </c>
      <c r="G274" s="46">
        <f t="shared" si="144"/>
        <v>3838.003725</v>
      </c>
      <c r="H274" s="11">
        <f t="shared" si="149"/>
        <v>6.804565747255964E-2</v>
      </c>
      <c r="I274" s="10">
        <f t="shared" si="150"/>
        <v>1.0903208997882936</v>
      </c>
      <c r="J274" s="11">
        <f t="shared" si="151"/>
        <v>9.0320899788293616</v>
      </c>
      <c r="K274" s="56">
        <f t="shared" si="152"/>
        <v>4036.6313822744487</v>
      </c>
      <c r="L274" s="58">
        <f t="shared" si="153"/>
        <v>6.5063199525439153E-2</v>
      </c>
      <c r="M274" s="57">
        <f t="shared" si="154"/>
        <v>1.088151228026329</v>
      </c>
      <c r="N274" s="58">
        <f t="shared" si="155"/>
        <v>8.8151228026329029</v>
      </c>
      <c r="O274" s="70">
        <v>3.0024999999999999</v>
      </c>
      <c r="P274" s="45">
        <v>4224.0295910000004</v>
      </c>
      <c r="Q274" s="45">
        <v>0</v>
      </c>
      <c r="R274" s="45">
        <f t="shared" si="141"/>
        <v>198.62765727444881</v>
      </c>
      <c r="S274" s="47">
        <f t="shared" si="145"/>
        <v>4224.0295910000004</v>
      </c>
      <c r="T274" s="13">
        <f t="shared" si="156"/>
        <v>-0.1088242648631832</v>
      </c>
      <c r="U274" s="12">
        <f t="shared" si="157"/>
        <v>1.0762065285383282</v>
      </c>
      <c r="V274" s="13">
        <f t="shared" si="142"/>
        <v>7.6206528538328211</v>
      </c>
      <c r="W274" s="55">
        <f t="shared" si="158"/>
        <v>4422.6572482744496</v>
      </c>
      <c r="X274" s="55">
        <f t="shared" si="159"/>
        <v>-0.10360716409838489</v>
      </c>
      <c r="Y274" s="55">
        <f t="shared" si="160"/>
        <v>1.0748418408419917</v>
      </c>
      <c r="Z274" s="55">
        <f t="shared" si="161"/>
        <v>7.4841840841991747</v>
      </c>
      <c r="AA274" s="70">
        <v>4.077</v>
      </c>
      <c r="AB274" s="45">
        <v>4699.185579</v>
      </c>
      <c r="AC274" s="45">
        <v>0</v>
      </c>
      <c r="AD274" s="45">
        <f t="shared" si="139"/>
        <v>199.03675492958089</v>
      </c>
      <c r="AE274" s="48">
        <f t="shared" si="146"/>
        <v>4699.185579</v>
      </c>
      <c r="AF274" s="15">
        <f t="shared" si="162"/>
        <v>-0.25246394936762062</v>
      </c>
      <c r="AG274" s="14">
        <f t="shared" si="163"/>
        <v>0.9942491375521989</v>
      </c>
      <c r="AH274" s="15">
        <f t="shared" si="143"/>
        <v>-0.57508624478010972</v>
      </c>
      <c r="AI274" s="63">
        <f t="shared" si="164"/>
        <v>4898.2223339295806</v>
      </c>
      <c r="AJ274" s="63">
        <f t="shared" si="165"/>
        <v>-0.24192803783978922</v>
      </c>
      <c r="AK274" s="63">
        <f t="shared" si="166"/>
        <v>0.98984360424944506</v>
      </c>
      <c r="AL274" s="63">
        <f t="shared" si="167"/>
        <v>-1.0156395750554936</v>
      </c>
      <c r="AM274" s="8">
        <v>1.9</v>
      </c>
      <c r="AN274" s="16">
        <f t="shared" si="147"/>
        <v>1.0291142886023863</v>
      </c>
      <c r="AO274" s="17">
        <f t="shared" si="168"/>
        <v>7.4692290285005569E-3</v>
      </c>
      <c r="AP274" s="16">
        <f t="shared" si="169"/>
        <v>1.0291142886023863</v>
      </c>
      <c r="AQ274" s="17">
        <f t="shared" si="170"/>
        <v>2.9114288602386296</v>
      </c>
      <c r="AR274" s="45">
        <v>3449.3080949999999</v>
      </c>
      <c r="AS274" s="17">
        <f t="shared" si="171"/>
        <v>1.4265359023224455E-2</v>
      </c>
      <c r="AT274" s="17">
        <f t="shared" si="172"/>
        <v>1.0527891795274893</v>
      </c>
      <c r="AU274" s="17">
        <f t="shared" si="173"/>
        <v>5.2789179527489294</v>
      </c>
    </row>
    <row r="275" spans="1:47" x14ac:dyDescent="0.3">
      <c r="A275">
        <f t="shared" si="148"/>
        <v>273</v>
      </c>
      <c r="B275" s="7">
        <v>44229</v>
      </c>
      <c r="C275" s="70">
        <v>0.30070000000000002</v>
      </c>
      <c r="D275" s="45">
        <v>3840.9971369999998</v>
      </c>
      <c r="E275" s="45">
        <v>0</v>
      </c>
      <c r="F275" s="46">
        <f t="shared" si="140"/>
        <v>198.64249322908458</v>
      </c>
      <c r="G275" s="46">
        <f t="shared" si="144"/>
        <v>3840.9971369999998</v>
      </c>
      <c r="H275" s="11">
        <f t="shared" si="149"/>
        <v>7.7993983708291026E-2</v>
      </c>
      <c r="I275" s="10">
        <f t="shared" si="150"/>
        <v>1.0911712844932426</v>
      </c>
      <c r="J275" s="11">
        <f t="shared" si="151"/>
        <v>9.1171284493242624</v>
      </c>
      <c r="K275" s="56">
        <f t="shared" si="152"/>
        <v>4039.6396302290846</v>
      </c>
      <c r="L275" s="58">
        <f t="shared" si="153"/>
        <v>7.4523722127461944E-2</v>
      </c>
      <c r="M275" s="57">
        <f t="shared" si="154"/>
        <v>1.0889621588238299</v>
      </c>
      <c r="N275" s="58">
        <f t="shared" si="155"/>
        <v>8.896215882382986</v>
      </c>
      <c r="O275" s="70">
        <v>2.927</v>
      </c>
      <c r="P275" s="45">
        <v>4244.2753249999996</v>
      </c>
      <c r="Q275" s="45">
        <v>0</v>
      </c>
      <c r="R275" s="45">
        <f t="shared" si="141"/>
        <v>198.64249322908458</v>
      </c>
      <c r="S275" s="47">
        <f t="shared" si="145"/>
        <v>4244.2753249999996</v>
      </c>
      <c r="T275" s="13">
        <f t="shared" si="156"/>
        <v>0.47929905706949327</v>
      </c>
      <c r="U275" s="12">
        <f t="shared" si="157"/>
        <v>1.0813647762817327</v>
      </c>
      <c r="V275" s="13">
        <f t="shared" si="142"/>
        <v>8.1364776281732674</v>
      </c>
      <c r="W275" s="55">
        <f t="shared" si="158"/>
        <v>4442.9178182290843</v>
      </c>
      <c r="X275" s="55">
        <f t="shared" si="159"/>
        <v>0.45810852655470136</v>
      </c>
      <c r="Y275" s="55">
        <f t="shared" si="160"/>
        <v>1.0797657829618663</v>
      </c>
      <c r="Z275" s="55">
        <f t="shared" si="161"/>
        <v>7.9765782961866316</v>
      </c>
      <c r="AA275" s="70">
        <v>3.9592000000000001</v>
      </c>
      <c r="AB275" s="45">
        <v>4794.0182279999999</v>
      </c>
      <c r="AC275" s="45">
        <v>0</v>
      </c>
      <c r="AD275" s="45">
        <f t="shared" si="139"/>
        <v>199.05162144065747</v>
      </c>
      <c r="AE275" s="48">
        <f t="shared" si="146"/>
        <v>4794.0182279999999</v>
      </c>
      <c r="AF275" s="15">
        <f t="shared" si="162"/>
        <v>2.0180656287292376</v>
      </c>
      <c r="AG275" s="14">
        <f t="shared" si="163"/>
        <v>1.0143137376610767</v>
      </c>
      <c r="AH275" s="15">
        <f t="shared" si="143"/>
        <v>1.4313737661076686</v>
      </c>
      <c r="AI275" s="63">
        <f t="shared" si="164"/>
        <v>4993.069849440657</v>
      </c>
      <c r="AJ275" s="63">
        <f t="shared" si="165"/>
        <v>1.9363660741586797</v>
      </c>
      <c r="AK275" s="63">
        <f t="shared" si="166"/>
        <v>1.0090105999893608</v>
      </c>
      <c r="AL275" s="63">
        <f t="shared" si="167"/>
        <v>0.90105999893608235</v>
      </c>
      <c r="AM275" s="8">
        <v>1.9</v>
      </c>
      <c r="AN275" s="16">
        <f t="shared" si="147"/>
        <v>1.0291911555055671</v>
      </c>
      <c r="AO275" s="17">
        <f t="shared" si="168"/>
        <v>7.4692290285005569E-3</v>
      </c>
      <c r="AP275" s="16">
        <f t="shared" si="169"/>
        <v>1.0291911555055671</v>
      </c>
      <c r="AQ275" s="17">
        <f t="shared" si="170"/>
        <v>2.9191155505567057</v>
      </c>
      <c r="AR275" s="45">
        <v>3449.80015</v>
      </c>
      <c r="AS275" s="17">
        <f t="shared" si="171"/>
        <v>1.4265324710005522E-2</v>
      </c>
      <c r="AT275" s="17">
        <f t="shared" si="172"/>
        <v>1.0529393633224606</v>
      </c>
      <c r="AU275" s="17">
        <f t="shared" si="173"/>
        <v>5.2939363322460631</v>
      </c>
    </row>
    <row r="276" spans="1:47" x14ac:dyDescent="0.3">
      <c r="A276">
        <f t="shared" si="148"/>
        <v>274</v>
      </c>
      <c r="B276" s="7">
        <v>44230</v>
      </c>
      <c r="C276" s="70">
        <v>0.28999999999999998</v>
      </c>
      <c r="D276" s="45">
        <v>3842.1833729999998</v>
      </c>
      <c r="E276" s="45">
        <v>0</v>
      </c>
      <c r="F276" s="46">
        <f t="shared" si="140"/>
        <v>198.65733029185179</v>
      </c>
      <c r="G276" s="46">
        <f t="shared" si="144"/>
        <v>3842.1833729999998</v>
      </c>
      <c r="H276" s="11">
        <f t="shared" si="149"/>
        <v>3.0883542936632757E-2</v>
      </c>
      <c r="I276" s="10">
        <f t="shared" si="150"/>
        <v>1.0915082768454014</v>
      </c>
      <c r="J276" s="11">
        <f t="shared" si="151"/>
        <v>9.1508276845401415</v>
      </c>
      <c r="K276" s="56">
        <f t="shared" si="152"/>
        <v>4040.8407032918517</v>
      </c>
      <c r="L276" s="58">
        <f t="shared" si="153"/>
        <v>2.9732183380404287E-2</v>
      </c>
      <c r="M276" s="57">
        <f t="shared" si="154"/>
        <v>1.0892859310498346</v>
      </c>
      <c r="N276" s="58">
        <f t="shared" si="155"/>
        <v>8.928593104983463</v>
      </c>
      <c r="O276" s="70">
        <v>2.9</v>
      </c>
      <c r="P276" s="45">
        <v>4252.2402590000002</v>
      </c>
      <c r="Q276" s="45">
        <v>0</v>
      </c>
      <c r="R276" s="45">
        <f t="shared" si="141"/>
        <v>198.65733029185179</v>
      </c>
      <c r="S276" s="47">
        <f t="shared" si="145"/>
        <v>4252.2402590000002</v>
      </c>
      <c r="T276" s="13">
        <f t="shared" si="156"/>
        <v>0.18766299050121393</v>
      </c>
      <c r="U276" s="12">
        <f t="shared" si="157"/>
        <v>1.0833940977591296</v>
      </c>
      <c r="V276" s="13">
        <f t="shared" si="142"/>
        <v>8.3394097759129657</v>
      </c>
      <c r="W276" s="55">
        <f t="shared" si="158"/>
        <v>4450.8975892918515</v>
      </c>
      <c r="X276" s="55">
        <f t="shared" si="159"/>
        <v>0.17960654212478833</v>
      </c>
      <c r="Y276" s="55">
        <f t="shared" si="160"/>
        <v>1.0817051129476907</v>
      </c>
      <c r="Z276" s="55">
        <f t="shared" si="161"/>
        <v>8.1705112947690672</v>
      </c>
      <c r="AA276" s="70">
        <v>3.9361999999999999</v>
      </c>
      <c r="AB276" s="45">
        <v>4814.0099469999996</v>
      </c>
      <c r="AC276" s="45">
        <v>0</v>
      </c>
      <c r="AD276" s="45">
        <f t="shared" si="139"/>
        <v>199.06648906214781</v>
      </c>
      <c r="AE276" s="48">
        <f t="shared" si="146"/>
        <v>4814.0099469999996</v>
      </c>
      <c r="AF276" s="15">
        <f t="shared" si="162"/>
        <v>0.41701382951020438</v>
      </c>
      <c r="AG276" s="14">
        <f t="shared" si="163"/>
        <v>1.0185435662217452</v>
      </c>
      <c r="AH276" s="15">
        <f t="shared" si="143"/>
        <v>1.8543566221745245</v>
      </c>
      <c r="AI276" s="63">
        <f t="shared" si="164"/>
        <v>5013.076436062147</v>
      </c>
      <c r="AJ276" s="63">
        <f t="shared" si="165"/>
        <v>0.40068709681142511</v>
      </c>
      <c r="AK276" s="63">
        <f t="shared" si="166"/>
        <v>1.0130535752689778</v>
      </c>
      <c r="AL276" s="63">
        <f t="shared" si="167"/>
        <v>1.3053575268977768</v>
      </c>
      <c r="AM276" s="8">
        <v>1.9</v>
      </c>
      <c r="AN276" s="16">
        <f t="shared" si="147"/>
        <v>1.0292680281501128</v>
      </c>
      <c r="AO276" s="17">
        <f t="shared" si="168"/>
        <v>7.4692290285005569E-3</v>
      </c>
      <c r="AP276" s="16">
        <f t="shared" si="169"/>
        <v>1.0292680281501128</v>
      </c>
      <c r="AQ276" s="17">
        <f t="shared" si="170"/>
        <v>2.9268028150112757</v>
      </c>
      <c r="AR276" s="45">
        <v>3450.2922760000001</v>
      </c>
      <c r="AS276" s="17">
        <f t="shared" si="171"/>
        <v>1.4265348095610086E-2</v>
      </c>
      <c r="AT276" s="17">
        <f t="shared" si="172"/>
        <v>1.0530895687878743</v>
      </c>
      <c r="AU276" s="17">
        <f t="shared" si="173"/>
        <v>5.3089568787874297</v>
      </c>
    </row>
    <row r="277" spans="1:47" x14ac:dyDescent="0.3">
      <c r="A277">
        <f t="shared" si="148"/>
        <v>275</v>
      </c>
      <c r="B277" s="7">
        <v>44231</v>
      </c>
      <c r="C277" s="70">
        <v>0.24379999999999999</v>
      </c>
      <c r="D277" s="45">
        <v>3845.3299139999999</v>
      </c>
      <c r="E277" s="45">
        <v>0</v>
      </c>
      <c r="F277" s="46">
        <f t="shared" si="140"/>
        <v>198.67216846283318</v>
      </c>
      <c r="G277" s="46">
        <f t="shared" si="144"/>
        <v>3845.3299139999999</v>
      </c>
      <c r="H277" s="11">
        <f t="shared" si="149"/>
        <v>8.189460768872614E-2</v>
      </c>
      <c r="I277" s="10">
        <f t="shared" si="150"/>
        <v>1.0924021632666139</v>
      </c>
      <c r="J277" s="11">
        <f t="shared" si="151"/>
        <v>9.2402163266613879</v>
      </c>
      <c r="K277" s="56">
        <f t="shared" si="152"/>
        <v>4044.0020824628332</v>
      </c>
      <c r="L277" s="58">
        <f t="shared" si="153"/>
        <v>7.8235679233928934E-2</v>
      </c>
      <c r="M277" s="57">
        <f t="shared" si="154"/>
        <v>1.090138141296791</v>
      </c>
      <c r="N277" s="58">
        <f t="shared" si="155"/>
        <v>9.0138141296790977</v>
      </c>
      <c r="O277" s="70">
        <v>2.9670000000000001</v>
      </c>
      <c r="P277" s="45">
        <v>4236.3106959999996</v>
      </c>
      <c r="Q277" s="45">
        <v>0</v>
      </c>
      <c r="R277" s="45">
        <f t="shared" si="141"/>
        <v>198.67216846283318</v>
      </c>
      <c r="S277" s="47">
        <f t="shared" si="145"/>
        <v>4236.3106959999996</v>
      </c>
      <c r="T277" s="13">
        <f t="shared" si="156"/>
        <v>-0.37461577967720094</v>
      </c>
      <c r="U277" s="12">
        <f t="shared" si="157"/>
        <v>1.0793355325128324</v>
      </c>
      <c r="V277" s="13">
        <f t="shared" si="142"/>
        <v>7.933553251283243</v>
      </c>
      <c r="W277" s="55">
        <f t="shared" si="158"/>
        <v>4434.9828644628324</v>
      </c>
      <c r="X277" s="55">
        <f t="shared" si="159"/>
        <v>-0.35756214358442229</v>
      </c>
      <c r="Y277" s="55">
        <f t="shared" si="160"/>
        <v>1.0778373449585725</v>
      </c>
      <c r="Z277" s="55">
        <f t="shared" si="161"/>
        <v>7.783734495857253</v>
      </c>
      <c r="AA277" s="70">
        <v>3.96</v>
      </c>
      <c r="AB277" s="45">
        <v>4796.2211820000002</v>
      </c>
      <c r="AC277" s="45">
        <v>0</v>
      </c>
      <c r="AD277" s="45">
        <f t="shared" si="139"/>
        <v>199.08135779413485</v>
      </c>
      <c r="AE277" s="48">
        <f t="shared" si="146"/>
        <v>4796.2211820000002</v>
      </c>
      <c r="AF277" s="15">
        <f t="shared" si="162"/>
        <v>-0.36952073626447257</v>
      </c>
      <c r="AG277" s="14">
        <f t="shared" si="163"/>
        <v>1.0147798365366683</v>
      </c>
      <c r="AH277" s="15">
        <f t="shared" si="143"/>
        <v>1.4779836536668256</v>
      </c>
      <c r="AI277" s="63">
        <f t="shared" si="164"/>
        <v>4995.3025397941346</v>
      </c>
      <c r="AJ277" s="63">
        <f t="shared" si="165"/>
        <v>-0.35455067351763958</v>
      </c>
      <c r="AK277" s="63">
        <f t="shared" si="166"/>
        <v>1.0094617869947671</v>
      </c>
      <c r="AL277" s="63">
        <f t="shared" si="167"/>
        <v>0.94617869947670741</v>
      </c>
      <c r="AM277" s="8">
        <v>1.9</v>
      </c>
      <c r="AN277" s="16">
        <f t="shared" si="147"/>
        <v>1.0293449065364524</v>
      </c>
      <c r="AO277" s="17">
        <f t="shared" si="168"/>
        <v>7.4692290285005569E-3</v>
      </c>
      <c r="AP277" s="16">
        <f t="shared" si="169"/>
        <v>1.0293449065364524</v>
      </c>
      <c r="AQ277" s="17">
        <f t="shared" si="170"/>
        <v>2.9344906536452386</v>
      </c>
      <c r="AR277" s="45">
        <v>3450.7844719999998</v>
      </c>
      <c r="AS277" s="17">
        <f t="shared" si="171"/>
        <v>1.4265342197927744E-2</v>
      </c>
      <c r="AT277" s="17">
        <f t="shared" si="172"/>
        <v>1.0532397956185127</v>
      </c>
      <c r="AU277" s="17">
        <f t="shared" si="173"/>
        <v>5.3239795618512664</v>
      </c>
    </row>
    <row r="278" spans="1:47" x14ac:dyDescent="0.3">
      <c r="A278">
        <f t="shared" si="148"/>
        <v>276</v>
      </c>
      <c r="B278" s="7">
        <v>44232</v>
      </c>
      <c r="C278" s="70">
        <v>0.19719999999999999</v>
      </c>
      <c r="D278" s="45">
        <v>3848.4841780000002</v>
      </c>
      <c r="E278" s="45">
        <v>0</v>
      </c>
      <c r="F278" s="46">
        <f t="shared" si="140"/>
        <v>198.68700774211158</v>
      </c>
      <c r="G278" s="46">
        <f t="shared" si="144"/>
        <v>3848.4841780000002</v>
      </c>
      <c r="H278" s="11">
        <f t="shared" si="149"/>
        <v>8.2028436325232157E-2</v>
      </c>
      <c r="I278" s="10">
        <f t="shared" si="150"/>
        <v>1.0932982436795244</v>
      </c>
      <c r="J278" s="11">
        <f t="shared" si="151"/>
        <v>9.329824367952444</v>
      </c>
      <c r="K278" s="56">
        <f t="shared" si="152"/>
        <v>4047.1711857421119</v>
      </c>
      <c r="L278" s="58">
        <f t="shared" si="153"/>
        <v>7.8365520458612004E-2</v>
      </c>
      <c r="M278" s="57">
        <f t="shared" si="154"/>
        <v>1.0909924337249362</v>
      </c>
      <c r="N278" s="58">
        <f t="shared" si="155"/>
        <v>9.0992433724936141</v>
      </c>
      <c r="O278" s="70">
        <v>2.9847000000000001</v>
      </c>
      <c r="P278" s="45">
        <v>4232.925346</v>
      </c>
      <c r="Q278" s="45">
        <v>0</v>
      </c>
      <c r="R278" s="45">
        <f t="shared" si="141"/>
        <v>198.68700774211158</v>
      </c>
      <c r="S278" s="47">
        <f t="shared" si="145"/>
        <v>4232.925346</v>
      </c>
      <c r="T278" s="13">
        <f t="shared" si="156"/>
        <v>-7.9912693920114464E-2</v>
      </c>
      <c r="U278" s="12">
        <f t="shared" si="157"/>
        <v>1.0784730064123644</v>
      </c>
      <c r="V278" s="13">
        <f t="shared" si="142"/>
        <v>7.8473006412364432</v>
      </c>
      <c r="W278" s="55">
        <f t="shared" si="158"/>
        <v>4431.6123537421117</v>
      </c>
      <c r="X278" s="55">
        <f t="shared" si="159"/>
        <v>-7.599828057348601E-2</v>
      </c>
      <c r="Y278" s="55">
        <f t="shared" si="160"/>
        <v>1.0770182071090251</v>
      </c>
      <c r="Z278" s="55">
        <f t="shared" si="161"/>
        <v>7.7018207109025072</v>
      </c>
      <c r="AA278" s="70">
        <v>3.95</v>
      </c>
      <c r="AB278" s="45">
        <v>4805.7026850000002</v>
      </c>
      <c r="AC278" s="45">
        <v>0</v>
      </c>
      <c r="AD278" s="45">
        <f t="shared" si="139"/>
        <v>199.09622763670154</v>
      </c>
      <c r="AE278" s="48">
        <f t="shared" si="146"/>
        <v>4805.7026850000002</v>
      </c>
      <c r="AF278" s="15">
        <f t="shared" si="162"/>
        <v>0.19768694228663453</v>
      </c>
      <c r="AG278" s="14">
        <f t="shared" si="163"/>
        <v>1.0167859237664589</v>
      </c>
      <c r="AH278" s="15">
        <f t="shared" si="143"/>
        <v>1.6785923766458932</v>
      </c>
      <c r="AI278" s="63">
        <f t="shared" si="164"/>
        <v>5004.798912636702</v>
      </c>
      <c r="AJ278" s="63">
        <f t="shared" si="165"/>
        <v>0.19010605998168728</v>
      </c>
      <c r="AK278" s="63">
        <f t="shared" si="166"/>
        <v>1.0113808350250435</v>
      </c>
      <c r="AL278" s="63">
        <f t="shared" si="167"/>
        <v>1.1380835025043501</v>
      </c>
      <c r="AM278" s="8">
        <v>1.9</v>
      </c>
      <c r="AN278" s="16">
        <f t="shared" si="147"/>
        <v>1.0294217906650147</v>
      </c>
      <c r="AO278" s="17">
        <f t="shared" si="168"/>
        <v>7.4692290285005569E-3</v>
      </c>
      <c r="AP278" s="16">
        <f t="shared" si="169"/>
        <v>1.0294217906650147</v>
      </c>
      <c r="AQ278" s="17">
        <f t="shared" si="170"/>
        <v>2.9421790665014713</v>
      </c>
      <c r="AR278" s="45">
        <v>3451.2767389999999</v>
      </c>
      <c r="AS278" s="17">
        <f t="shared" si="171"/>
        <v>1.4265364991472573E-2</v>
      </c>
      <c r="AT278" s="17">
        <f t="shared" si="172"/>
        <v>1.0533900441195931</v>
      </c>
      <c r="AU278" s="17">
        <f t="shared" si="173"/>
        <v>5.3390044119593139</v>
      </c>
    </row>
    <row r="279" spans="1:47" x14ac:dyDescent="0.3">
      <c r="A279">
        <f t="shared" si="148"/>
        <v>277</v>
      </c>
      <c r="B279" s="7">
        <v>44235</v>
      </c>
      <c r="C279" s="70">
        <v>0.13</v>
      </c>
      <c r="D279" s="45">
        <v>3852.7679910000002</v>
      </c>
      <c r="E279" s="45">
        <v>0</v>
      </c>
      <c r="F279" s="46">
        <f t="shared" si="140"/>
        <v>198.7018481297697</v>
      </c>
      <c r="G279" s="46">
        <f t="shared" si="144"/>
        <v>3852.7679910000002</v>
      </c>
      <c r="H279" s="11">
        <f t="shared" si="149"/>
        <v>0.11131169577072164</v>
      </c>
      <c r="I279" s="10">
        <f t="shared" si="150"/>
        <v>1.0945152124943955</v>
      </c>
      <c r="J279" s="11">
        <f t="shared" si="151"/>
        <v>9.4515212494395549</v>
      </c>
      <c r="K279" s="56">
        <f t="shared" si="152"/>
        <v>4051.4698391297698</v>
      </c>
      <c r="L279" s="58">
        <f t="shared" si="153"/>
        <v>0.1062137772378291</v>
      </c>
      <c r="M279" s="57">
        <f t="shared" si="154"/>
        <v>1.0921512179981743</v>
      </c>
      <c r="N279" s="58">
        <f t="shared" si="155"/>
        <v>9.2151217998174282</v>
      </c>
      <c r="O279" s="70">
        <v>3.0038</v>
      </c>
      <c r="P279" s="45">
        <v>4229.1972159999996</v>
      </c>
      <c r="Q279" s="45">
        <v>0</v>
      </c>
      <c r="R279" s="45">
        <f t="shared" si="141"/>
        <v>198.7018481297697</v>
      </c>
      <c r="S279" s="47">
        <f t="shared" si="145"/>
        <v>4229.1972159999996</v>
      </c>
      <c r="T279" s="13">
        <f t="shared" si="156"/>
        <v>-8.8074551173533688E-2</v>
      </c>
      <c r="U279" s="12">
        <f t="shared" si="157"/>
        <v>1.077523146152439</v>
      </c>
      <c r="V279" s="13">
        <f t="shared" si="142"/>
        <v>7.7523146152439049</v>
      </c>
      <c r="W279" s="55">
        <f t="shared" si="158"/>
        <v>4427.8990641297696</v>
      </c>
      <c r="X279" s="55">
        <f t="shared" si="159"/>
        <v>-8.3790939187322611E-2</v>
      </c>
      <c r="Y279" s="55">
        <f t="shared" si="160"/>
        <v>1.07611576343807</v>
      </c>
      <c r="Z279" s="55">
        <f t="shared" si="161"/>
        <v>7.6115763438070028</v>
      </c>
      <c r="AA279" s="70">
        <v>3.9588000000000001</v>
      </c>
      <c r="AB279" s="45">
        <v>4800.0335269999996</v>
      </c>
      <c r="AC279" s="45">
        <v>0</v>
      </c>
      <c r="AD279" s="45">
        <f t="shared" si="139"/>
        <v>199.11109858993083</v>
      </c>
      <c r="AE279" s="48">
        <f t="shared" si="146"/>
        <v>4800.0335269999996</v>
      </c>
      <c r="AF279" s="15">
        <f t="shared" si="162"/>
        <v>-0.11796730616930873</v>
      </c>
      <c r="AG279" s="14">
        <f t="shared" si="163"/>
        <v>1.0155864488026829</v>
      </c>
      <c r="AH279" s="15">
        <f t="shared" si="143"/>
        <v>1.5586448802682895</v>
      </c>
      <c r="AI279" s="63">
        <f t="shared" si="164"/>
        <v>4999.14462558993</v>
      </c>
      <c r="AJ279" s="63">
        <f t="shared" si="165"/>
        <v>-0.11297730728991873</v>
      </c>
      <c r="AK279" s="63">
        <f t="shared" si="166"/>
        <v>1.0102382041911859</v>
      </c>
      <c r="AL279" s="63">
        <f t="shared" si="167"/>
        <v>1.0238204191185929</v>
      </c>
      <c r="AM279" s="8">
        <v>1.9</v>
      </c>
      <c r="AN279" s="16">
        <f t="shared" si="147"/>
        <v>1.0294986805362287</v>
      </c>
      <c r="AO279" s="17">
        <f t="shared" si="168"/>
        <v>7.4692290285005569E-3</v>
      </c>
      <c r="AP279" s="16">
        <f t="shared" si="169"/>
        <v>1.0294986805362287</v>
      </c>
      <c r="AQ279" s="17">
        <f t="shared" si="170"/>
        <v>2.9498680536228727</v>
      </c>
      <c r="AR279" s="45">
        <v>3451.7690750000002</v>
      </c>
      <c r="AS279" s="17">
        <f t="shared" si="171"/>
        <v>1.4265329535501081E-2</v>
      </c>
      <c r="AT279" s="17">
        <f t="shared" si="172"/>
        <v>1.0535403136806809</v>
      </c>
      <c r="AU279" s="17">
        <f t="shared" si="173"/>
        <v>5.3540313680680907</v>
      </c>
    </row>
    <row r="280" spans="1:47" x14ac:dyDescent="0.3">
      <c r="A280">
        <f t="shared" si="148"/>
        <v>278</v>
      </c>
      <c r="B280" s="7">
        <v>44236</v>
      </c>
      <c r="C280" s="70">
        <v>0.16689999999999999</v>
      </c>
      <c r="D280" s="45">
        <v>3849.753287</v>
      </c>
      <c r="E280" s="45">
        <v>0</v>
      </c>
      <c r="F280" s="46">
        <f t="shared" si="140"/>
        <v>198.71668962589038</v>
      </c>
      <c r="G280" s="46">
        <f t="shared" si="144"/>
        <v>3849.753287</v>
      </c>
      <c r="H280" s="11">
        <f t="shared" si="149"/>
        <v>-7.8247743104242762E-2</v>
      </c>
      <c r="I280" s="10">
        <f t="shared" si="150"/>
        <v>1.0936587790426862</v>
      </c>
      <c r="J280" s="11">
        <f t="shared" si="151"/>
        <v>9.3658779042686149</v>
      </c>
      <c r="K280" s="56">
        <f t="shared" si="152"/>
        <v>4048.4699766258905</v>
      </c>
      <c r="L280" s="58">
        <f t="shared" si="153"/>
        <v>-7.4043806889689812E-2</v>
      </c>
      <c r="M280" s="57">
        <f t="shared" si="154"/>
        <v>1.0913425476593763</v>
      </c>
      <c r="N280" s="58">
        <f t="shared" si="155"/>
        <v>9.1342547659376336</v>
      </c>
      <c r="O280" s="70">
        <v>3.0617999999999999</v>
      </c>
      <c r="P280" s="45">
        <v>4213.9958040000001</v>
      </c>
      <c r="Q280" s="45">
        <v>0</v>
      </c>
      <c r="R280" s="45">
        <f t="shared" si="141"/>
        <v>198.71668962589038</v>
      </c>
      <c r="S280" s="47">
        <f t="shared" si="145"/>
        <v>4213.9958040000001</v>
      </c>
      <c r="T280" s="13">
        <f t="shared" si="156"/>
        <v>-0.35943965777923692</v>
      </c>
      <c r="U280" s="12">
        <f t="shared" si="157"/>
        <v>1.0736501006434167</v>
      </c>
      <c r="V280" s="13">
        <f t="shared" si="142"/>
        <v>7.3650100643416705</v>
      </c>
      <c r="W280" s="55">
        <f t="shared" si="158"/>
        <v>4412.7124936258906</v>
      </c>
      <c r="X280" s="55">
        <f t="shared" si="159"/>
        <v>-0.34297463162393793</v>
      </c>
      <c r="Y280" s="55">
        <f t="shared" si="160"/>
        <v>1.0724249593625712</v>
      </c>
      <c r="Z280" s="55">
        <f t="shared" si="161"/>
        <v>7.2424959362571206</v>
      </c>
      <c r="AA280" s="70">
        <v>3.9931999999999999</v>
      </c>
      <c r="AB280" s="45">
        <v>4771.9493179999999</v>
      </c>
      <c r="AC280" s="45">
        <v>0</v>
      </c>
      <c r="AD280" s="45">
        <f t="shared" si="139"/>
        <v>199.12597065390568</v>
      </c>
      <c r="AE280" s="48">
        <f t="shared" si="146"/>
        <v>4771.9493179999999</v>
      </c>
      <c r="AF280" s="15">
        <f t="shared" si="162"/>
        <v>-0.58508360081293009</v>
      </c>
      <c r="AG280" s="14">
        <f t="shared" si="163"/>
        <v>1.00964441903866</v>
      </c>
      <c r="AH280" s="15">
        <f t="shared" si="143"/>
        <v>0.96444190386599793</v>
      </c>
      <c r="AI280" s="63">
        <f t="shared" si="164"/>
        <v>4971.0752886539058</v>
      </c>
      <c r="AJ280" s="63">
        <f t="shared" si="165"/>
        <v>-0.56148279432327586</v>
      </c>
      <c r="AK280" s="63">
        <f t="shared" si="166"/>
        <v>1.004565890492972</v>
      </c>
      <c r="AL280" s="63">
        <f t="shared" si="167"/>
        <v>0.45658904929719579</v>
      </c>
      <c r="AM280" s="8">
        <v>1.9</v>
      </c>
      <c r="AN280" s="16">
        <f t="shared" si="147"/>
        <v>1.0295755761505234</v>
      </c>
      <c r="AO280" s="17">
        <f t="shared" si="168"/>
        <v>7.4692290285005569E-3</v>
      </c>
      <c r="AP280" s="16">
        <f t="shared" si="169"/>
        <v>1.0295755761505234</v>
      </c>
      <c r="AQ280" s="17">
        <f t="shared" si="170"/>
        <v>2.9575576150523419</v>
      </c>
      <c r="AR280" s="45">
        <v>3450.8675119999998</v>
      </c>
      <c r="AS280" s="17">
        <f t="shared" si="171"/>
        <v>-2.6118867757696229E-2</v>
      </c>
      <c r="AT280" s="17">
        <f t="shared" si="172"/>
        <v>1.0532651408793767</v>
      </c>
      <c r="AU280" s="17">
        <f t="shared" si="173"/>
        <v>5.3265140879376727</v>
      </c>
    </row>
    <row r="281" spans="1:47" x14ac:dyDescent="0.3">
      <c r="A281">
        <f t="shared" si="148"/>
        <v>279</v>
      </c>
      <c r="B281" s="7">
        <v>44237</v>
      </c>
      <c r="C281" s="70">
        <v>0.09</v>
      </c>
      <c r="D281" s="45">
        <v>3854.4526190000001</v>
      </c>
      <c r="E281" s="45">
        <v>0</v>
      </c>
      <c r="F281" s="46">
        <f t="shared" si="140"/>
        <v>198.73153223055638</v>
      </c>
      <c r="G281" s="46">
        <f t="shared" si="144"/>
        <v>3854.4526190000001</v>
      </c>
      <c r="H281" s="11">
        <f t="shared" si="149"/>
        <v>0.12206839372976841</v>
      </c>
      <c r="I281" s="10">
        <f t="shared" si="150"/>
        <v>1.0949937907471481</v>
      </c>
      <c r="J281" s="11">
        <f t="shared" si="151"/>
        <v>9.4993790747148097</v>
      </c>
      <c r="K281" s="56">
        <f t="shared" si="152"/>
        <v>4053.1841512305564</v>
      </c>
      <c r="L281" s="58">
        <f t="shared" si="153"/>
        <v>0.1164433633418005</v>
      </c>
      <c r="M281" s="57">
        <f t="shared" si="154"/>
        <v>1.092613343627451</v>
      </c>
      <c r="N281" s="58">
        <f t="shared" si="155"/>
        <v>9.2613343627450995</v>
      </c>
      <c r="O281" s="70">
        <v>2.9954000000000001</v>
      </c>
      <c r="P281" s="45">
        <v>4231.7083430000002</v>
      </c>
      <c r="Q281" s="45">
        <v>0</v>
      </c>
      <c r="R281" s="45">
        <f t="shared" si="141"/>
        <v>198.73153223055638</v>
      </c>
      <c r="S281" s="47">
        <f t="shared" si="145"/>
        <v>4231.7083430000002</v>
      </c>
      <c r="T281" s="13">
        <f t="shared" si="156"/>
        <v>0.42032645080440911</v>
      </c>
      <c r="U281" s="12">
        <f t="shared" si="157"/>
        <v>1.0781629360055092</v>
      </c>
      <c r="V281" s="13">
        <f t="shared" si="142"/>
        <v>7.8162936005509165</v>
      </c>
      <c r="W281" s="55">
        <f t="shared" si="158"/>
        <v>4430.4398752305569</v>
      </c>
      <c r="X281" s="55">
        <f t="shared" si="159"/>
        <v>0.40173434435788469</v>
      </c>
      <c r="Y281" s="55">
        <f t="shared" si="160"/>
        <v>1.0767332587417968</v>
      </c>
      <c r="Z281" s="55">
        <f t="shared" si="161"/>
        <v>7.6733258741796817</v>
      </c>
      <c r="AA281" s="70">
        <v>3.9811000000000001</v>
      </c>
      <c r="AB281" s="45">
        <v>4782.929177</v>
      </c>
      <c r="AC281" s="45">
        <v>0</v>
      </c>
      <c r="AD281" s="45">
        <f t="shared" si="139"/>
        <v>199.14084382870905</v>
      </c>
      <c r="AE281" s="48">
        <f t="shared" si="146"/>
        <v>4782.929177</v>
      </c>
      <c r="AF281" s="15">
        <f t="shared" si="162"/>
        <v>0.23009169352623537</v>
      </c>
      <c r="AG281" s="14">
        <f t="shared" si="163"/>
        <v>1.0119675269810191</v>
      </c>
      <c r="AH281" s="15">
        <f t="shared" si="143"/>
        <v>1.1967526981019105</v>
      </c>
      <c r="AI281" s="63">
        <f t="shared" si="164"/>
        <v>4982.0700208287089</v>
      </c>
      <c r="AJ281" s="63">
        <f t="shared" si="165"/>
        <v>0.2211741230292219</v>
      </c>
      <c r="AK281" s="63">
        <f t="shared" si="166"/>
        <v>1.0067877302915205</v>
      </c>
      <c r="AL281" s="63">
        <f t="shared" si="167"/>
        <v>0.67877302915204663</v>
      </c>
      <c r="AM281" s="8">
        <v>1.9</v>
      </c>
      <c r="AN281" s="16">
        <f t="shared" si="147"/>
        <v>1.0296524775083276</v>
      </c>
      <c r="AO281" s="17">
        <f t="shared" si="168"/>
        <v>7.4692290285005569E-3</v>
      </c>
      <c r="AP281" s="16">
        <f t="shared" si="169"/>
        <v>1.0296524775083276</v>
      </c>
      <c r="AQ281" s="17">
        <f t="shared" si="170"/>
        <v>2.9652477508327557</v>
      </c>
      <c r="AR281" s="45">
        <v>3451.2777980000001</v>
      </c>
      <c r="AS281" s="17">
        <f t="shared" si="171"/>
        <v>1.1889358214234313E-2</v>
      </c>
      <c r="AT281" s="17">
        <f t="shared" si="172"/>
        <v>1.0533903673449216</v>
      </c>
      <c r="AU281" s="17">
        <f t="shared" si="173"/>
        <v>5.3390367344921641</v>
      </c>
    </row>
    <row r="282" spans="1:47" x14ac:dyDescent="0.3">
      <c r="A282">
        <f t="shared" si="148"/>
        <v>280</v>
      </c>
      <c r="B282" s="7">
        <v>44238</v>
      </c>
      <c r="C282" s="70">
        <v>0.12</v>
      </c>
      <c r="D282" s="45">
        <v>3853.281692</v>
      </c>
      <c r="E282" s="45">
        <v>0</v>
      </c>
      <c r="F282" s="46">
        <f t="shared" si="140"/>
        <v>198.74637594385052</v>
      </c>
      <c r="G282" s="46">
        <f t="shared" si="144"/>
        <v>3853.281692</v>
      </c>
      <c r="H282" s="11">
        <f t="shared" si="149"/>
        <v>-3.0378554771393063E-2</v>
      </c>
      <c r="I282" s="10">
        <f t="shared" si="150"/>
        <v>1.0946611474586827</v>
      </c>
      <c r="J282" s="11">
        <f t="shared" si="151"/>
        <v>9.4661147458682713</v>
      </c>
      <c r="K282" s="56">
        <f t="shared" si="152"/>
        <v>4052.0280679438506</v>
      </c>
      <c r="L282" s="58">
        <f t="shared" si="153"/>
        <v>-2.8522841390143938E-2</v>
      </c>
      <c r="M282" s="57">
        <f t="shared" si="154"/>
        <v>1.0923016992564405</v>
      </c>
      <c r="N282" s="58">
        <f t="shared" si="155"/>
        <v>9.2301699256440486</v>
      </c>
      <c r="O282" s="70">
        <v>3</v>
      </c>
      <c r="P282" s="45">
        <v>4231.5487430000003</v>
      </c>
      <c r="Q282" s="45">
        <v>0</v>
      </c>
      <c r="R282" s="45">
        <f t="shared" si="141"/>
        <v>198.74637594385052</v>
      </c>
      <c r="S282" s="47">
        <f t="shared" si="145"/>
        <v>4231.5487430000003</v>
      </c>
      <c r="T282" s="13">
        <f t="shared" si="156"/>
        <v>-3.7715264631588141E-3</v>
      </c>
      <c r="U282" s="12">
        <f t="shared" si="157"/>
        <v>1.0781222728050617</v>
      </c>
      <c r="V282" s="13">
        <f t="shared" si="142"/>
        <v>7.8122272805061677</v>
      </c>
      <c r="W282" s="55">
        <f t="shared" si="158"/>
        <v>4430.2951189438509</v>
      </c>
      <c r="X282" s="55">
        <f t="shared" si="159"/>
        <v>-3.2673118422255065E-3</v>
      </c>
      <c r="Y282" s="55">
        <f t="shared" si="160"/>
        <v>1.0766980785085247</v>
      </c>
      <c r="Z282" s="55">
        <f t="shared" si="161"/>
        <v>7.6698078508524725</v>
      </c>
      <c r="AA282" s="70">
        <v>3.9780000000000002</v>
      </c>
      <c r="AB282" s="45">
        <v>4786.7217140000002</v>
      </c>
      <c r="AC282" s="45">
        <v>0</v>
      </c>
      <c r="AD282" s="45">
        <f t="shared" si="139"/>
        <v>199.15571811442391</v>
      </c>
      <c r="AE282" s="48">
        <f t="shared" si="146"/>
        <v>4786.7217140000002</v>
      </c>
      <c r="AF282" s="15">
        <f t="shared" si="162"/>
        <v>7.9293187493512107E-2</v>
      </c>
      <c r="AG282" s="14">
        <f t="shared" si="163"/>
        <v>1.0127699482895616</v>
      </c>
      <c r="AH282" s="15">
        <f t="shared" si="143"/>
        <v>1.2769948289561572</v>
      </c>
      <c r="AI282" s="63">
        <f t="shared" si="164"/>
        <v>4985.8774321144238</v>
      </c>
      <c r="AJ282" s="63">
        <f t="shared" si="165"/>
        <v>7.6422275676524265E-2</v>
      </c>
      <c r="AK282" s="63">
        <f t="shared" si="166"/>
        <v>1.0075571403862413</v>
      </c>
      <c r="AL282" s="63">
        <f t="shared" si="167"/>
        <v>0.75571403862413344</v>
      </c>
      <c r="AM282" s="8">
        <v>1.9</v>
      </c>
      <c r="AN282" s="16">
        <f t="shared" si="147"/>
        <v>1.0297293846100704</v>
      </c>
      <c r="AO282" s="17">
        <f t="shared" si="168"/>
        <v>7.4692290285005569E-3</v>
      </c>
      <c r="AP282" s="16">
        <f t="shared" si="169"/>
        <v>1.0297293846100704</v>
      </c>
      <c r="AQ282" s="17">
        <f t="shared" si="170"/>
        <v>2.9729384610070353</v>
      </c>
      <c r="AR282" s="45">
        <v>3451.6881330000001</v>
      </c>
      <c r="AS282" s="17">
        <f t="shared" si="171"/>
        <v>1.1889364577899464E-2</v>
      </c>
      <c r="AT282" s="17">
        <f t="shared" si="172"/>
        <v>1.0535156087661237</v>
      </c>
      <c r="AU282" s="17">
        <f t="shared" si="173"/>
        <v>5.3515608766123712</v>
      </c>
    </row>
    <row r="283" spans="1:47" x14ac:dyDescent="0.3">
      <c r="A283">
        <f t="shared" si="148"/>
        <v>281</v>
      </c>
      <c r="B283" s="7">
        <v>44239</v>
      </c>
      <c r="C283" s="70">
        <v>0.13750000000000001</v>
      </c>
      <c r="D283" s="45">
        <v>3852.8043029999999</v>
      </c>
      <c r="E283" s="45">
        <v>0</v>
      </c>
      <c r="F283" s="46">
        <f t="shared" si="140"/>
        <v>198.76122076585563</v>
      </c>
      <c r="G283" s="46">
        <f t="shared" si="144"/>
        <v>3852.8043029999999</v>
      </c>
      <c r="H283" s="11">
        <f t="shared" si="149"/>
        <v>-1.2389153925373986E-2</v>
      </c>
      <c r="I283" s="10">
        <f t="shared" si="150"/>
        <v>1.0945255282041628</v>
      </c>
      <c r="J283" s="11">
        <f t="shared" si="151"/>
        <v>9.4525528204162832</v>
      </c>
      <c r="K283" s="56">
        <f t="shared" si="152"/>
        <v>4051.5655237658557</v>
      </c>
      <c r="L283" s="58">
        <f t="shared" si="153"/>
        <v>-1.1415127690106441E-2</v>
      </c>
      <c r="M283" s="57">
        <f t="shared" si="154"/>
        <v>1.0921770116227092</v>
      </c>
      <c r="N283" s="58">
        <f t="shared" si="155"/>
        <v>9.2177011622709202</v>
      </c>
      <c r="O283" s="70">
        <v>3.01</v>
      </c>
      <c r="P283" s="45">
        <v>4230.0289160000002</v>
      </c>
      <c r="Q283" s="45">
        <v>0</v>
      </c>
      <c r="R283" s="45">
        <f t="shared" si="141"/>
        <v>198.76122076585563</v>
      </c>
      <c r="S283" s="47">
        <f t="shared" si="145"/>
        <v>4230.0289160000002</v>
      </c>
      <c r="T283" s="13">
        <f t="shared" si="156"/>
        <v>-3.5916566068494582E-2</v>
      </c>
      <c r="U283" s="12">
        <f t="shared" si="157"/>
        <v>1.0777350483066506</v>
      </c>
      <c r="V283" s="13">
        <f t="shared" si="142"/>
        <v>7.7735048306650567</v>
      </c>
      <c r="W283" s="55">
        <f t="shared" si="158"/>
        <v>4428.790136765856</v>
      </c>
      <c r="X283" s="55">
        <f t="shared" si="159"/>
        <v>-3.3970246622161415E-2</v>
      </c>
      <c r="Y283" s="55">
        <f t="shared" si="160"/>
        <v>1.0763323215158793</v>
      </c>
      <c r="Z283" s="55">
        <f t="shared" si="161"/>
        <v>7.633232151587932</v>
      </c>
      <c r="AA283" s="70">
        <v>3.9986000000000002</v>
      </c>
      <c r="AB283" s="45">
        <v>4771.5734190000003</v>
      </c>
      <c r="AC283" s="45">
        <v>0</v>
      </c>
      <c r="AD283" s="45">
        <f t="shared" si="139"/>
        <v>199.17059351113323</v>
      </c>
      <c r="AE283" s="48">
        <f t="shared" si="146"/>
        <v>4771.5734190000003</v>
      </c>
      <c r="AF283" s="15">
        <f t="shared" si="162"/>
        <v>-0.31646491910517494</v>
      </c>
      <c r="AG283" s="14">
        <f t="shared" si="163"/>
        <v>1.0095648866919855</v>
      </c>
      <c r="AH283" s="15">
        <f t="shared" si="143"/>
        <v>0.95648866919855191</v>
      </c>
      <c r="AI283" s="63">
        <f t="shared" si="164"/>
        <v>4970.7440125111334</v>
      </c>
      <c r="AJ283" s="63">
        <f t="shared" si="165"/>
        <v>-0.30352570453928696</v>
      </c>
      <c r="AK283" s="63">
        <f t="shared" si="166"/>
        <v>1.0044989454772482</v>
      </c>
      <c r="AL283" s="63">
        <f t="shared" si="167"/>
        <v>0.44989454772481619</v>
      </c>
      <c r="AM283" s="8">
        <v>1.9</v>
      </c>
      <c r="AN283" s="16">
        <f t="shared" si="147"/>
        <v>1.0298062974561806</v>
      </c>
      <c r="AO283" s="17">
        <f t="shared" si="168"/>
        <v>7.4692290285005569E-3</v>
      </c>
      <c r="AP283" s="16">
        <f t="shared" si="169"/>
        <v>1.0298062974561806</v>
      </c>
      <c r="AQ283" s="17">
        <f t="shared" si="170"/>
        <v>2.9806297456180575</v>
      </c>
      <c r="AR283" s="45">
        <v>3452.098516</v>
      </c>
      <c r="AS283" s="17">
        <f t="shared" si="171"/>
        <v>1.1889341799919961E-2</v>
      </c>
      <c r="AT283" s="17">
        <f t="shared" si="172"/>
        <v>1.0536408648377655</v>
      </c>
      <c r="AU283" s="17">
        <f t="shared" si="173"/>
        <v>5.3640864837765534</v>
      </c>
    </row>
    <row r="284" spans="1:47" x14ac:dyDescent="0.3">
      <c r="A284">
        <f t="shared" si="148"/>
        <v>282</v>
      </c>
      <c r="B284" s="7">
        <v>44244</v>
      </c>
      <c r="C284" s="70">
        <v>0.1762</v>
      </c>
      <c r="D284" s="45">
        <v>3749.1139920000001</v>
      </c>
      <c r="E284" s="45">
        <v>102.06655600000001</v>
      </c>
      <c r="F284" s="46">
        <f t="shared" si="140"/>
        <v>300.84262269665447</v>
      </c>
      <c r="G284" s="46">
        <f t="shared" si="144"/>
        <v>3851.1805480000003</v>
      </c>
      <c r="H284" s="11">
        <f t="shared" si="149"/>
        <v>-4.2144756709683318E-2</v>
      </c>
      <c r="I284" s="10">
        <f t="shared" si="150"/>
        <v>1.0940642430831757</v>
      </c>
      <c r="J284" s="11">
        <f t="shared" si="151"/>
        <v>9.4064243083175736</v>
      </c>
      <c r="K284" s="56">
        <f t="shared" si="152"/>
        <v>4049.9566146966545</v>
      </c>
      <c r="L284" s="58">
        <f t="shared" si="153"/>
        <v>-3.971079968381197E-2</v>
      </c>
      <c r="M284" s="57">
        <f t="shared" si="154"/>
        <v>1.091743299397431</v>
      </c>
      <c r="N284" s="58">
        <f t="shared" si="155"/>
        <v>9.1743299397430977</v>
      </c>
      <c r="O284" s="70">
        <v>3.0525000000000002</v>
      </c>
      <c r="P284" s="45">
        <v>4118.2838689999999</v>
      </c>
      <c r="Q284" s="45">
        <v>102.06655600000001</v>
      </c>
      <c r="R284" s="45">
        <f t="shared" si="141"/>
        <v>300.84262269665447</v>
      </c>
      <c r="S284" s="47">
        <f t="shared" si="145"/>
        <v>4220.3504249999996</v>
      </c>
      <c r="T284" s="13">
        <f t="shared" si="156"/>
        <v>-0.22880436971463025</v>
      </c>
      <c r="U284" s="12">
        <f t="shared" si="157"/>
        <v>1.0752691434221788</v>
      </c>
      <c r="V284" s="13">
        <f t="shared" si="142"/>
        <v>7.526914342217883</v>
      </c>
      <c r="W284" s="55">
        <f t="shared" si="158"/>
        <v>4419.1264916966547</v>
      </c>
      <c r="X284" s="55">
        <f t="shared" si="159"/>
        <v>-0.21820056428002443</v>
      </c>
      <c r="Y284" s="55">
        <f t="shared" si="160"/>
        <v>1.0739837583168035</v>
      </c>
      <c r="Z284" s="55">
        <f t="shared" si="161"/>
        <v>7.3983758316803483</v>
      </c>
      <c r="AA284" s="70">
        <v>4.03</v>
      </c>
      <c r="AB284" s="45">
        <v>4747.9559040000004</v>
      </c>
      <c r="AC284" s="45">
        <v>0</v>
      </c>
      <c r="AD284" s="45">
        <f t="shared" si="139"/>
        <v>199.18547001892</v>
      </c>
      <c r="AE284" s="48">
        <f t="shared" si="146"/>
        <v>4747.9559040000004</v>
      </c>
      <c r="AF284" s="15">
        <f t="shared" si="162"/>
        <v>-0.49496283355835446</v>
      </c>
      <c r="AG284" s="14">
        <f t="shared" si="163"/>
        <v>1.0045679157222047</v>
      </c>
      <c r="AH284" s="15">
        <f t="shared" si="143"/>
        <v>0.45679157222047184</v>
      </c>
      <c r="AI284" s="63">
        <f t="shared" si="164"/>
        <v>4947.14137401892</v>
      </c>
      <c r="AJ284" s="63">
        <f t="shared" si="165"/>
        <v>-0.47483110039073795</v>
      </c>
      <c r="AK284" s="63">
        <f t="shared" si="166"/>
        <v>0.99972927208102513</v>
      </c>
      <c r="AL284" s="63">
        <f t="shared" si="167"/>
        <v>-2.7072791897486681E-2</v>
      </c>
      <c r="AM284" s="8">
        <v>1.9</v>
      </c>
      <c r="AN284" s="16">
        <f t="shared" si="147"/>
        <v>1.0298832160470874</v>
      </c>
      <c r="AO284" s="17">
        <f t="shared" si="168"/>
        <v>7.4692290285005569E-3</v>
      </c>
      <c r="AP284" s="16">
        <f t="shared" si="169"/>
        <v>1.0298832160470874</v>
      </c>
      <c r="AQ284" s="17">
        <f t="shared" si="170"/>
        <v>2.9883216047087435</v>
      </c>
      <c r="AR284" s="45">
        <v>3452.508949</v>
      </c>
      <c r="AS284" s="17">
        <f t="shared" si="171"/>
        <v>1.1889376797835638E-2</v>
      </c>
      <c r="AT284" s="17">
        <f t="shared" si="172"/>
        <v>1.0537661361702821</v>
      </c>
      <c r="AU284" s="17">
        <f t="shared" si="173"/>
        <v>5.3766136170282142</v>
      </c>
    </row>
    <row r="285" spans="1:47" x14ac:dyDescent="0.3">
      <c r="A285">
        <f t="shared" si="148"/>
        <v>283</v>
      </c>
      <c r="B285" s="7">
        <v>44245</v>
      </c>
      <c r="C285" s="70">
        <v>0.14119999999999999</v>
      </c>
      <c r="D285" s="45">
        <v>3752.4081510000001</v>
      </c>
      <c r="E285" s="45">
        <v>0</v>
      </c>
      <c r="F285" s="46">
        <f t="shared" si="140"/>
        <v>300.86509332115901</v>
      </c>
      <c r="G285" s="46">
        <f t="shared" si="144"/>
        <v>3752.4081510000001</v>
      </c>
      <c r="H285" s="11">
        <f t="shared" si="149"/>
        <v>8.7864999758058282E-2</v>
      </c>
      <c r="I285" s="10">
        <f t="shared" si="150"/>
        <v>1.0950255426277138</v>
      </c>
      <c r="J285" s="11">
        <f t="shared" si="151"/>
        <v>9.5025542627713797</v>
      </c>
      <c r="K285" s="56">
        <f t="shared" si="152"/>
        <v>4053.2732443211589</v>
      </c>
      <c r="L285" s="58">
        <f t="shared" si="153"/>
        <v>8.1892966765839681E-2</v>
      </c>
      <c r="M285" s="57">
        <f t="shared" si="154"/>
        <v>1.0926373603747748</v>
      </c>
      <c r="N285" s="58">
        <f t="shared" si="155"/>
        <v>9.2637360374774769</v>
      </c>
      <c r="O285" s="70">
        <v>3.0430000000000001</v>
      </c>
      <c r="P285" s="45">
        <v>4122.6627570000001</v>
      </c>
      <c r="Q285" s="45">
        <v>0</v>
      </c>
      <c r="R285" s="45">
        <f t="shared" si="141"/>
        <v>300.86509332115901</v>
      </c>
      <c r="S285" s="47">
        <f t="shared" si="145"/>
        <v>4122.6627570000001</v>
      </c>
      <c r="T285" s="13">
        <f t="shared" si="156"/>
        <v>0.10632797882055289</v>
      </c>
      <c r="U285" s="12">
        <f t="shared" si="157"/>
        <v>1.0764124553692607</v>
      </c>
      <c r="V285" s="13">
        <f t="shared" si="142"/>
        <v>7.6412455369260668</v>
      </c>
      <c r="W285" s="55">
        <f t="shared" si="158"/>
        <v>4423.5278503211593</v>
      </c>
      <c r="X285" s="55">
        <f t="shared" si="159"/>
        <v>9.9597932595374417E-2</v>
      </c>
      <c r="Y285" s="55">
        <f t="shared" si="160"/>
        <v>1.0750534239364971</v>
      </c>
      <c r="Z285" s="55">
        <f t="shared" si="161"/>
        <v>7.5053423936497055</v>
      </c>
      <c r="AA285" s="70">
        <v>4.03</v>
      </c>
      <c r="AB285" s="45">
        <v>4750.4339790000004</v>
      </c>
      <c r="AC285" s="45">
        <v>0</v>
      </c>
      <c r="AD285" s="45">
        <f t="shared" si="139"/>
        <v>199.2003476378672</v>
      </c>
      <c r="AE285" s="48">
        <f t="shared" si="146"/>
        <v>4750.4339790000004</v>
      </c>
      <c r="AF285" s="15">
        <f t="shared" si="162"/>
        <v>5.2192460294597787E-2</v>
      </c>
      <c r="AG285" s="14">
        <f t="shared" si="163"/>
        <v>1.0050922244327503</v>
      </c>
      <c r="AH285" s="15">
        <f t="shared" si="143"/>
        <v>0.50922244327502586</v>
      </c>
      <c r="AI285" s="63">
        <f t="shared" si="164"/>
        <v>4949.6343266378672</v>
      </c>
      <c r="AJ285" s="63">
        <f t="shared" si="165"/>
        <v>5.0391780433844957E-2</v>
      </c>
      <c r="AK285" s="63">
        <f t="shared" si="166"/>
        <v>1.0002330534607451</v>
      </c>
      <c r="AL285" s="63">
        <f t="shared" si="167"/>
        <v>2.3305346074509181E-2</v>
      </c>
      <c r="AM285" s="8">
        <v>1.9</v>
      </c>
      <c r="AN285" s="16">
        <f t="shared" si="147"/>
        <v>1.0299601403832201</v>
      </c>
      <c r="AO285" s="17">
        <f t="shared" si="168"/>
        <v>7.4692290285005569E-3</v>
      </c>
      <c r="AP285" s="16">
        <f t="shared" si="169"/>
        <v>1.0299601403832201</v>
      </c>
      <c r="AQ285" s="17">
        <f t="shared" si="170"/>
        <v>2.9960140383220146</v>
      </c>
      <c r="AR285" s="45">
        <v>3453.7709399999999</v>
      </c>
      <c r="AS285" s="17">
        <f t="shared" si="171"/>
        <v>3.6552866875716461E-2</v>
      </c>
      <c r="AT285" s="17">
        <f t="shared" si="172"/>
        <v>1.0541513179032178</v>
      </c>
      <c r="AU285" s="17">
        <f t="shared" si="173"/>
        <v>5.415131790321781</v>
      </c>
    </row>
    <row r="286" spans="1:47" x14ac:dyDescent="0.3">
      <c r="A286">
        <f t="shared" si="148"/>
        <v>284</v>
      </c>
      <c r="B286" s="7">
        <v>44246</v>
      </c>
      <c r="C286" s="70">
        <v>0.17699999999999999</v>
      </c>
      <c r="D286" s="45">
        <v>3751.865675</v>
      </c>
      <c r="E286" s="45">
        <v>0</v>
      </c>
      <c r="F286" s="46">
        <f t="shared" si="140"/>
        <v>300.88756562404598</v>
      </c>
      <c r="G286" s="46">
        <f t="shared" si="144"/>
        <v>3751.865675</v>
      </c>
      <c r="H286" s="11">
        <f t="shared" si="149"/>
        <v>-1.4456742928015132E-2</v>
      </c>
      <c r="I286" s="10">
        <f t="shared" si="150"/>
        <v>1.0948672376000199</v>
      </c>
      <c r="J286" s="11">
        <f t="shared" si="151"/>
        <v>9.4867237600019916</v>
      </c>
      <c r="K286" s="56">
        <f t="shared" si="152"/>
        <v>4052.7532406240462</v>
      </c>
      <c r="L286" s="58">
        <f t="shared" si="153"/>
        <v>-1.2829228768163059E-2</v>
      </c>
      <c r="M286" s="57">
        <f t="shared" si="154"/>
        <v>1.0924971834282058</v>
      </c>
      <c r="N286" s="58">
        <f t="shared" si="155"/>
        <v>9.2497183428205787</v>
      </c>
      <c r="O286" s="70">
        <v>3.07</v>
      </c>
      <c r="P286" s="45">
        <v>4117.8919130000004</v>
      </c>
      <c r="Q286" s="45">
        <v>0</v>
      </c>
      <c r="R286" s="45">
        <f t="shared" si="141"/>
        <v>300.88756562404598</v>
      </c>
      <c r="S286" s="47">
        <f t="shared" si="145"/>
        <v>4117.8919130000004</v>
      </c>
      <c r="T286" s="13">
        <f t="shared" si="156"/>
        <v>-0.1157223930552953</v>
      </c>
      <c r="U286" s="12">
        <f t="shared" si="157"/>
        <v>1.075166805116762</v>
      </c>
      <c r="V286" s="13">
        <f t="shared" si="142"/>
        <v>7.5166805116761992</v>
      </c>
      <c r="W286" s="55">
        <f t="shared" si="158"/>
        <v>4418.7794786240465</v>
      </c>
      <c r="X286" s="55">
        <f t="shared" si="159"/>
        <v>-0.10734354700102644</v>
      </c>
      <c r="Y286" s="55">
        <f t="shared" si="160"/>
        <v>1.0738994234590877</v>
      </c>
      <c r="Z286" s="55">
        <f t="shared" si="161"/>
        <v>7.3899423459087732</v>
      </c>
      <c r="AA286" s="70">
        <v>4.0599999999999996</v>
      </c>
      <c r="AB286" s="45">
        <v>4729.2704370000001</v>
      </c>
      <c r="AC286" s="45">
        <v>0</v>
      </c>
      <c r="AD286" s="45">
        <f t="shared" ref="AD286:AD349" si="174">+(AD285*(1+AO285/100))+AC286</f>
        <v>199.21522636805784</v>
      </c>
      <c r="AE286" s="48">
        <f t="shared" si="146"/>
        <v>4729.2704370000001</v>
      </c>
      <c r="AF286" s="15">
        <f t="shared" si="162"/>
        <v>-0.44550754927985547</v>
      </c>
      <c r="AG286" s="14">
        <f t="shared" si="163"/>
        <v>1.0006144626956774</v>
      </c>
      <c r="AH286" s="15">
        <f t="shared" si="143"/>
        <v>6.1446269567744238E-2</v>
      </c>
      <c r="AI286" s="63">
        <f t="shared" si="164"/>
        <v>4928.4856633680583</v>
      </c>
      <c r="AJ286" s="63">
        <f t="shared" si="165"/>
        <v>-0.42727728705110879</v>
      </c>
      <c r="AK286" s="63">
        <f t="shared" si="166"/>
        <v>0.99595928480572959</v>
      </c>
      <c r="AL286" s="63">
        <f t="shared" si="167"/>
        <v>-0.40407151942704056</v>
      </c>
      <c r="AM286" s="8">
        <v>1.9</v>
      </c>
      <c r="AN286" s="16">
        <f t="shared" si="147"/>
        <v>1.0300370704650077</v>
      </c>
      <c r="AO286" s="17">
        <f t="shared" si="168"/>
        <v>7.4692290285005569E-3</v>
      </c>
      <c r="AP286" s="16">
        <f t="shared" si="169"/>
        <v>1.0300370704650077</v>
      </c>
      <c r="AQ286" s="17">
        <f t="shared" si="170"/>
        <v>3.0037070465007698</v>
      </c>
      <c r="AR286" s="45">
        <v>3455.0333919999998</v>
      </c>
      <c r="AS286" s="17">
        <f t="shared" si="171"/>
        <v>3.6552858366456498E-2</v>
      </c>
      <c r="AT286" s="17">
        <f t="shared" si="172"/>
        <v>1.0545366403414191</v>
      </c>
      <c r="AU286" s="17">
        <f t="shared" si="173"/>
        <v>5.453664034141914</v>
      </c>
    </row>
    <row r="287" spans="1:47" x14ac:dyDescent="0.3">
      <c r="A287">
        <f t="shared" si="148"/>
        <v>285</v>
      </c>
      <c r="B287" s="7">
        <v>44249</v>
      </c>
      <c r="C287" s="70">
        <v>0.34110000000000001</v>
      </c>
      <c r="D287" s="45">
        <v>3744.4269909999998</v>
      </c>
      <c r="E287" s="45">
        <v>0</v>
      </c>
      <c r="F287" s="46">
        <f t="shared" si="140"/>
        <v>300.91003960544072</v>
      </c>
      <c r="G287" s="46">
        <f t="shared" si="144"/>
        <v>3744.4269909999998</v>
      </c>
      <c r="H287" s="11">
        <f t="shared" si="149"/>
        <v>-0.19826626655551349</v>
      </c>
      <c r="I287" s="10">
        <f t="shared" si="150"/>
        <v>1.0926964852042909</v>
      </c>
      <c r="J287" s="11">
        <f t="shared" si="151"/>
        <v>9.2696485204290866</v>
      </c>
      <c r="K287" s="56">
        <f t="shared" si="152"/>
        <v>4045.3370306054403</v>
      </c>
      <c r="L287" s="58">
        <f t="shared" si="153"/>
        <v>-0.18299189657705606</v>
      </c>
      <c r="M287" s="57">
        <f t="shared" si="154"/>
        <v>1.0904980021121995</v>
      </c>
      <c r="N287" s="58">
        <f t="shared" si="155"/>
        <v>9.0498002112199494</v>
      </c>
      <c r="O287" s="70">
        <v>3.1919</v>
      </c>
      <c r="P287" s="45">
        <v>4089.5105269999999</v>
      </c>
      <c r="Q287" s="45">
        <v>0</v>
      </c>
      <c r="R287" s="45">
        <f t="shared" si="141"/>
        <v>300.91003960544072</v>
      </c>
      <c r="S287" s="47">
        <f t="shared" si="145"/>
        <v>4089.5105269999999</v>
      </c>
      <c r="T287" s="13">
        <f t="shared" si="156"/>
        <v>-0.68922124717265554</v>
      </c>
      <c r="U287" s="12">
        <f t="shared" si="157"/>
        <v>1.0677565270533498</v>
      </c>
      <c r="V287" s="13">
        <f t="shared" si="142"/>
        <v>6.775652705334978</v>
      </c>
      <c r="W287" s="55">
        <f t="shared" si="158"/>
        <v>4390.4205666054404</v>
      </c>
      <c r="X287" s="55">
        <f t="shared" si="159"/>
        <v>-0.64178156334329106</v>
      </c>
      <c r="Y287" s="55">
        <f t="shared" si="160"/>
        <v>1.0670073349504774</v>
      </c>
      <c r="Z287" s="55">
        <f t="shared" si="161"/>
        <v>6.7007334950477393</v>
      </c>
      <c r="AA287" s="70">
        <v>4.16</v>
      </c>
      <c r="AB287" s="45">
        <v>4654.189848</v>
      </c>
      <c r="AC287" s="45">
        <v>0</v>
      </c>
      <c r="AD287" s="45">
        <f t="shared" si="174"/>
        <v>199.23010620957493</v>
      </c>
      <c r="AE287" s="48">
        <f t="shared" si="146"/>
        <v>4654.189848</v>
      </c>
      <c r="AF287" s="15">
        <f t="shared" si="162"/>
        <v>-1.5875723327767099</v>
      </c>
      <c r="AG287" s="14">
        <f t="shared" si="163"/>
        <v>0.98472898432815859</v>
      </c>
      <c r="AH287" s="15">
        <f t="shared" si="143"/>
        <v>-1.5271015671841415</v>
      </c>
      <c r="AI287" s="63">
        <f t="shared" si="164"/>
        <v>4853.4199542095748</v>
      </c>
      <c r="AJ287" s="63">
        <f t="shared" si="165"/>
        <v>-1.5230988641485643</v>
      </c>
      <c r="AK287" s="63">
        <f t="shared" si="166"/>
        <v>0.98078984025147131</v>
      </c>
      <c r="AL287" s="63">
        <f t="shared" si="167"/>
        <v>-1.9210159748528688</v>
      </c>
      <c r="AM287" s="8">
        <v>1.9</v>
      </c>
      <c r="AN287" s="16">
        <f t="shared" si="147"/>
        <v>1.0301140062928791</v>
      </c>
      <c r="AO287" s="17">
        <f t="shared" si="168"/>
        <v>7.4692290285005569E-3</v>
      </c>
      <c r="AP287" s="16">
        <f t="shared" si="169"/>
        <v>1.0301140062928791</v>
      </c>
      <c r="AQ287" s="17">
        <f t="shared" si="170"/>
        <v>3.0114006292879081</v>
      </c>
      <c r="AR287" s="45">
        <v>3456.2963060000002</v>
      </c>
      <c r="AS287" s="17">
        <f t="shared" si="171"/>
        <v>3.6552873929518448E-2</v>
      </c>
      <c r="AT287" s="17">
        <f t="shared" si="172"/>
        <v>1.0549221037901038</v>
      </c>
      <c r="AU287" s="17">
        <f t="shared" si="173"/>
        <v>5.492210379010376</v>
      </c>
    </row>
    <row r="288" spans="1:47" x14ac:dyDescent="0.3">
      <c r="A288">
        <f t="shared" si="148"/>
        <v>286</v>
      </c>
      <c r="B288" s="7">
        <v>44250</v>
      </c>
      <c r="C288" s="70">
        <v>0.37469999999999998</v>
      </c>
      <c r="D288" s="45">
        <v>3744.0461620000001</v>
      </c>
      <c r="E288" s="45">
        <v>0</v>
      </c>
      <c r="F288" s="46">
        <f t="shared" si="140"/>
        <v>300.93251526546862</v>
      </c>
      <c r="G288" s="46">
        <f t="shared" si="144"/>
        <v>3744.0461620000001</v>
      </c>
      <c r="H288" s="11">
        <f t="shared" si="149"/>
        <v>-1.0170554824950884E-2</v>
      </c>
      <c r="I288" s="10">
        <f t="shared" si="150"/>
        <v>1.0925853519091928</v>
      </c>
      <c r="J288" s="11">
        <f t="shared" si="151"/>
        <v>9.2585351909192823</v>
      </c>
      <c r="K288" s="56">
        <f t="shared" si="152"/>
        <v>4044.9786772654688</v>
      </c>
      <c r="L288" s="58">
        <f t="shared" si="153"/>
        <v>-8.8584297738392159E-3</v>
      </c>
      <c r="M288" s="57">
        <f t="shared" si="154"/>
        <v>1.0904014011124972</v>
      </c>
      <c r="N288" s="58">
        <f t="shared" si="155"/>
        <v>9.0401401112497162</v>
      </c>
      <c r="O288" s="70">
        <v>3.2132999999999998</v>
      </c>
      <c r="P288" s="45">
        <v>4086.2097250000002</v>
      </c>
      <c r="Q288" s="45">
        <v>0</v>
      </c>
      <c r="R288" s="45">
        <f t="shared" si="141"/>
        <v>300.93251526546862</v>
      </c>
      <c r="S288" s="47">
        <f t="shared" si="145"/>
        <v>4086.2097250000002</v>
      </c>
      <c r="T288" s="13">
        <f t="shared" si="156"/>
        <v>-8.0713864855141981E-2</v>
      </c>
      <c r="U288" s="12">
        <f t="shared" si="157"/>
        <v>1.0668946994931219</v>
      </c>
      <c r="V288" s="13">
        <f t="shared" si="142"/>
        <v>6.6894699493121879</v>
      </c>
      <c r="W288" s="55">
        <f t="shared" si="158"/>
        <v>4387.1422402654689</v>
      </c>
      <c r="X288" s="55">
        <f t="shared" si="159"/>
        <v>-7.4669984121955579E-2</v>
      </c>
      <c r="Y288" s="55">
        <f t="shared" si="160"/>
        <v>1.0662106007428898</v>
      </c>
      <c r="Z288" s="55">
        <f t="shared" si="161"/>
        <v>6.6210600742889758</v>
      </c>
      <c r="AA288" s="70">
        <v>4.1969000000000003</v>
      </c>
      <c r="AB288" s="45">
        <v>4628.507216</v>
      </c>
      <c r="AC288" s="45">
        <v>0</v>
      </c>
      <c r="AD288" s="45">
        <f t="shared" si="174"/>
        <v>199.24498716250145</v>
      </c>
      <c r="AE288" s="48">
        <f t="shared" si="146"/>
        <v>4628.507216</v>
      </c>
      <c r="AF288" s="15">
        <f t="shared" si="162"/>
        <v>-0.55181745564238938</v>
      </c>
      <c r="AG288" s="14">
        <f t="shared" si="163"/>
        <v>0.97929507790186576</v>
      </c>
      <c r="AH288" s="15">
        <f t="shared" si="143"/>
        <v>-2.0704922098134237</v>
      </c>
      <c r="AI288" s="63">
        <f t="shared" si="164"/>
        <v>4827.7522031625012</v>
      </c>
      <c r="AJ288" s="63">
        <f t="shared" si="165"/>
        <v>-0.52885905792700028</v>
      </c>
      <c r="AK288" s="63">
        <f t="shared" si="166"/>
        <v>0.97560284434207367</v>
      </c>
      <c r="AL288" s="63">
        <f t="shared" si="167"/>
        <v>-2.4397155657926328</v>
      </c>
      <c r="AM288" s="8">
        <v>1.9</v>
      </c>
      <c r="AN288" s="16">
        <f t="shared" si="147"/>
        <v>1.0301909478672637</v>
      </c>
      <c r="AO288" s="17">
        <f t="shared" si="168"/>
        <v>7.4692290285005569E-3</v>
      </c>
      <c r="AP288" s="16">
        <f t="shared" si="169"/>
        <v>1.0301909478672637</v>
      </c>
      <c r="AQ288" s="17">
        <f t="shared" si="170"/>
        <v>3.0190947867263729</v>
      </c>
      <c r="AR288" s="45">
        <v>3457.5596820000001</v>
      </c>
      <c r="AS288" s="17">
        <f t="shared" si="171"/>
        <v>3.6552884595186796E-2</v>
      </c>
      <c r="AT288" s="17">
        <f t="shared" si="172"/>
        <v>1.0553077082492712</v>
      </c>
      <c r="AU288" s="17">
        <f t="shared" si="173"/>
        <v>5.5307708249271226</v>
      </c>
    </row>
    <row r="289" spans="1:47" x14ac:dyDescent="0.3">
      <c r="A289">
        <f t="shared" si="148"/>
        <v>287</v>
      </c>
      <c r="B289" s="7">
        <v>44251</v>
      </c>
      <c r="C289" s="70">
        <v>0.39</v>
      </c>
      <c r="D289" s="45">
        <v>3744.6537779999999</v>
      </c>
      <c r="E289" s="45">
        <v>0</v>
      </c>
      <c r="F289" s="46">
        <f t="shared" si="140"/>
        <v>300.95499260425504</v>
      </c>
      <c r="G289" s="46">
        <f t="shared" si="144"/>
        <v>3744.6537779999999</v>
      </c>
      <c r="H289" s="11">
        <f t="shared" si="149"/>
        <v>1.6228859733802281E-2</v>
      </c>
      <c r="I289" s="10">
        <f t="shared" si="150"/>
        <v>1.0927626660534262</v>
      </c>
      <c r="J289" s="11">
        <f t="shared" si="151"/>
        <v>9.2762666053426202</v>
      </c>
      <c r="K289" s="56">
        <f t="shared" si="152"/>
        <v>4045.6087706042549</v>
      </c>
      <c r="L289" s="58">
        <f t="shared" si="153"/>
        <v>1.5577173306935421E-2</v>
      </c>
      <c r="M289" s="57">
        <f t="shared" si="154"/>
        <v>1.0905712548284898</v>
      </c>
      <c r="N289" s="58">
        <f t="shared" si="155"/>
        <v>9.0571254828489813</v>
      </c>
      <c r="O289" s="70">
        <v>3.28</v>
      </c>
      <c r="P289" s="45">
        <v>4071.7443410000001</v>
      </c>
      <c r="Q289" s="45">
        <v>0</v>
      </c>
      <c r="R289" s="45">
        <f t="shared" si="141"/>
        <v>300.95499260425504</v>
      </c>
      <c r="S289" s="47">
        <f t="shared" si="145"/>
        <v>4071.7443410000001</v>
      </c>
      <c r="T289" s="13">
        <f t="shared" si="156"/>
        <v>-0.35400493301894764</v>
      </c>
      <c r="U289" s="12">
        <f t="shared" si="157"/>
        <v>1.0631178396267986</v>
      </c>
      <c r="V289" s="13">
        <f t="shared" si="142"/>
        <v>6.3117839626798622</v>
      </c>
      <c r="W289" s="55">
        <f t="shared" si="158"/>
        <v>4372.6993336042551</v>
      </c>
      <c r="X289" s="55">
        <f t="shared" si="159"/>
        <v>-0.32920990180477228</v>
      </c>
      <c r="Y289" s="55">
        <f t="shared" si="160"/>
        <v>1.062700529871152</v>
      </c>
      <c r="Z289" s="55">
        <f t="shared" si="161"/>
        <v>6.2700529871152044</v>
      </c>
      <c r="AA289" s="70">
        <v>4.2337999999999996</v>
      </c>
      <c r="AB289" s="45">
        <v>4603.0680579999998</v>
      </c>
      <c r="AC289" s="45">
        <v>0</v>
      </c>
      <c r="AD289" s="45">
        <f t="shared" si="174"/>
        <v>199.25986922692042</v>
      </c>
      <c r="AE289" s="48">
        <f t="shared" si="146"/>
        <v>4603.0680579999998</v>
      </c>
      <c r="AF289" s="15">
        <f t="shared" si="162"/>
        <v>-0.54961906318437004</v>
      </c>
      <c r="AG289" s="14">
        <f t="shared" si="163"/>
        <v>0.97391268546889087</v>
      </c>
      <c r="AH289" s="15">
        <f t="shared" si="143"/>
        <v>-2.6087314531109129</v>
      </c>
      <c r="AI289" s="63">
        <f t="shared" si="164"/>
        <v>4802.3279272269201</v>
      </c>
      <c r="AJ289" s="63">
        <f t="shared" si="165"/>
        <v>-0.52662760774935258</v>
      </c>
      <c r="AK289" s="63">
        <f t="shared" si="166"/>
        <v>0.97046505042178033</v>
      </c>
      <c r="AL289" s="63">
        <f t="shared" si="167"/>
        <v>-2.9534949578219671</v>
      </c>
      <c r="AM289" s="8">
        <v>1.9</v>
      </c>
      <c r="AN289" s="16">
        <f t="shared" si="147"/>
        <v>1.0302678951885909</v>
      </c>
      <c r="AO289" s="17">
        <f t="shared" si="168"/>
        <v>7.4692290285005569E-3</v>
      </c>
      <c r="AP289" s="16">
        <f t="shared" si="169"/>
        <v>1.0302678951885909</v>
      </c>
      <c r="AQ289" s="17">
        <f t="shared" si="170"/>
        <v>3.0267895188590854</v>
      </c>
      <c r="AR289" s="45">
        <v>3458.8235199999999</v>
      </c>
      <c r="AS289" s="17">
        <f t="shared" si="171"/>
        <v>3.6552890368879432E-2</v>
      </c>
      <c r="AT289" s="17">
        <f t="shared" si="172"/>
        <v>1.055693453718922</v>
      </c>
      <c r="AU289" s="17">
        <f t="shared" si="173"/>
        <v>5.5693453718921981</v>
      </c>
    </row>
    <row r="290" spans="1:47" x14ac:dyDescent="0.3">
      <c r="A290">
        <f t="shared" si="148"/>
        <v>288</v>
      </c>
      <c r="B290" s="7">
        <v>44252</v>
      </c>
      <c r="C290" s="70">
        <v>0.50480000000000003</v>
      </c>
      <c r="D290" s="45">
        <v>3739.974322</v>
      </c>
      <c r="E290" s="45">
        <v>0</v>
      </c>
      <c r="F290" s="46">
        <f t="shared" si="140"/>
        <v>300.97747162192536</v>
      </c>
      <c r="G290" s="46">
        <f t="shared" si="144"/>
        <v>3739.974322</v>
      </c>
      <c r="H290" s="11">
        <f t="shared" si="149"/>
        <v>-0.12496364890905998</v>
      </c>
      <c r="I290" s="10">
        <f t="shared" si="150"/>
        <v>1.0913971099520099</v>
      </c>
      <c r="J290" s="11">
        <f t="shared" si="151"/>
        <v>9.1397109952009892</v>
      </c>
      <c r="K290" s="56">
        <f t="shared" si="152"/>
        <v>4040.9517936219254</v>
      </c>
      <c r="L290" s="58">
        <f t="shared" si="153"/>
        <v>-0.11511189653748977</v>
      </c>
      <c r="M290" s="57">
        <f t="shared" si="154"/>
        <v>1.089315877573964</v>
      </c>
      <c r="N290" s="58">
        <f t="shared" si="155"/>
        <v>8.9315877573963967</v>
      </c>
      <c r="O290" s="70">
        <v>3.3645</v>
      </c>
      <c r="P290" s="45">
        <v>4053.011927</v>
      </c>
      <c r="Q290" s="45">
        <v>0</v>
      </c>
      <c r="R290" s="45">
        <f t="shared" si="141"/>
        <v>300.97747162192536</v>
      </c>
      <c r="S290" s="47">
        <f t="shared" si="145"/>
        <v>4053.011927</v>
      </c>
      <c r="T290" s="13">
        <f t="shared" si="156"/>
        <v>-0.46005869797315357</v>
      </c>
      <c r="U290" s="12">
        <f t="shared" si="157"/>
        <v>1.0582268735358913</v>
      </c>
      <c r="V290" s="13">
        <f t="shared" si="142"/>
        <v>5.8226873535891288</v>
      </c>
      <c r="W290" s="55">
        <f t="shared" si="158"/>
        <v>4353.9893986219249</v>
      </c>
      <c r="X290" s="55">
        <f t="shared" si="159"/>
        <v>-0.42788066489145571</v>
      </c>
      <c r="Y290" s="55">
        <f t="shared" si="160"/>
        <v>1.0581534397781343</v>
      </c>
      <c r="Z290" s="55">
        <f t="shared" si="161"/>
        <v>5.8153439778134253</v>
      </c>
      <c r="AA290" s="70">
        <v>4.2564000000000002</v>
      </c>
      <c r="AB290" s="45">
        <v>4588.5504799999999</v>
      </c>
      <c r="AC290" s="45">
        <v>0</v>
      </c>
      <c r="AD290" s="45">
        <f t="shared" si="174"/>
        <v>199.27475240291486</v>
      </c>
      <c r="AE290" s="48">
        <f t="shared" si="146"/>
        <v>4588.5504799999999</v>
      </c>
      <c r="AF290" s="15">
        <f t="shared" si="162"/>
        <v>-0.31538916690073693</v>
      </c>
      <c r="AG290" s="14">
        <f t="shared" si="163"/>
        <v>0.97084107036384992</v>
      </c>
      <c r="AH290" s="15">
        <f t="shared" si="143"/>
        <v>-2.9158929636150077</v>
      </c>
      <c r="AI290" s="63">
        <f t="shared" si="164"/>
        <v>4787.8252324029145</v>
      </c>
      <c r="AJ290" s="63">
        <f t="shared" si="165"/>
        <v>-0.30199301346711671</v>
      </c>
      <c r="AK290" s="63">
        <f t="shared" si="166"/>
        <v>0.96753431377136645</v>
      </c>
      <c r="AL290" s="63">
        <f t="shared" si="167"/>
        <v>-3.246568622863355</v>
      </c>
      <c r="AM290" s="8">
        <v>1.9</v>
      </c>
      <c r="AN290" s="16">
        <f t="shared" si="147"/>
        <v>1.0303448482572897</v>
      </c>
      <c r="AO290" s="17">
        <f t="shared" si="168"/>
        <v>7.4692290285005569E-3</v>
      </c>
      <c r="AP290" s="16">
        <f t="shared" si="169"/>
        <v>1.0303448482572897</v>
      </c>
      <c r="AQ290" s="17">
        <f t="shared" si="170"/>
        <v>3.0344848257289669</v>
      </c>
      <c r="AR290" s="45">
        <v>3460.0878189999999</v>
      </c>
      <c r="AS290" s="17">
        <f t="shared" si="171"/>
        <v>3.655286234436339E-2</v>
      </c>
      <c r="AT290" s="17">
        <f t="shared" si="172"/>
        <v>1.0560793398938384</v>
      </c>
      <c r="AU290" s="17">
        <f t="shared" si="173"/>
        <v>5.6079339893838398</v>
      </c>
    </row>
    <row r="291" spans="1:47" x14ac:dyDescent="0.3">
      <c r="A291">
        <f t="shared" si="148"/>
        <v>289</v>
      </c>
      <c r="B291" s="7">
        <v>44253</v>
      </c>
      <c r="C291" s="70">
        <v>0.64590000000000003</v>
      </c>
      <c r="D291" s="45">
        <v>3733.951403</v>
      </c>
      <c r="E291" s="45">
        <v>0</v>
      </c>
      <c r="F291" s="46">
        <f t="shared" si="140"/>
        <v>300.99995231860498</v>
      </c>
      <c r="G291" s="46">
        <f t="shared" si="144"/>
        <v>3733.951403</v>
      </c>
      <c r="H291" s="11">
        <f t="shared" si="149"/>
        <v>-0.16104172064954625</v>
      </c>
      <c r="I291" s="10">
        <f t="shared" si="150"/>
        <v>1.0896395052670238</v>
      </c>
      <c r="J291" s="11">
        <f t="shared" si="151"/>
        <v>8.96395052670238</v>
      </c>
      <c r="K291" s="56">
        <f t="shared" si="152"/>
        <v>4034.9513553186052</v>
      </c>
      <c r="L291" s="58">
        <f t="shared" si="153"/>
        <v>-0.14849071728079144</v>
      </c>
      <c r="M291" s="57">
        <f t="shared" si="154"/>
        <v>1.0876983446139008</v>
      </c>
      <c r="N291" s="58">
        <f t="shared" si="155"/>
        <v>8.7698344613900794</v>
      </c>
      <c r="O291" s="70">
        <v>3.4321999999999999</v>
      </c>
      <c r="P291" s="45">
        <v>4038.5054329999998</v>
      </c>
      <c r="Q291" s="45">
        <v>0</v>
      </c>
      <c r="R291" s="45">
        <f t="shared" si="141"/>
        <v>300.99995231860498</v>
      </c>
      <c r="S291" s="47">
        <f t="shared" si="145"/>
        <v>4038.5054329999998</v>
      </c>
      <c r="T291" s="13">
        <f t="shared" si="156"/>
        <v>-0.35791885790816824</v>
      </c>
      <c r="U291" s="12">
        <f t="shared" si="157"/>
        <v>1.0544392799960542</v>
      </c>
      <c r="V291" s="13">
        <f t="shared" si="142"/>
        <v>5.4439279996054246</v>
      </c>
      <c r="W291" s="55">
        <f t="shared" si="158"/>
        <v>4339.5053853186046</v>
      </c>
      <c r="X291" s="55">
        <f t="shared" si="159"/>
        <v>-0.33266073885950265</v>
      </c>
      <c r="Y291" s="55">
        <f t="shared" si="160"/>
        <v>1.0546333787271012</v>
      </c>
      <c r="Z291" s="55">
        <f t="shared" si="161"/>
        <v>5.4633378727101167</v>
      </c>
      <c r="AA291" s="70">
        <v>4.2519999999999998</v>
      </c>
      <c r="AB291" s="45">
        <v>4594.2844320000004</v>
      </c>
      <c r="AC291" s="45">
        <v>0</v>
      </c>
      <c r="AD291" s="45">
        <f t="shared" si="174"/>
        <v>199.28963669056782</v>
      </c>
      <c r="AE291" s="48">
        <f t="shared" si="146"/>
        <v>4594.2844320000004</v>
      </c>
      <c r="AF291" s="15">
        <f t="shared" si="162"/>
        <v>0.1249621645221799</v>
      </c>
      <c r="AG291" s="14">
        <f t="shared" si="163"/>
        <v>0.97205425437944692</v>
      </c>
      <c r="AH291" s="15">
        <f t="shared" si="143"/>
        <v>-2.7945745620553075</v>
      </c>
      <c r="AI291" s="63">
        <f t="shared" si="164"/>
        <v>4793.5740686905683</v>
      </c>
      <c r="AJ291" s="63">
        <f t="shared" si="165"/>
        <v>0.1200719744059775</v>
      </c>
      <c r="AK291" s="63">
        <f t="shared" si="166"/>
        <v>0.96869605132496706</v>
      </c>
      <c r="AL291" s="63">
        <f t="shared" si="167"/>
        <v>-3.1303948675032944</v>
      </c>
      <c r="AM291" s="8">
        <v>1.9</v>
      </c>
      <c r="AN291" s="16">
        <f t="shared" si="147"/>
        <v>1.0304218070737894</v>
      </c>
      <c r="AO291" s="17">
        <f t="shared" si="168"/>
        <v>7.4692290285005569E-3</v>
      </c>
      <c r="AP291" s="16">
        <f t="shared" si="169"/>
        <v>1.0304218070737894</v>
      </c>
      <c r="AQ291" s="17">
        <f t="shared" si="170"/>
        <v>3.0421807073789386</v>
      </c>
      <c r="AR291" s="45">
        <v>3461.3525810000001</v>
      </c>
      <c r="AS291" s="17">
        <f t="shared" si="171"/>
        <v>3.6552887272267576E-2</v>
      </c>
      <c r="AT291" s="17">
        <f t="shared" si="172"/>
        <v>1.0564653673844555</v>
      </c>
      <c r="AU291" s="17">
        <f t="shared" si="173"/>
        <v>5.6465367384455512</v>
      </c>
    </row>
    <row r="292" spans="1:47" x14ac:dyDescent="0.3">
      <c r="A292">
        <f t="shared" si="148"/>
        <v>290</v>
      </c>
      <c r="B292" s="7">
        <v>44256</v>
      </c>
      <c r="C292" s="70">
        <v>0.67</v>
      </c>
      <c r="D292" s="45">
        <v>3734.1424419999998</v>
      </c>
      <c r="E292" s="45">
        <v>0</v>
      </c>
      <c r="F292" s="46">
        <f t="shared" si="140"/>
        <v>301.02243469441936</v>
      </c>
      <c r="G292" s="46">
        <f t="shared" si="144"/>
        <v>3734.1424419999998</v>
      </c>
      <c r="H292" s="11">
        <f t="shared" si="149"/>
        <v>5.1162690507089437E-3</v>
      </c>
      <c r="I292" s="10">
        <f t="shared" si="150"/>
        <v>1.089695254155796</v>
      </c>
      <c r="J292" s="11">
        <f t="shared" si="151"/>
        <v>8.9695254155796036</v>
      </c>
      <c r="K292" s="56">
        <f t="shared" si="152"/>
        <v>4035.164876694419</v>
      </c>
      <c r="L292" s="58">
        <f t="shared" si="153"/>
        <v>5.2917955388087634E-3</v>
      </c>
      <c r="M292" s="57">
        <f t="shared" si="154"/>
        <v>1.0877559033863768</v>
      </c>
      <c r="N292" s="58">
        <f t="shared" si="155"/>
        <v>8.7755903386376843</v>
      </c>
      <c r="O292" s="70">
        <v>3.5</v>
      </c>
      <c r="P292" s="45">
        <v>4024.0674309999999</v>
      </c>
      <c r="Q292" s="45">
        <v>0</v>
      </c>
      <c r="R292" s="45">
        <f t="shared" si="141"/>
        <v>301.02243469441936</v>
      </c>
      <c r="S292" s="47">
        <f t="shared" si="145"/>
        <v>4024.0674309999999</v>
      </c>
      <c r="T292" s="13">
        <f t="shared" si="156"/>
        <v>-0.35750854467154758</v>
      </c>
      <c r="U292" s="12">
        <f t="shared" si="157"/>
        <v>1.0506695694716952</v>
      </c>
      <c r="V292" s="13">
        <f t="shared" si="142"/>
        <v>5.0669569471695208</v>
      </c>
      <c r="W292" s="55">
        <f t="shared" si="158"/>
        <v>4325.0898656944191</v>
      </c>
      <c r="X292" s="55">
        <f t="shared" si="159"/>
        <v>-0.3321926888938953</v>
      </c>
      <c r="Y292" s="55">
        <f t="shared" si="160"/>
        <v>1.0511299637483351</v>
      </c>
      <c r="Z292" s="55">
        <f t="shared" si="161"/>
        <v>5.1129963748335117</v>
      </c>
      <c r="AA292" s="70">
        <v>4.3056000000000001</v>
      </c>
      <c r="AB292" s="45">
        <v>4556.8188810000001</v>
      </c>
      <c r="AC292" s="45">
        <v>0</v>
      </c>
      <c r="AD292" s="45">
        <f t="shared" si="174"/>
        <v>199.30452208996229</v>
      </c>
      <c r="AE292" s="48">
        <f t="shared" si="146"/>
        <v>4556.8188810000001</v>
      </c>
      <c r="AF292" s="15">
        <f t="shared" si="162"/>
        <v>-0.81548174812700047</v>
      </c>
      <c r="AG292" s="14">
        <f t="shared" si="163"/>
        <v>0.96412732935309053</v>
      </c>
      <c r="AH292" s="15">
        <f t="shared" si="143"/>
        <v>-3.5872670646909466</v>
      </c>
      <c r="AI292" s="63">
        <f t="shared" si="164"/>
        <v>4756.1234030899623</v>
      </c>
      <c r="AJ292" s="63">
        <f t="shared" si="165"/>
        <v>-0.78126811151655318</v>
      </c>
      <c r="AK292" s="63">
        <f t="shared" si="166"/>
        <v>0.96112793797844509</v>
      </c>
      <c r="AL292" s="63">
        <f t="shared" si="167"/>
        <v>-3.887206202155491</v>
      </c>
      <c r="AM292" s="8">
        <v>1.9</v>
      </c>
      <c r="AN292" s="16">
        <f t="shared" si="147"/>
        <v>1.0304987716385194</v>
      </c>
      <c r="AO292" s="17">
        <f t="shared" si="168"/>
        <v>7.4692290285005569E-3</v>
      </c>
      <c r="AP292" s="16">
        <f t="shared" si="169"/>
        <v>1.0304987716385194</v>
      </c>
      <c r="AQ292" s="17">
        <f t="shared" si="170"/>
        <v>3.049877163851944</v>
      </c>
      <c r="AR292" s="45">
        <v>3462.6178049999999</v>
      </c>
      <c r="AS292" s="17">
        <f t="shared" si="171"/>
        <v>3.6552878402074107E-2</v>
      </c>
      <c r="AT292" s="17">
        <f t="shared" si="172"/>
        <v>1.0568515358855555</v>
      </c>
      <c r="AU292" s="17">
        <f t="shared" si="173"/>
        <v>5.6851535885555471</v>
      </c>
    </row>
    <row r="293" spans="1:47" x14ac:dyDescent="0.3">
      <c r="A293">
        <f t="shared" si="148"/>
        <v>291</v>
      </c>
      <c r="B293" s="7">
        <v>44257</v>
      </c>
      <c r="C293" s="70">
        <v>0.66</v>
      </c>
      <c r="D293" s="45">
        <v>3736.1308770000001</v>
      </c>
      <c r="E293" s="45">
        <v>0</v>
      </c>
      <c r="F293" s="46">
        <f t="shared" si="140"/>
        <v>301.04491874949383</v>
      </c>
      <c r="G293" s="46">
        <f t="shared" si="144"/>
        <v>3736.1308770000001</v>
      </c>
      <c r="H293" s="11">
        <f t="shared" si="149"/>
        <v>5.3250111126867949E-2</v>
      </c>
      <c r="I293" s="10">
        <f t="shared" si="150"/>
        <v>1.0902755180895782</v>
      </c>
      <c r="J293" s="11">
        <f t="shared" si="151"/>
        <v>9.0275518089578242</v>
      </c>
      <c r="K293" s="56">
        <f t="shared" si="152"/>
        <v>4037.1757957494938</v>
      </c>
      <c r="L293" s="58">
        <f t="shared" si="153"/>
        <v>4.9834867137366068E-2</v>
      </c>
      <c r="M293" s="57">
        <f t="shared" si="154"/>
        <v>1.0882979850956083</v>
      </c>
      <c r="N293" s="58">
        <f t="shared" si="155"/>
        <v>8.8297985095608276</v>
      </c>
      <c r="O293" s="70">
        <v>3.56</v>
      </c>
      <c r="P293" s="45">
        <v>4011.5996759999998</v>
      </c>
      <c r="Q293" s="45">
        <v>0</v>
      </c>
      <c r="R293" s="45">
        <f t="shared" si="141"/>
        <v>301.04491874949383</v>
      </c>
      <c r="S293" s="47">
        <f t="shared" si="145"/>
        <v>4011.5996759999998</v>
      </c>
      <c r="T293" s="13">
        <f t="shared" si="156"/>
        <v>-0.30982967392526595</v>
      </c>
      <c r="U293" s="12">
        <f t="shared" si="157"/>
        <v>1.0474142833705691</v>
      </c>
      <c r="V293" s="13">
        <f t="shared" si="142"/>
        <v>4.7414283370569077</v>
      </c>
      <c r="W293" s="55">
        <f t="shared" si="158"/>
        <v>4312.644594749494</v>
      </c>
      <c r="X293" s="55">
        <f t="shared" si="159"/>
        <v>-0.28774595052089014</v>
      </c>
      <c r="Y293" s="55">
        <f t="shared" si="160"/>
        <v>1.0481053798429376</v>
      </c>
      <c r="Z293" s="55">
        <f t="shared" si="161"/>
        <v>4.8105379842937612</v>
      </c>
      <c r="AA293" s="70">
        <v>4.3396999999999997</v>
      </c>
      <c r="AB293" s="45">
        <v>4534.1299639999997</v>
      </c>
      <c r="AC293" s="45">
        <v>0</v>
      </c>
      <c r="AD293" s="45">
        <f t="shared" si="174"/>
        <v>199.31940860118135</v>
      </c>
      <c r="AE293" s="48">
        <f t="shared" si="146"/>
        <v>4534.1299639999997</v>
      </c>
      <c r="AF293" s="15">
        <f t="shared" si="162"/>
        <v>-0.49791131911350872</v>
      </c>
      <c r="AG293" s="14">
        <f t="shared" si="163"/>
        <v>0.95932683024957477</v>
      </c>
      <c r="AH293" s="15">
        <f t="shared" si="143"/>
        <v>-4.0673169750425231</v>
      </c>
      <c r="AI293" s="63">
        <f t="shared" si="164"/>
        <v>4733.4493726011815</v>
      </c>
      <c r="AJ293" s="63">
        <f t="shared" si="165"/>
        <v>-0.47673343534463397</v>
      </c>
      <c r="AK293" s="63">
        <f t="shared" si="166"/>
        <v>0.95654591974166336</v>
      </c>
      <c r="AL293" s="63">
        <f t="shared" si="167"/>
        <v>-4.3454080258336631</v>
      </c>
      <c r="AM293" s="8">
        <v>1.9</v>
      </c>
      <c r="AN293" s="16">
        <f t="shared" si="147"/>
        <v>1.030575741951909</v>
      </c>
      <c r="AO293" s="17">
        <f t="shared" si="168"/>
        <v>7.4692290285005569E-3</v>
      </c>
      <c r="AP293" s="16">
        <f t="shared" si="169"/>
        <v>1.030575741951909</v>
      </c>
      <c r="AQ293" s="17">
        <f t="shared" si="170"/>
        <v>3.0575741951909041</v>
      </c>
      <c r="AR293" s="45">
        <v>3463.883491</v>
      </c>
      <c r="AS293" s="17">
        <f t="shared" si="171"/>
        <v>3.6552864661310025E-2</v>
      </c>
      <c r="AT293" s="17">
        <f t="shared" si="172"/>
        <v>1.0572378453971387</v>
      </c>
      <c r="AU293" s="17">
        <f t="shared" si="173"/>
        <v>5.723784539713872</v>
      </c>
    </row>
    <row r="294" spans="1:47" x14ac:dyDescent="0.3">
      <c r="A294">
        <f t="shared" si="148"/>
        <v>292</v>
      </c>
      <c r="B294" s="7">
        <v>44258</v>
      </c>
      <c r="C294" s="70">
        <v>0.76060000000000005</v>
      </c>
      <c r="D294" s="45">
        <v>3732.3265369999999</v>
      </c>
      <c r="E294" s="45">
        <v>0</v>
      </c>
      <c r="F294" s="46">
        <f t="shared" si="140"/>
        <v>301.06740448395391</v>
      </c>
      <c r="G294" s="46">
        <f t="shared" si="144"/>
        <v>3732.3265369999999</v>
      </c>
      <c r="H294" s="11">
        <f t="shared" si="149"/>
        <v>-0.10182566203502663</v>
      </c>
      <c r="I294" s="10">
        <f t="shared" si="150"/>
        <v>1.0891653378252777</v>
      </c>
      <c r="J294" s="11">
        <f t="shared" si="151"/>
        <v>8.9165337825277682</v>
      </c>
      <c r="K294" s="56">
        <f t="shared" si="152"/>
        <v>4033.3939414839538</v>
      </c>
      <c r="L294" s="58">
        <f t="shared" si="153"/>
        <v>-9.3675739102605515E-2</v>
      </c>
      <c r="M294" s="57">
        <f t="shared" si="154"/>
        <v>1.0872785139144312</v>
      </c>
      <c r="N294" s="58">
        <f t="shared" si="155"/>
        <v>8.7278513914431208</v>
      </c>
      <c r="O294" s="70">
        <v>3.5448</v>
      </c>
      <c r="P294" s="45">
        <v>4017.2865830000001</v>
      </c>
      <c r="Q294" s="45">
        <v>0</v>
      </c>
      <c r="R294" s="45">
        <f t="shared" si="141"/>
        <v>301.06740448395391</v>
      </c>
      <c r="S294" s="47">
        <f t="shared" si="145"/>
        <v>4017.2865830000001</v>
      </c>
      <c r="T294" s="13">
        <f t="shared" si="156"/>
        <v>0.14176157790677379</v>
      </c>
      <c r="U294" s="12">
        <f t="shared" si="157"/>
        <v>1.0488991143858961</v>
      </c>
      <c r="V294" s="13">
        <f t="shared" si="142"/>
        <v>4.8899114385896114</v>
      </c>
      <c r="W294" s="55">
        <f t="shared" si="158"/>
        <v>4318.3539874839544</v>
      </c>
      <c r="X294" s="55">
        <f t="shared" si="159"/>
        <v>0.13238727673992035</v>
      </c>
      <c r="Y294" s="55">
        <f t="shared" si="160"/>
        <v>1.0494929380126763</v>
      </c>
      <c r="Z294" s="55">
        <f t="shared" si="161"/>
        <v>4.9492938012676291</v>
      </c>
      <c r="AA294" s="70">
        <v>4.3052000000000001</v>
      </c>
      <c r="AB294" s="45">
        <v>4561.9734550000003</v>
      </c>
      <c r="AC294" s="45">
        <v>0</v>
      </c>
      <c r="AD294" s="45">
        <f t="shared" si="174"/>
        <v>199.33429622430802</v>
      </c>
      <c r="AE294" s="48">
        <f t="shared" si="146"/>
        <v>4561.9734550000003</v>
      </c>
      <c r="AF294" s="15">
        <f t="shared" si="162"/>
        <v>0.61408674257403817</v>
      </c>
      <c r="AG294" s="14">
        <f t="shared" si="163"/>
        <v>0.96521792913209314</v>
      </c>
      <c r="AH294" s="15">
        <f t="shared" si="143"/>
        <v>-3.4782070867906856</v>
      </c>
      <c r="AI294" s="63">
        <f t="shared" si="164"/>
        <v>4761.307751224308</v>
      </c>
      <c r="AJ294" s="63">
        <f t="shared" si="165"/>
        <v>0.58854286652731957</v>
      </c>
      <c r="AK294" s="63">
        <f t="shared" si="166"/>
        <v>0.96217560251736112</v>
      </c>
      <c r="AL294" s="63">
        <f t="shared" si="167"/>
        <v>-3.7824397482638883</v>
      </c>
      <c r="AM294" s="8">
        <v>1.9</v>
      </c>
      <c r="AN294" s="16">
        <f t="shared" si="147"/>
        <v>1.0306527180143876</v>
      </c>
      <c r="AO294" s="17">
        <f t="shared" si="168"/>
        <v>7.4692290285005569E-3</v>
      </c>
      <c r="AP294" s="16">
        <f t="shared" si="169"/>
        <v>1.0306527180143876</v>
      </c>
      <c r="AQ294" s="17">
        <f t="shared" si="170"/>
        <v>3.0652718014387625</v>
      </c>
      <c r="AR294" s="45">
        <v>3465.1496400000001</v>
      </c>
      <c r="AS294" s="17">
        <f t="shared" si="171"/>
        <v>3.6552874924633549E-2</v>
      </c>
      <c r="AT294" s="17">
        <f t="shared" si="172"/>
        <v>1.0576242962244227</v>
      </c>
      <c r="AU294" s="17">
        <f t="shared" si="173"/>
        <v>5.7624296224422666</v>
      </c>
    </row>
    <row r="295" spans="1:47" x14ac:dyDescent="0.3">
      <c r="A295">
        <f t="shared" si="148"/>
        <v>293</v>
      </c>
      <c r="B295" s="7">
        <v>44259</v>
      </c>
      <c r="C295" s="70">
        <v>0.56899999999999995</v>
      </c>
      <c r="D295" s="45">
        <v>3743.8196779999998</v>
      </c>
      <c r="E295" s="45">
        <v>0</v>
      </c>
      <c r="F295" s="46">
        <f t="shared" si="140"/>
        <v>301.08989189792499</v>
      </c>
      <c r="G295" s="46">
        <f t="shared" si="144"/>
        <v>3743.8196779999998</v>
      </c>
      <c r="H295" s="11">
        <f t="shared" si="149"/>
        <v>0.30793503424912938</v>
      </c>
      <c r="I295" s="10">
        <f t="shared" si="150"/>
        <v>1.0925192594813395</v>
      </c>
      <c r="J295" s="11">
        <f t="shared" si="151"/>
        <v>9.2519259481339553</v>
      </c>
      <c r="K295" s="56">
        <f t="shared" si="152"/>
        <v>4044.9095698979249</v>
      </c>
      <c r="L295" s="58">
        <f t="shared" si="153"/>
        <v>0.2855071580172508</v>
      </c>
      <c r="M295" s="57">
        <f t="shared" si="154"/>
        <v>1.0903827718992405</v>
      </c>
      <c r="N295" s="58">
        <f t="shared" si="155"/>
        <v>9.0382771899240488</v>
      </c>
      <c r="O295" s="70">
        <v>3.3677000000000001</v>
      </c>
      <c r="P295" s="45">
        <v>4062.3105369999998</v>
      </c>
      <c r="Q295" s="45">
        <v>0</v>
      </c>
      <c r="R295" s="45">
        <f t="shared" si="141"/>
        <v>301.08989189792499</v>
      </c>
      <c r="S295" s="47">
        <f t="shared" si="145"/>
        <v>4062.3105369999998</v>
      </c>
      <c r="T295" s="13">
        <f t="shared" si="156"/>
        <v>1.1207553424375627</v>
      </c>
      <c r="U295" s="12">
        <f t="shared" si="157"/>
        <v>1.0606547072471564</v>
      </c>
      <c r="V295" s="13">
        <f t="shared" si="142"/>
        <v>6.0654707247156381</v>
      </c>
      <c r="W295" s="55">
        <f t="shared" si="158"/>
        <v>4363.4004288979249</v>
      </c>
      <c r="X295" s="55">
        <f t="shared" si="159"/>
        <v>1.0431391577561788</v>
      </c>
      <c r="Y295" s="55">
        <f t="shared" si="160"/>
        <v>1.0604406098069723</v>
      </c>
      <c r="Z295" s="55">
        <f t="shared" si="161"/>
        <v>6.0440609806972301</v>
      </c>
      <c r="AA295" s="70">
        <v>4.2300000000000004</v>
      </c>
      <c r="AB295" s="45">
        <v>4620.5942070000001</v>
      </c>
      <c r="AC295" s="45">
        <v>0</v>
      </c>
      <c r="AD295" s="45">
        <f t="shared" si="174"/>
        <v>199.34918495942537</v>
      </c>
      <c r="AE295" s="48">
        <f t="shared" si="146"/>
        <v>4620.5942070000001</v>
      </c>
      <c r="AF295" s="15">
        <f t="shared" si="162"/>
        <v>1.2849866966181178</v>
      </c>
      <c r="AG295" s="14">
        <f t="shared" si="163"/>
        <v>0.97762085111481345</v>
      </c>
      <c r="AH295" s="15">
        <f t="shared" si="143"/>
        <v>-2.2379148885186551</v>
      </c>
      <c r="AI295" s="63">
        <f t="shared" si="164"/>
        <v>4819.9433919594258</v>
      </c>
      <c r="AJ295" s="63">
        <f t="shared" si="165"/>
        <v>1.2315028517121185</v>
      </c>
      <c r="AK295" s="63">
        <f t="shared" si="166"/>
        <v>0.97402482250084066</v>
      </c>
      <c r="AL295" s="63">
        <f t="shared" si="167"/>
        <v>-2.5975177499159341</v>
      </c>
      <c r="AM295" s="8">
        <v>1.9</v>
      </c>
      <c r="AN295" s="16">
        <f t="shared" si="147"/>
        <v>1.0307296998263846</v>
      </c>
      <c r="AO295" s="17">
        <f t="shared" si="168"/>
        <v>7.4692290285005569E-3</v>
      </c>
      <c r="AP295" s="16">
        <f t="shared" si="169"/>
        <v>1.0307296998263846</v>
      </c>
      <c r="AQ295" s="17">
        <f t="shared" si="170"/>
        <v>3.0729699826384627</v>
      </c>
      <c r="AR295" s="45">
        <v>3466.416252</v>
      </c>
      <c r="AS295" s="17">
        <f t="shared" si="171"/>
        <v>3.6552880296381041E-2</v>
      </c>
      <c r="AT295" s="17">
        <f t="shared" si="172"/>
        <v>1.0580108883674071</v>
      </c>
      <c r="AU295" s="17">
        <f t="shared" si="173"/>
        <v>5.8010888367407087</v>
      </c>
    </row>
    <row r="296" spans="1:47" x14ac:dyDescent="0.3">
      <c r="A296">
        <f t="shared" si="148"/>
        <v>294</v>
      </c>
      <c r="B296" s="7">
        <v>44260</v>
      </c>
      <c r="C296" s="70">
        <v>0.38379999999999997</v>
      </c>
      <c r="D296" s="45">
        <v>3754.9774219999999</v>
      </c>
      <c r="E296" s="45">
        <v>0</v>
      </c>
      <c r="F296" s="46">
        <f t="shared" si="140"/>
        <v>301.11238099153252</v>
      </c>
      <c r="G296" s="46">
        <f t="shared" si="144"/>
        <v>3754.9774219999999</v>
      </c>
      <c r="H296" s="11">
        <f t="shared" si="149"/>
        <v>0.2980310207130632</v>
      </c>
      <c r="I296" s="10">
        <f t="shared" si="150"/>
        <v>1.0957753057818587</v>
      </c>
      <c r="J296" s="11">
        <f t="shared" si="151"/>
        <v>9.5775305781858666</v>
      </c>
      <c r="K296" s="56">
        <f t="shared" si="152"/>
        <v>4056.0898029915325</v>
      </c>
      <c r="L296" s="58">
        <f t="shared" si="153"/>
        <v>0.27640254745890935</v>
      </c>
      <c r="M296" s="57">
        <f t="shared" si="154"/>
        <v>1.0933966176578231</v>
      </c>
      <c r="N296" s="58">
        <f t="shared" si="155"/>
        <v>9.3396617657823136</v>
      </c>
      <c r="O296" s="70">
        <v>3.1751999999999998</v>
      </c>
      <c r="P296" s="45">
        <v>4111.7292150000003</v>
      </c>
      <c r="Q296" s="45">
        <v>0</v>
      </c>
      <c r="R296" s="45">
        <f t="shared" si="141"/>
        <v>301.11238099153252</v>
      </c>
      <c r="S296" s="47">
        <f t="shared" si="145"/>
        <v>4111.7292150000003</v>
      </c>
      <c r="T296" s="13">
        <f t="shared" si="156"/>
        <v>1.2165165008900525</v>
      </c>
      <c r="U296" s="12">
        <f t="shared" si="157"/>
        <v>1.0735577467782851</v>
      </c>
      <c r="V296" s="13">
        <f t="shared" si="142"/>
        <v>7.3557746778285082</v>
      </c>
      <c r="W296" s="55">
        <f t="shared" si="158"/>
        <v>4412.8415959915328</v>
      </c>
      <c r="X296" s="55">
        <f t="shared" si="159"/>
        <v>1.133088010125527</v>
      </c>
      <c r="Y296" s="55">
        <f t="shared" si="160"/>
        <v>1.0724563352111971</v>
      </c>
      <c r="Z296" s="55">
        <f t="shared" si="161"/>
        <v>7.2456335211197098</v>
      </c>
      <c r="AA296" s="70">
        <v>4.1673</v>
      </c>
      <c r="AB296" s="45">
        <v>4670.7267030000003</v>
      </c>
      <c r="AC296" s="45">
        <v>0</v>
      </c>
      <c r="AD296" s="45">
        <f t="shared" si="174"/>
        <v>199.36407480661643</v>
      </c>
      <c r="AE296" s="48">
        <f t="shared" si="146"/>
        <v>4670.7267030000003</v>
      </c>
      <c r="AF296" s="15">
        <f t="shared" si="162"/>
        <v>1.0849794150728842</v>
      </c>
      <c r="AG296" s="14">
        <f t="shared" si="163"/>
        <v>0.98822783610686948</v>
      </c>
      <c r="AH296" s="15">
        <f t="shared" si="143"/>
        <v>-1.1772163893130516</v>
      </c>
      <c r="AI296" s="63">
        <f t="shared" si="164"/>
        <v>4870.0907778066166</v>
      </c>
      <c r="AJ296" s="63">
        <f t="shared" si="165"/>
        <v>1.0404144150498951</v>
      </c>
      <c r="AK296" s="63">
        <f t="shared" si="166"/>
        <v>0.98415871716030356</v>
      </c>
      <c r="AL296" s="63">
        <f t="shared" si="167"/>
        <v>-1.5841282839696436</v>
      </c>
      <c r="AM296" s="8">
        <v>1.9</v>
      </c>
      <c r="AN296" s="16">
        <f t="shared" si="147"/>
        <v>1.0308066873883295</v>
      </c>
      <c r="AO296" s="17">
        <f t="shared" si="168"/>
        <v>7.4692290285005569E-3</v>
      </c>
      <c r="AP296" s="16">
        <f t="shared" si="169"/>
        <v>1.0308066873883295</v>
      </c>
      <c r="AQ296" s="17">
        <f t="shared" si="170"/>
        <v>3.0806687388329479</v>
      </c>
      <c r="AR296" s="45">
        <v>3467.6833270000002</v>
      </c>
      <c r="AS296" s="17">
        <f t="shared" si="171"/>
        <v>3.6552880781970387E-2</v>
      </c>
      <c r="AT296" s="17">
        <f t="shared" si="172"/>
        <v>1.0583976218260922</v>
      </c>
      <c r="AU296" s="17">
        <f t="shared" si="173"/>
        <v>5.8397621826092205</v>
      </c>
    </row>
    <row r="297" spans="1:47" x14ac:dyDescent="0.3">
      <c r="A297">
        <f t="shared" si="148"/>
        <v>295</v>
      </c>
      <c r="B297" s="7">
        <v>44263</v>
      </c>
      <c r="C297" s="70">
        <v>0.4758</v>
      </c>
      <c r="D297" s="45">
        <v>3751.5940430000001</v>
      </c>
      <c r="E297" s="45">
        <v>0</v>
      </c>
      <c r="F297" s="46">
        <f t="shared" si="140"/>
        <v>301.13487176490196</v>
      </c>
      <c r="G297" s="46">
        <f t="shared" si="144"/>
        <v>3751.5940430000001</v>
      </c>
      <c r="H297" s="11">
        <f t="shared" si="149"/>
        <v>-9.010384403850269E-2</v>
      </c>
      <c r="I297" s="10">
        <f t="shared" si="150"/>
        <v>1.0947879701093246</v>
      </c>
      <c r="J297" s="11">
        <f t="shared" si="151"/>
        <v>9.4787970109324604</v>
      </c>
      <c r="K297" s="56">
        <f t="shared" si="152"/>
        <v>4052.7289147649021</v>
      </c>
      <c r="L297" s="58">
        <f t="shared" si="153"/>
        <v>-8.2860301173592887E-2</v>
      </c>
      <c r="M297" s="57">
        <f t="shared" si="154"/>
        <v>1.0924906259274101</v>
      </c>
      <c r="N297" s="58">
        <f t="shared" si="155"/>
        <v>9.2490625927410086</v>
      </c>
      <c r="O297" s="70">
        <v>3.2646999999999999</v>
      </c>
      <c r="P297" s="45">
        <v>4091.6206069999998</v>
      </c>
      <c r="Q297" s="45">
        <v>0</v>
      </c>
      <c r="R297" s="45">
        <f t="shared" si="141"/>
        <v>301.13487176490196</v>
      </c>
      <c r="S297" s="47">
        <f t="shared" si="145"/>
        <v>4091.6206069999998</v>
      </c>
      <c r="T297" s="13">
        <f t="shared" si="156"/>
        <v>-0.48905477351578464</v>
      </c>
      <c r="U297" s="12">
        <f t="shared" si="157"/>
        <v>1.0683074613712173</v>
      </c>
      <c r="V297" s="13">
        <f t="shared" si="142"/>
        <v>6.8307461371217348</v>
      </c>
      <c r="W297" s="55">
        <f t="shared" si="158"/>
        <v>4392.7554787649015</v>
      </c>
      <c r="X297" s="55">
        <f t="shared" si="159"/>
        <v>-0.45517421801128943</v>
      </c>
      <c r="Y297" s="55">
        <f t="shared" si="160"/>
        <v>1.067574790473887</v>
      </c>
      <c r="Z297" s="55">
        <f t="shared" si="161"/>
        <v>6.7574790473887036</v>
      </c>
      <c r="AA297" s="70">
        <v>4.2427000000000001</v>
      </c>
      <c r="AB297" s="45">
        <v>4615.9247789999999</v>
      </c>
      <c r="AC297" s="45">
        <v>0</v>
      </c>
      <c r="AD297" s="45">
        <f t="shared" si="174"/>
        <v>199.3789657659643</v>
      </c>
      <c r="AE297" s="48">
        <f t="shared" si="146"/>
        <v>4615.9247789999999</v>
      </c>
      <c r="AF297" s="15">
        <f t="shared" si="162"/>
        <v>-1.173306157365217</v>
      </c>
      <c r="AG297" s="14">
        <f t="shared" si="163"/>
        <v>0.97663289805703057</v>
      </c>
      <c r="AH297" s="15">
        <f t="shared" si="143"/>
        <v>-2.3367101942969426</v>
      </c>
      <c r="AI297" s="63">
        <f t="shared" si="164"/>
        <v>4815.3037447659644</v>
      </c>
      <c r="AJ297" s="63">
        <f t="shared" si="165"/>
        <v>-1.1249694418494438</v>
      </c>
      <c r="AK297" s="63">
        <f t="shared" si="166"/>
        <v>0.97308723233295269</v>
      </c>
      <c r="AL297" s="63">
        <f t="shared" si="167"/>
        <v>-2.691276766704731</v>
      </c>
      <c r="AM297" s="8">
        <v>1.9</v>
      </c>
      <c r="AN297" s="16">
        <f t="shared" si="147"/>
        <v>1.0308836807006516</v>
      </c>
      <c r="AO297" s="17">
        <f t="shared" si="168"/>
        <v>7.4692290285005569E-3</v>
      </c>
      <c r="AP297" s="16">
        <f t="shared" si="169"/>
        <v>1.0308836807006516</v>
      </c>
      <c r="AQ297" s="17">
        <f t="shared" si="170"/>
        <v>3.0883680700651617</v>
      </c>
      <c r="AR297" s="45">
        <v>3468.9508649999998</v>
      </c>
      <c r="AS297" s="17">
        <f t="shared" si="171"/>
        <v>3.6552876386664046E-2</v>
      </c>
      <c r="AT297" s="17">
        <f t="shared" si="172"/>
        <v>1.0587844966004778</v>
      </c>
      <c r="AU297" s="17">
        <f t="shared" si="173"/>
        <v>5.8784496600477798</v>
      </c>
    </row>
    <row r="298" spans="1:47" x14ac:dyDescent="0.3">
      <c r="A298">
        <f t="shared" si="148"/>
        <v>296</v>
      </c>
      <c r="B298" s="7">
        <v>44264</v>
      </c>
      <c r="C298" s="70">
        <v>0.51790000000000003</v>
      </c>
      <c r="D298" s="45">
        <v>3750.8415839999998</v>
      </c>
      <c r="E298" s="45">
        <v>0</v>
      </c>
      <c r="F298" s="46">
        <f t="shared" si="140"/>
        <v>301.15736421815876</v>
      </c>
      <c r="G298" s="46">
        <f t="shared" si="144"/>
        <v>3750.8415839999998</v>
      </c>
      <c r="H298" s="11">
        <f t="shared" si="149"/>
        <v>-2.0057047521016003E-2</v>
      </c>
      <c r="I298" s="10">
        <f t="shared" si="150"/>
        <v>1.0945683879659054</v>
      </c>
      <c r="J298" s="11">
        <f t="shared" si="151"/>
        <v>9.4568387965905387</v>
      </c>
      <c r="K298" s="56">
        <f t="shared" si="152"/>
        <v>4051.9989482181586</v>
      </c>
      <c r="L298" s="58">
        <f t="shared" si="153"/>
        <v>-1.8011728938593929E-2</v>
      </c>
      <c r="M298" s="57">
        <f t="shared" si="154"/>
        <v>1.0922938494771885</v>
      </c>
      <c r="N298" s="58">
        <f t="shared" si="155"/>
        <v>9.2293849477188559</v>
      </c>
      <c r="O298" s="70">
        <v>3.3075999999999999</v>
      </c>
      <c r="P298" s="45">
        <v>4083.090749</v>
      </c>
      <c r="Q298" s="45">
        <v>0</v>
      </c>
      <c r="R298" s="45">
        <f t="shared" si="141"/>
        <v>301.15736421815876</v>
      </c>
      <c r="S298" s="47">
        <f t="shared" si="145"/>
        <v>4083.090749</v>
      </c>
      <c r="T298" s="13">
        <f t="shared" si="156"/>
        <v>-0.20847138137408683</v>
      </c>
      <c r="U298" s="12">
        <f t="shared" si="157"/>
        <v>1.0660803460491743</v>
      </c>
      <c r="V298" s="13">
        <f t="shared" si="142"/>
        <v>6.6080346049174343</v>
      </c>
      <c r="W298" s="55">
        <f t="shared" si="158"/>
        <v>4384.2481132181583</v>
      </c>
      <c r="X298" s="55">
        <f t="shared" si="159"/>
        <v>-0.19366808801146718</v>
      </c>
      <c r="Y298" s="55">
        <f t="shared" si="160"/>
        <v>1.0655072387890838</v>
      </c>
      <c r="Z298" s="55">
        <f t="shared" si="161"/>
        <v>6.5507238789083821</v>
      </c>
      <c r="AA298" s="70">
        <v>4.3099999999999996</v>
      </c>
      <c r="AB298" s="45">
        <v>4568.1510019999996</v>
      </c>
      <c r="AC298" s="45">
        <v>0</v>
      </c>
      <c r="AD298" s="45">
        <f t="shared" si="174"/>
        <v>199.39385783755202</v>
      </c>
      <c r="AE298" s="48">
        <f t="shared" si="146"/>
        <v>4568.1510019999996</v>
      </c>
      <c r="AF298" s="15">
        <f t="shared" si="162"/>
        <v>-1.034977372624124</v>
      </c>
      <c r="AG298" s="14">
        <f t="shared" si="163"/>
        <v>0.96652496854853709</v>
      </c>
      <c r="AH298" s="15">
        <f t="shared" si="143"/>
        <v>-3.3475031451462911</v>
      </c>
      <c r="AI298" s="63">
        <f t="shared" si="164"/>
        <v>4767.5448598375515</v>
      </c>
      <c r="AJ298" s="63">
        <f t="shared" si="165"/>
        <v>-0.99181458657358057</v>
      </c>
      <c r="AK298" s="63">
        <f t="shared" si="166"/>
        <v>0.96343601122258937</v>
      </c>
      <c r="AL298" s="63">
        <f t="shared" si="167"/>
        <v>-3.6563988777410628</v>
      </c>
      <c r="AM298" s="8">
        <v>1.9</v>
      </c>
      <c r="AN298" s="16">
        <f t="shared" si="147"/>
        <v>1.0309606797637805</v>
      </c>
      <c r="AO298" s="17">
        <f t="shared" si="168"/>
        <v>7.4692290285005569E-3</v>
      </c>
      <c r="AP298" s="16">
        <f t="shared" si="169"/>
        <v>1.0309606797637805</v>
      </c>
      <c r="AQ298" s="17">
        <f t="shared" si="170"/>
        <v>3.0960679763780474</v>
      </c>
      <c r="AR298" s="45">
        <v>3470.2188660000002</v>
      </c>
      <c r="AS298" s="17">
        <f t="shared" si="171"/>
        <v>3.6552867115924315E-2</v>
      </c>
      <c r="AT298" s="17">
        <f t="shared" si="172"/>
        <v>1.0591715126905641</v>
      </c>
      <c r="AU298" s="17">
        <f t="shared" si="173"/>
        <v>5.9171512690564088</v>
      </c>
    </row>
    <row r="299" spans="1:47" x14ac:dyDescent="0.3">
      <c r="A299">
        <f t="shared" si="148"/>
        <v>297</v>
      </c>
      <c r="B299" s="7">
        <v>44265</v>
      </c>
      <c r="C299" s="70">
        <v>0.52229999999999999</v>
      </c>
      <c r="D299" s="45">
        <v>3752.0598799999998</v>
      </c>
      <c r="E299" s="45">
        <v>0</v>
      </c>
      <c r="F299" s="46">
        <f t="shared" si="140"/>
        <v>301.17985835142844</v>
      </c>
      <c r="G299" s="46">
        <f t="shared" si="144"/>
        <v>3752.0598799999998</v>
      </c>
      <c r="H299" s="11">
        <f t="shared" si="149"/>
        <v>3.2480603958240373E-2</v>
      </c>
      <c r="I299" s="10">
        <f t="shared" si="150"/>
        <v>1.0949239103890527</v>
      </c>
      <c r="J299" s="11">
        <f t="shared" si="151"/>
        <v>9.4923910389052679</v>
      </c>
      <c r="K299" s="56">
        <f t="shared" si="152"/>
        <v>4053.2397383514281</v>
      </c>
      <c r="L299" s="58">
        <f t="shared" si="153"/>
        <v>3.0621679549436287E-2</v>
      </c>
      <c r="M299" s="57">
        <f t="shared" si="154"/>
        <v>1.0926283281995137</v>
      </c>
      <c r="N299" s="58">
        <f t="shared" si="155"/>
        <v>9.2628328199513721</v>
      </c>
      <c r="O299" s="70">
        <v>3.28</v>
      </c>
      <c r="P299" s="45">
        <v>4091.8907170000002</v>
      </c>
      <c r="Q299" s="45">
        <v>0</v>
      </c>
      <c r="R299" s="45">
        <f t="shared" si="141"/>
        <v>301.17985835142844</v>
      </c>
      <c r="S299" s="47">
        <f t="shared" si="145"/>
        <v>4091.8907170000002</v>
      </c>
      <c r="T299" s="13">
        <f t="shared" si="156"/>
        <v>0.21552222424043865</v>
      </c>
      <c r="U299" s="12">
        <f t="shared" si="157"/>
        <v>1.0683779861231697</v>
      </c>
      <c r="V299" s="13">
        <f t="shared" si="142"/>
        <v>6.8377986123169698</v>
      </c>
      <c r="W299" s="55">
        <f t="shared" si="158"/>
        <v>4393.0705753514285</v>
      </c>
      <c r="X299" s="55">
        <f t="shared" si="159"/>
        <v>0.2012309044889804</v>
      </c>
      <c r="Y299" s="55">
        <f t="shared" si="160"/>
        <v>1.0676513686430946</v>
      </c>
      <c r="Z299" s="55">
        <f t="shared" si="161"/>
        <v>6.7651368643094623</v>
      </c>
      <c r="AA299" s="70">
        <v>4.2977999999999996</v>
      </c>
      <c r="AB299" s="45">
        <v>4579.6277440000003</v>
      </c>
      <c r="AC299" s="45">
        <v>0</v>
      </c>
      <c r="AD299" s="45">
        <f t="shared" si="174"/>
        <v>199.40875102146268</v>
      </c>
      <c r="AE299" s="48">
        <f t="shared" si="146"/>
        <v>4579.6277440000003</v>
      </c>
      <c r="AF299" s="15">
        <f t="shared" si="162"/>
        <v>0.25123385796519404</v>
      </c>
      <c r="AG299" s="14">
        <f t="shared" si="163"/>
        <v>0.96895320651521843</v>
      </c>
      <c r="AH299" s="15">
        <f t="shared" si="143"/>
        <v>-3.1046793484781565</v>
      </c>
      <c r="AI299" s="63">
        <f t="shared" si="164"/>
        <v>4779.0364950214635</v>
      </c>
      <c r="AJ299" s="63">
        <f t="shared" si="165"/>
        <v>0.24103884749400173</v>
      </c>
      <c r="AK299" s="63">
        <f t="shared" si="166"/>
        <v>0.96575826628038253</v>
      </c>
      <c r="AL299" s="63">
        <f t="shared" si="167"/>
        <v>-3.4241733719617473</v>
      </c>
      <c r="AM299" s="8">
        <v>1.9</v>
      </c>
      <c r="AN299" s="16">
        <f t="shared" si="147"/>
        <v>1.0310376845781457</v>
      </c>
      <c r="AO299" s="17">
        <f t="shared" si="168"/>
        <v>7.4692290285005569E-3</v>
      </c>
      <c r="AP299" s="16">
        <f t="shared" si="169"/>
        <v>1.0310376845781457</v>
      </c>
      <c r="AQ299" s="17">
        <f t="shared" si="170"/>
        <v>3.1037684578145708</v>
      </c>
      <c r="AR299" s="45">
        <v>3471.4873309999998</v>
      </c>
      <c r="AS299" s="17">
        <f t="shared" si="171"/>
        <v>3.655288179162941E-2</v>
      </c>
      <c r="AT299" s="17">
        <f t="shared" si="172"/>
        <v>1.0595586704015685</v>
      </c>
      <c r="AU299" s="17">
        <f t="shared" si="173"/>
        <v>5.9558670401568481</v>
      </c>
    </row>
    <row r="300" spans="1:47" x14ac:dyDescent="0.3">
      <c r="A300">
        <f t="shared" si="148"/>
        <v>298</v>
      </c>
      <c r="B300" s="7">
        <v>44266</v>
      </c>
      <c r="C300" s="70">
        <v>0.56000000000000005</v>
      </c>
      <c r="D300" s="45">
        <v>3758.1806839999999</v>
      </c>
      <c r="E300" s="45">
        <v>0</v>
      </c>
      <c r="F300" s="46">
        <f t="shared" si="140"/>
        <v>301.20235416483644</v>
      </c>
      <c r="G300" s="46">
        <f t="shared" si="144"/>
        <v>3758.1806839999999</v>
      </c>
      <c r="H300" s="11">
        <f t="shared" si="149"/>
        <v>0.16313183146747789</v>
      </c>
      <c r="I300" s="10">
        <f t="shared" si="150"/>
        <v>1.0967100798172458</v>
      </c>
      <c r="J300" s="11">
        <f t="shared" si="151"/>
        <v>9.6710079817245784</v>
      </c>
      <c r="K300" s="56">
        <f t="shared" si="152"/>
        <v>4059.3830381648363</v>
      </c>
      <c r="L300" s="58">
        <f t="shared" si="153"/>
        <v>0.15156517279943937</v>
      </c>
      <c r="M300" s="57">
        <f t="shared" si="154"/>
        <v>1.094284372213205</v>
      </c>
      <c r="N300" s="58">
        <f t="shared" si="155"/>
        <v>9.4284372213204968</v>
      </c>
      <c r="O300" s="70">
        <v>3.2837000000000001</v>
      </c>
      <c r="P300" s="45">
        <v>4100.228486</v>
      </c>
      <c r="Q300" s="45">
        <v>0</v>
      </c>
      <c r="R300" s="45">
        <f t="shared" si="141"/>
        <v>301.20235416483644</v>
      </c>
      <c r="S300" s="47">
        <f t="shared" si="145"/>
        <v>4100.228486</v>
      </c>
      <c r="T300" s="13">
        <f t="shared" si="156"/>
        <v>0.20376323750193048</v>
      </c>
      <c r="U300" s="12">
        <f t="shared" si="157"/>
        <v>1.0705549476964522</v>
      </c>
      <c r="V300" s="13">
        <f t="shared" si="142"/>
        <v>7.0554947696452208</v>
      </c>
      <c r="W300" s="55">
        <f t="shared" si="158"/>
        <v>4401.4308401648368</v>
      </c>
      <c r="X300" s="55">
        <f t="shared" si="159"/>
        <v>0.19030572511891108</v>
      </c>
      <c r="Y300" s="55">
        <f t="shared" si="160"/>
        <v>1.0696831703219329</v>
      </c>
      <c r="Z300" s="55">
        <f t="shared" si="161"/>
        <v>6.9683170321932941</v>
      </c>
      <c r="AA300" s="70">
        <v>4.2933000000000003</v>
      </c>
      <c r="AB300" s="45">
        <v>4593.5105309999999</v>
      </c>
      <c r="AC300" s="45">
        <v>0</v>
      </c>
      <c r="AD300" s="45">
        <f t="shared" si="174"/>
        <v>199.42364531777935</v>
      </c>
      <c r="AE300" s="48">
        <f t="shared" si="146"/>
        <v>4593.5105309999999</v>
      </c>
      <c r="AF300" s="15">
        <f t="shared" si="162"/>
        <v>0.30314225906653558</v>
      </c>
      <c r="AG300" s="14">
        <f t="shared" si="163"/>
        <v>0.97189051315474628</v>
      </c>
      <c r="AH300" s="15">
        <f t="shared" si="143"/>
        <v>-2.8109486845253717</v>
      </c>
      <c r="AI300" s="63">
        <f t="shared" si="164"/>
        <v>4792.934176317779</v>
      </c>
      <c r="AJ300" s="63">
        <f t="shared" si="165"/>
        <v>0.29080508823888795</v>
      </c>
      <c r="AK300" s="63">
        <f t="shared" si="166"/>
        <v>0.96856674045881352</v>
      </c>
      <c r="AL300" s="63">
        <f t="shared" si="167"/>
        <v>-3.1433259541186476</v>
      </c>
      <c r="AM300" s="8">
        <v>1.9</v>
      </c>
      <c r="AN300" s="16">
        <f t="shared" si="147"/>
        <v>1.031114695144177</v>
      </c>
      <c r="AO300" s="17">
        <f t="shared" si="168"/>
        <v>7.4692290285005569E-3</v>
      </c>
      <c r="AP300" s="16">
        <f t="shared" si="169"/>
        <v>1.031114695144177</v>
      </c>
      <c r="AQ300" s="17">
        <f t="shared" si="170"/>
        <v>3.1114695144176974</v>
      </c>
      <c r="AR300" s="45">
        <v>3478.8885540000001</v>
      </c>
      <c r="AS300" s="17">
        <f t="shared" si="171"/>
        <v>0.21320034597009929</v>
      </c>
      <c r="AT300" s="17">
        <f t="shared" si="172"/>
        <v>1.0618176531526209</v>
      </c>
      <c r="AU300" s="17">
        <f t="shared" si="173"/>
        <v>6.1817653152620888</v>
      </c>
    </row>
    <row r="301" spans="1:47" x14ac:dyDescent="0.3">
      <c r="A301">
        <f t="shared" si="148"/>
        <v>299</v>
      </c>
      <c r="B301" s="7">
        <v>44267</v>
      </c>
      <c r="C301" s="70">
        <v>0.67</v>
      </c>
      <c r="D301" s="45">
        <v>3754.36879</v>
      </c>
      <c r="E301" s="45">
        <v>0</v>
      </c>
      <c r="F301" s="46">
        <f t="shared" si="140"/>
        <v>301.22485165850827</v>
      </c>
      <c r="G301" s="46">
        <f t="shared" si="144"/>
        <v>3754.36879</v>
      </c>
      <c r="H301" s="11">
        <f t="shared" si="149"/>
        <v>-0.10142923718992058</v>
      </c>
      <c r="I301" s="10">
        <f t="shared" si="150"/>
        <v>1.0955976951491022</v>
      </c>
      <c r="J301" s="11">
        <f t="shared" si="151"/>
        <v>9.5597695149102222</v>
      </c>
      <c r="K301" s="56">
        <f t="shared" si="152"/>
        <v>4055.5936416585082</v>
      </c>
      <c r="L301" s="58">
        <f t="shared" si="153"/>
        <v>-9.3349074741200244E-2</v>
      </c>
      <c r="M301" s="57">
        <f t="shared" si="154"/>
        <v>1.0932628678767065</v>
      </c>
      <c r="N301" s="58">
        <f t="shared" si="155"/>
        <v>9.3262867876706466</v>
      </c>
      <c r="O301" s="70">
        <v>3.3681000000000001</v>
      </c>
      <c r="P301" s="45">
        <v>4081.9854319999999</v>
      </c>
      <c r="Q301" s="45">
        <v>0</v>
      </c>
      <c r="R301" s="45">
        <f t="shared" si="141"/>
        <v>301.22485165850827</v>
      </c>
      <c r="S301" s="47">
        <f t="shared" si="145"/>
        <v>4081.9854319999999</v>
      </c>
      <c r="T301" s="13">
        <f t="shared" si="156"/>
        <v>-0.44492774152196102</v>
      </c>
      <c r="U301" s="12">
        <f t="shared" si="157"/>
        <v>1.0657917517459148</v>
      </c>
      <c r="V301" s="13">
        <f t="shared" si="142"/>
        <v>6.5791751745914784</v>
      </c>
      <c r="W301" s="55">
        <f t="shared" si="158"/>
        <v>4383.2102836585082</v>
      </c>
      <c r="X301" s="55">
        <f t="shared" si="159"/>
        <v>-0.41396893801122214</v>
      </c>
      <c r="Y301" s="55">
        <f t="shared" si="160"/>
        <v>1.0652550142616664</v>
      </c>
      <c r="Z301" s="55">
        <f t="shared" si="161"/>
        <v>6.5255014261666355</v>
      </c>
      <c r="AA301" s="70">
        <v>4.3257000000000003</v>
      </c>
      <c r="AB301" s="45">
        <v>4572.418439</v>
      </c>
      <c r="AC301" s="45">
        <v>0</v>
      </c>
      <c r="AD301" s="45">
        <f t="shared" si="174"/>
        <v>199.4385407265851</v>
      </c>
      <c r="AE301" s="48">
        <f t="shared" si="146"/>
        <v>4572.418439</v>
      </c>
      <c r="AF301" s="15">
        <f t="shared" si="162"/>
        <v>-0.45917151724496064</v>
      </c>
      <c r="AG301" s="14">
        <f t="shared" si="163"/>
        <v>0.96742786873953379</v>
      </c>
      <c r="AH301" s="15">
        <f t="shared" si="143"/>
        <v>-3.2572131260466208</v>
      </c>
      <c r="AI301" s="63">
        <f t="shared" si="164"/>
        <v>4771.8569797265855</v>
      </c>
      <c r="AJ301" s="63">
        <f t="shared" si="165"/>
        <v>-0.43975560305704597</v>
      </c>
      <c r="AK301" s="63">
        <f t="shared" si="166"/>
        <v>0.96430741394829889</v>
      </c>
      <c r="AL301" s="63">
        <f t="shared" si="167"/>
        <v>-3.5692586051701114</v>
      </c>
      <c r="AM301" s="8">
        <v>1.9</v>
      </c>
      <c r="AN301" s="16">
        <f t="shared" si="147"/>
        <v>1.0311917114623039</v>
      </c>
      <c r="AO301" s="17">
        <f t="shared" si="168"/>
        <v>7.4692290285005569E-3</v>
      </c>
      <c r="AP301" s="16">
        <f t="shared" si="169"/>
        <v>1.0311917114623039</v>
      </c>
      <c r="AQ301" s="17">
        <f t="shared" si="170"/>
        <v>3.1191711462303928</v>
      </c>
      <c r="AR301" s="45">
        <v>3480.543956</v>
      </c>
      <c r="AS301" s="17">
        <f t="shared" si="171"/>
        <v>4.7584220486074358E-2</v>
      </c>
      <c r="AT301" s="17">
        <f t="shared" si="172"/>
        <v>1.0623229108058572</v>
      </c>
      <c r="AU301" s="17">
        <f t="shared" si="173"/>
        <v>6.2322910805857168</v>
      </c>
    </row>
    <row r="302" spans="1:47" x14ac:dyDescent="0.3">
      <c r="A302">
        <f t="shared" si="148"/>
        <v>300</v>
      </c>
      <c r="B302" s="7">
        <v>44270</v>
      </c>
      <c r="C302" s="70">
        <v>0.7863</v>
      </c>
      <c r="D302" s="45">
        <v>3750.2738420000001</v>
      </c>
      <c r="E302" s="45">
        <v>0</v>
      </c>
      <c r="F302" s="46">
        <f t="shared" si="140"/>
        <v>301.2473508325694</v>
      </c>
      <c r="G302" s="46">
        <f t="shared" si="144"/>
        <v>3750.2738420000001</v>
      </c>
      <c r="H302" s="11">
        <f t="shared" si="149"/>
        <v>-0.10907154382134854</v>
      </c>
      <c r="I302" s="10">
        <f t="shared" si="150"/>
        <v>1.094402709828932</v>
      </c>
      <c r="J302" s="11">
        <f t="shared" si="151"/>
        <v>9.4402709828931961</v>
      </c>
      <c r="K302" s="56">
        <f t="shared" si="152"/>
        <v>4051.5211928325693</v>
      </c>
      <c r="L302" s="58">
        <f t="shared" si="153"/>
        <v>-0.10041560338065469</v>
      </c>
      <c r="M302" s="57">
        <f t="shared" si="154"/>
        <v>1.0921650613713914</v>
      </c>
      <c r="N302" s="58">
        <f t="shared" si="155"/>
        <v>9.2165061371391346</v>
      </c>
      <c r="O302" s="70">
        <v>3.39</v>
      </c>
      <c r="P302" s="45">
        <v>4079.11193</v>
      </c>
      <c r="Q302" s="45">
        <v>0</v>
      </c>
      <c r="R302" s="45">
        <f t="shared" si="141"/>
        <v>301.2473508325694</v>
      </c>
      <c r="S302" s="47">
        <f t="shared" si="145"/>
        <v>4079.11193</v>
      </c>
      <c r="T302" s="13">
        <f t="shared" si="156"/>
        <v>-7.039471472567449E-2</v>
      </c>
      <c r="U302" s="12">
        <f t="shared" si="157"/>
        <v>1.0650414906827035</v>
      </c>
      <c r="V302" s="13">
        <f t="shared" si="142"/>
        <v>6.5041490682703484</v>
      </c>
      <c r="W302" s="55">
        <f t="shared" si="158"/>
        <v>4380.3592808325693</v>
      </c>
      <c r="X302" s="55">
        <f t="shared" si="159"/>
        <v>-6.5043715483326103E-2</v>
      </c>
      <c r="Y302" s="55">
        <f t="shared" si="160"/>
        <v>1.0645621328210182</v>
      </c>
      <c r="Z302" s="55">
        <f t="shared" si="161"/>
        <v>6.4562132821018192</v>
      </c>
      <c r="AA302" s="70">
        <v>4.3029999999999999</v>
      </c>
      <c r="AB302" s="45">
        <v>4592.1932280000001</v>
      </c>
      <c r="AC302" s="45">
        <v>0</v>
      </c>
      <c r="AD302" s="45">
        <f t="shared" si="174"/>
        <v>199.45343724796308</v>
      </c>
      <c r="AE302" s="48">
        <f t="shared" si="146"/>
        <v>4592.1932280000001</v>
      </c>
      <c r="AF302" s="15">
        <f t="shared" si="162"/>
        <v>0.43247986298307062</v>
      </c>
      <c r="AG302" s="14">
        <f t="shared" si="163"/>
        <v>0.97161179946071852</v>
      </c>
      <c r="AH302" s="15">
        <f t="shared" si="143"/>
        <v>-2.8388200539281483</v>
      </c>
      <c r="AI302" s="63">
        <f t="shared" si="164"/>
        <v>4791.646665247963</v>
      </c>
      <c r="AJ302" s="63">
        <f t="shared" si="165"/>
        <v>0.41471665235264243</v>
      </c>
      <c r="AK302" s="63">
        <f t="shared" si="166"/>
        <v>0.96830655737381366</v>
      </c>
      <c r="AL302" s="63">
        <f t="shared" si="167"/>
        <v>-3.1693442626186341</v>
      </c>
      <c r="AM302" s="8">
        <v>1.9</v>
      </c>
      <c r="AN302" s="16">
        <f t="shared" si="147"/>
        <v>1.031268733532956</v>
      </c>
      <c r="AO302" s="17">
        <f t="shared" si="168"/>
        <v>7.4692290285005569E-3</v>
      </c>
      <c r="AP302" s="16">
        <f t="shared" si="169"/>
        <v>1.031268733532956</v>
      </c>
      <c r="AQ302" s="17">
        <f t="shared" si="170"/>
        <v>3.1268733532956006</v>
      </c>
      <c r="AR302" s="45">
        <v>3482.2001460000001</v>
      </c>
      <c r="AS302" s="17">
        <f t="shared" si="171"/>
        <v>4.7584228814145924E-2</v>
      </c>
      <c r="AT302" s="17">
        <f t="shared" si="172"/>
        <v>1.06282840897048</v>
      </c>
      <c r="AU302" s="17">
        <f t="shared" si="173"/>
        <v>6.2828408970480032</v>
      </c>
    </row>
    <row r="303" spans="1:47" x14ac:dyDescent="0.3">
      <c r="A303">
        <f t="shared" si="148"/>
        <v>301</v>
      </c>
      <c r="B303" s="7">
        <v>44271</v>
      </c>
      <c r="C303" s="70">
        <v>0.71020000000000005</v>
      </c>
      <c r="D303" s="45">
        <v>3755.7842620000001</v>
      </c>
      <c r="E303" s="45">
        <v>0</v>
      </c>
      <c r="F303" s="46">
        <f t="shared" si="140"/>
        <v>301.26985168714538</v>
      </c>
      <c r="G303" s="46">
        <f t="shared" si="144"/>
        <v>3755.7842620000001</v>
      </c>
      <c r="H303" s="11">
        <f t="shared" si="149"/>
        <v>0.14693380356090024</v>
      </c>
      <c r="I303" s="10">
        <f t="shared" si="150"/>
        <v>1.0960107573567572</v>
      </c>
      <c r="J303" s="11">
        <f t="shared" si="151"/>
        <v>9.6010757356757246</v>
      </c>
      <c r="K303" s="56">
        <f t="shared" si="152"/>
        <v>4057.0541136871457</v>
      </c>
      <c r="L303" s="58">
        <f t="shared" si="153"/>
        <v>0.13656403585804444</v>
      </c>
      <c r="M303" s="57">
        <f t="shared" si="154"/>
        <v>1.0936565660574316</v>
      </c>
      <c r="N303" s="58">
        <f t="shared" si="155"/>
        <v>9.3656566057431547</v>
      </c>
      <c r="O303" s="70">
        <v>3.42</v>
      </c>
      <c r="P303" s="45">
        <v>4073.9576999999999</v>
      </c>
      <c r="Q303" s="45">
        <v>0</v>
      </c>
      <c r="R303" s="45">
        <f t="shared" si="141"/>
        <v>301.26985168714538</v>
      </c>
      <c r="S303" s="47">
        <f t="shared" si="145"/>
        <v>4073.9576999999999</v>
      </c>
      <c r="T303" s="13">
        <f t="shared" si="156"/>
        <v>-0.12635666999214479</v>
      </c>
      <c r="U303" s="12">
        <f t="shared" si="157"/>
        <v>1.063695739721042</v>
      </c>
      <c r="V303" s="13">
        <f t="shared" si="142"/>
        <v>6.3695739721042033</v>
      </c>
      <c r="W303" s="55">
        <f t="shared" si="158"/>
        <v>4375.227551687145</v>
      </c>
      <c r="X303" s="55">
        <f t="shared" si="159"/>
        <v>-0.11715315608652466</v>
      </c>
      <c r="Y303" s="55">
        <f t="shared" si="160"/>
        <v>1.0633149646839164</v>
      </c>
      <c r="Z303" s="55">
        <f t="shared" si="161"/>
        <v>6.3314964683916397</v>
      </c>
      <c r="AA303" s="70">
        <v>4.2862999999999998</v>
      </c>
      <c r="AB303" s="45">
        <v>4607.2391639999996</v>
      </c>
      <c r="AC303" s="45">
        <v>0</v>
      </c>
      <c r="AD303" s="45">
        <f t="shared" si="174"/>
        <v>199.46833488199636</v>
      </c>
      <c r="AE303" s="48">
        <f t="shared" si="146"/>
        <v>4607.2391639999996</v>
      </c>
      <c r="AF303" s="15">
        <f t="shared" si="162"/>
        <v>0.32764161377747403</v>
      </c>
      <c r="AG303" s="14">
        <f t="shared" si="163"/>
        <v>0.97479520404012399</v>
      </c>
      <c r="AH303" s="15">
        <f t="shared" si="143"/>
        <v>-2.5204795959876014</v>
      </c>
      <c r="AI303" s="63">
        <f t="shared" si="164"/>
        <v>4806.7074988819959</v>
      </c>
      <c r="AJ303" s="63">
        <f t="shared" si="165"/>
        <v>0.31431436176760918</v>
      </c>
      <c r="AK303" s="63">
        <f t="shared" si="166"/>
        <v>0.97135008394957711</v>
      </c>
      <c r="AL303" s="63">
        <f t="shared" si="167"/>
        <v>-2.8649916050422886</v>
      </c>
      <c r="AM303" s="8">
        <v>1.9</v>
      </c>
      <c r="AN303" s="16">
        <f t="shared" si="147"/>
        <v>1.0313457613565629</v>
      </c>
      <c r="AO303" s="17">
        <f t="shared" si="168"/>
        <v>7.4692290285005569E-3</v>
      </c>
      <c r="AP303" s="16">
        <f t="shared" si="169"/>
        <v>1.0313457613565629</v>
      </c>
      <c r="AQ303" s="17">
        <f t="shared" si="170"/>
        <v>3.1345761356562862</v>
      </c>
      <c r="AR303" s="45">
        <v>3483.5872089999998</v>
      </c>
      <c r="AS303" s="17">
        <f t="shared" si="171"/>
        <v>3.9832948763529608E-2</v>
      </c>
      <c r="AT303" s="17">
        <f t="shared" si="172"/>
        <v>1.0632517648660695</v>
      </c>
      <c r="AU303" s="17">
        <f t="shared" si="173"/>
        <v>6.3251764866069538</v>
      </c>
    </row>
    <row r="304" spans="1:47" x14ac:dyDescent="0.3">
      <c r="A304">
        <f t="shared" si="148"/>
        <v>302</v>
      </c>
      <c r="B304" s="7">
        <v>44272</v>
      </c>
      <c r="C304" s="70">
        <v>0.69930000000000003</v>
      </c>
      <c r="D304" s="45">
        <v>3757.945933</v>
      </c>
      <c r="E304" s="45">
        <v>0</v>
      </c>
      <c r="F304" s="46">
        <f t="shared" si="140"/>
        <v>301.29235422236172</v>
      </c>
      <c r="G304" s="46">
        <f t="shared" si="144"/>
        <v>3757.945933</v>
      </c>
      <c r="H304" s="11">
        <f t="shared" si="149"/>
        <v>5.7555781940710204E-2</v>
      </c>
      <c r="I304" s="10">
        <f t="shared" si="150"/>
        <v>1.0966415749183083</v>
      </c>
      <c r="J304" s="11">
        <f t="shared" si="151"/>
        <v>9.664157491830828</v>
      </c>
      <c r="K304" s="56">
        <f t="shared" si="152"/>
        <v>4059.2382872223616</v>
      </c>
      <c r="L304" s="58">
        <f t="shared" si="153"/>
        <v>5.383644077723293E-2</v>
      </c>
      <c r="M304" s="57">
        <f t="shared" si="154"/>
        <v>1.0942453518269233</v>
      </c>
      <c r="N304" s="58">
        <f t="shared" si="155"/>
        <v>9.4245351826923276</v>
      </c>
      <c r="O304" s="70">
        <v>3.4174000000000002</v>
      </c>
      <c r="P304" s="45">
        <v>4076.7584000000002</v>
      </c>
      <c r="Q304" s="45">
        <v>0</v>
      </c>
      <c r="R304" s="45">
        <f t="shared" si="141"/>
        <v>301.29235422236172</v>
      </c>
      <c r="S304" s="47">
        <f t="shared" si="145"/>
        <v>4076.7584000000002</v>
      </c>
      <c r="T304" s="13">
        <f t="shared" si="156"/>
        <v>6.8746418255649644E-2</v>
      </c>
      <c r="U304" s="12">
        <f t="shared" si="157"/>
        <v>1.0644269924432381</v>
      </c>
      <c r="V304" s="13">
        <f t="shared" si="142"/>
        <v>6.4426992443238129</v>
      </c>
      <c r="W304" s="55">
        <f t="shared" si="158"/>
        <v>4378.0507542223622</v>
      </c>
      <c r="X304" s="55">
        <f t="shared" si="159"/>
        <v>6.4526987496416055E-2</v>
      </c>
      <c r="Y304" s="55">
        <f t="shared" si="160"/>
        <v>1.0640010897982255</v>
      </c>
      <c r="Z304" s="55">
        <f t="shared" si="161"/>
        <v>6.4001089798225497</v>
      </c>
      <c r="AA304" s="70">
        <v>4.2948000000000004</v>
      </c>
      <c r="AB304" s="45">
        <v>4603.4984039999999</v>
      </c>
      <c r="AC304" s="45">
        <v>0</v>
      </c>
      <c r="AD304" s="45">
        <f t="shared" si="174"/>
        <v>199.48323362876803</v>
      </c>
      <c r="AE304" s="48">
        <f t="shared" si="146"/>
        <v>4603.4984039999999</v>
      </c>
      <c r="AF304" s="15">
        <f t="shared" si="162"/>
        <v>-8.1193093452347487E-2</v>
      </c>
      <c r="AG304" s="14">
        <f t="shared" si="163"/>
        <v>0.97400373765913872</v>
      </c>
      <c r="AH304" s="15">
        <f t="shared" si="143"/>
        <v>-2.5996262340861276</v>
      </c>
      <c r="AI304" s="63">
        <f t="shared" si="164"/>
        <v>4802.9816376287681</v>
      </c>
      <c r="AJ304" s="63">
        <f t="shared" si="165"/>
        <v>-7.7513792010319715E-2</v>
      </c>
      <c r="AK304" s="63">
        <f t="shared" si="166"/>
        <v>0.97059715366581234</v>
      </c>
      <c r="AL304" s="63">
        <f t="shared" si="167"/>
        <v>-2.940284633418766</v>
      </c>
      <c r="AM304" s="8">
        <v>1.9</v>
      </c>
      <c r="AN304" s="16">
        <f t="shared" si="147"/>
        <v>1.0314227949335544</v>
      </c>
      <c r="AO304" s="17">
        <f t="shared" si="168"/>
        <v>7.4692290285005569E-3</v>
      </c>
      <c r="AP304" s="16">
        <f t="shared" si="169"/>
        <v>1.0314227949335544</v>
      </c>
      <c r="AQ304" s="17">
        <f t="shared" si="170"/>
        <v>3.1422794933554377</v>
      </c>
      <c r="AR304" s="45">
        <v>3484.9748249999998</v>
      </c>
      <c r="AS304" s="17">
        <f t="shared" si="171"/>
        <v>3.9832962884212009E-2</v>
      </c>
      <c r="AT304" s="17">
        <f t="shared" si="172"/>
        <v>1.0636752895469344</v>
      </c>
      <c r="AU304" s="17">
        <f t="shared" si="173"/>
        <v>6.3675289546934355</v>
      </c>
    </row>
    <row r="305" spans="1:47" x14ac:dyDescent="0.3">
      <c r="A305">
        <f t="shared" si="148"/>
        <v>303</v>
      </c>
      <c r="B305" s="7">
        <v>44273</v>
      </c>
      <c r="C305" s="70">
        <v>1.0156000000000001</v>
      </c>
      <c r="D305" s="45">
        <v>3743.4508860000001</v>
      </c>
      <c r="E305" s="45">
        <v>0</v>
      </c>
      <c r="F305" s="46">
        <f t="shared" si="140"/>
        <v>301.31485843834395</v>
      </c>
      <c r="G305" s="46">
        <f t="shared" si="144"/>
        <v>3743.4508860000001</v>
      </c>
      <c r="H305" s="11">
        <f t="shared" si="149"/>
        <v>-0.38571728434709796</v>
      </c>
      <c r="I305" s="10">
        <f t="shared" si="150"/>
        <v>1.0924116388165122</v>
      </c>
      <c r="J305" s="11">
        <f t="shared" si="151"/>
        <v>9.2411638816512145</v>
      </c>
      <c r="K305" s="56">
        <f t="shared" si="152"/>
        <v>4044.765744438344</v>
      </c>
      <c r="L305" s="58">
        <f t="shared" si="153"/>
        <v>-0.35653346169832734</v>
      </c>
      <c r="M305" s="57">
        <f t="shared" si="154"/>
        <v>1.0903440009945817</v>
      </c>
      <c r="N305" s="58">
        <f t="shared" si="155"/>
        <v>9.034400099458173</v>
      </c>
      <c r="O305" s="70">
        <v>3.5</v>
      </c>
      <c r="P305" s="45">
        <v>4058.8586599999999</v>
      </c>
      <c r="Q305" s="45">
        <v>0</v>
      </c>
      <c r="R305" s="45">
        <f t="shared" si="141"/>
        <v>301.31485843834395</v>
      </c>
      <c r="S305" s="47">
        <f t="shared" si="145"/>
        <v>4058.8586599999999</v>
      </c>
      <c r="T305" s="13">
        <f t="shared" si="156"/>
        <v>-0.43906796144702609</v>
      </c>
      <c r="U305" s="12">
        <f t="shared" si="157"/>
        <v>1.0597534345464257</v>
      </c>
      <c r="V305" s="13">
        <f t="shared" si="142"/>
        <v>5.9753434546425677</v>
      </c>
      <c r="W305" s="55">
        <f t="shared" si="158"/>
        <v>4360.1735184383442</v>
      </c>
      <c r="X305" s="55">
        <f t="shared" si="159"/>
        <v>-0.40833779203625076</v>
      </c>
      <c r="Y305" s="55">
        <f t="shared" si="160"/>
        <v>1.0596563712409017</v>
      </c>
      <c r="Z305" s="55">
        <f t="shared" si="161"/>
        <v>5.9656371240901729</v>
      </c>
      <c r="AA305" s="70">
        <v>4.3</v>
      </c>
      <c r="AB305" s="45">
        <v>4602.2257639999998</v>
      </c>
      <c r="AC305" s="45">
        <v>0</v>
      </c>
      <c r="AD305" s="45">
        <f t="shared" si="174"/>
        <v>199.49813348836122</v>
      </c>
      <c r="AE305" s="48">
        <f t="shared" si="146"/>
        <v>4602.2257639999998</v>
      </c>
      <c r="AF305" s="15">
        <f t="shared" si="162"/>
        <v>-2.7645062261660858E-2</v>
      </c>
      <c r="AG305" s="14">
        <f t="shared" si="163"/>
        <v>0.973734473719432</v>
      </c>
      <c r="AH305" s="15">
        <f t="shared" si="143"/>
        <v>-2.6265526280567997</v>
      </c>
      <c r="AI305" s="63">
        <f t="shared" si="164"/>
        <v>4801.7238974883612</v>
      </c>
      <c r="AJ305" s="63">
        <f t="shared" si="165"/>
        <v>-2.6186653110504832E-2</v>
      </c>
      <c r="AK305" s="63">
        <f t="shared" si="166"/>
        <v>0.97034298675608144</v>
      </c>
      <c r="AL305" s="63">
        <f t="shared" si="167"/>
        <v>-2.9657013243918562</v>
      </c>
      <c r="AM305" s="8">
        <v>2.65</v>
      </c>
      <c r="AN305" s="16">
        <f t="shared" si="147"/>
        <v>1.0314998342643602</v>
      </c>
      <c r="AO305" s="17">
        <f t="shared" si="168"/>
        <v>7.4692290285005569E-3</v>
      </c>
      <c r="AP305" s="16">
        <f t="shared" si="169"/>
        <v>1.0314998342643602</v>
      </c>
      <c r="AQ305" s="17">
        <f t="shared" si="170"/>
        <v>3.1499834264360205</v>
      </c>
      <c r="AR305" s="45">
        <v>3486.3629930000002</v>
      </c>
      <c r="AS305" s="17">
        <f t="shared" si="171"/>
        <v>3.983294197829057E-2</v>
      </c>
      <c r="AT305" s="17">
        <f t="shared" si="172"/>
        <v>1.0640989827078571</v>
      </c>
      <c r="AU305" s="17">
        <f t="shared" si="173"/>
        <v>6.4098982707857077</v>
      </c>
    </row>
    <row r="306" spans="1:47" x14ac:dyDescent="0.3">
      <c r="A306">
        <f t="shared" si="148"/>
        <v>304</v>
      </c>
      <c r="B306" s="7">
        <v>44274</v>
      </c>
      <c r="C306" s="70">
        <v>1.1865000000000001</v>
      </c>
      <c r="D306" s="45">
        <v>3736.4667770000001</v>
      </c>
      <c r="E306" s="45">
        <v>0</v>
      </c>
      <c r="F306" s="46">
        <f t="shared" si="140"/>
        <v>301.33736433521761</v>
      </c>
      <c r="G306" s="46">
        <f t="shared" si="144"/>
        <v>3736.4667770000001</v>
      </c>
      <c r="H306" s="11">
        <f t="shared" si="149"/>
        <v>-0.18656873597886481</v>
      </c>
      <c r="I306" s="10">
        <f t="shared" si="150"/>
        <v>1.0903735402302861</v>
      </c>
      <c r="J306" s="11">
        <f t="shared" si="151"/>
        <v>9.0373540230286089</v>
      </c>
      <c r="K306" s="56">
        <f t="shared" si="152"/>
        <v>4037.8041413352175</v>
      </c>
      <c r="L306" s="58">
        <f t="shared" si="153"/>
        <v>-0.17211387612987572</v>
      </c>
      <c r="M306" s="57">
        <f t="shared" si="154"/>
        <v>1.0884673676713204</v>
      </c>
      <c r="N306" s="58">
        <f t="shared" si="155"/>
        <v>8.8467367671320361</v>
      </c>
      <c r="O306" s="70">
        <v>3.64</v>
      </c>
      <c r="P306" s="45">
        <v>4027.3138800000002</v>
      </c>
      <c r="Q306" s="45">
        <v>0</v>
      </c>
      <c r="R306" s="45">
        <f t="shared" si="141"/>
        <v>301.33736433521761</v>
      </c>
      <c r="S306" s="47">
        <f t="shared" si="145"/>
        <v>4027.3138800000002</v>
      </c>
      <c r="T306" s="13">
        <f t="shared" si="156"/>
        <v>-0.7771835050792264</v>
      </c>
      <c r="U306" s="12">
        <f t="shared" si="157"/>
        <v>1.0515172056586204</v>
      </c>
      <c r="V306" s="13">
        <f t="shared" si="142"/>
        <v>5.1517205658620391</v>
      </c>
      <c r="W306" s="55">
        <f t="shared" si="158"/>
        <v>4328.6512443352176</v>
      </c>
      <c r="X306" s="55">
        <f t="shared" si="159"/>
        <v>-0.72295916595578325</v>
      </c>
      <c r="Y306" s="55">
        <f t="shared" si="160"/>
        <v>1.0519954883773812</v>
      </c>
      <c r="Z306" s="55">
        <f t="shared" si="161"/>
        <v>5.1995488377381216</v>
      </c>
      <c r="AA306" s="70">
        <v>4.4000000000000004</v>
      </c>
      <c r="AB306" s="45">
        <v>4531.2312240000001</v>
      </c>
      <c r="AC306" s="45">
        <v>0</v>
      </c>
      <c r="AD306" s="45">
        <f t="shared" si="174"/>
        <v>199.51303446085905</v>
      </c>
      <c r="AE306" s="48">
        <f t="shared" si="146"/>
        <v>4531.2312240000001</v>
      </c>
      <c r="AF306" s="15">
        <f t="shared" si="162"/>
        <v>-1.5426131537340182</v>
      </c>
      <c r="AG306" s="14">
        <f t="shared" si="163"/>
        <v>0.95871351764539336</v>
      </c>
      <c r="AH306" s="15">
        <f t="shared" si="143"/>
        <v>-4.1286482354606635</v>
      </c>
      <c r="AI306" s="63">
        <f t="shared" si="164"/>
        <v>4730.7442584608589</v>
      </c>
      <c r="AJ306" s="63">
        <f t="shared" si="165"/>
        <v>-1.478211586980871</v>
      </c>
      <c r="AK306" s="63">
        <f t="shared" si="166"/>
        <v>0.95599926429239679</v>
      </c>
      <c r="AL306" s="63">
        <f t="shared" si="167"/>
        <v>-4.4000735707603216</v>
      </c>
      <c r="AM306" s="8">
        <v>2.65</v>
      </c>
      <c r="AN306" s="16">
        <f t="shared" si="147"/>
        <v>1.0316068986866263</v>
      </c>
      <c r="AO306" s="17">
        <f t="shared" si="168"/>
        <v>1.0379490011502845E-2</v>
      </c>
      <c r="AP306" s="16">
        <f t="shared" si="169"/>
        <v>1.0316068986866263</v>
      </c>
      <c r="AQ306" s="17">
        <f t="shared" si="170"/>
        <v>3.160689868662625</v>
      </c>
      <c r="AR306" s="45">
        <v>3487.7517149999999</v>
      </c>
      <c r="AS306" s="17">
        <f t="shared" si="171"/>
        <v>3.983297214857906E-2</v>
      </c>
      <c r="AT306" s="17">
        <f t="shared" si="172"/>
        <v>1.0645228449592725</v>
      </c>
      <c r="AU306" s="17">
        <f t="shared" si="173"/>
        <v>6.4522844959272518</v>
      </c>
    </row>
    <row r="307" spans="1:47" x14ac:dyDescent="0.3">
      <c r="A307">
        <f t="shared" si="148"/>
        <v>305</v>
      </c>
      <c r="B307" s="7">
        <v>44277</v>
      </c>
      <c r="C307" s="70">
        <v>1.1543000000000001</v>
      </c>
      <c r="D307" s="45">
        <v>3739.74854</v>
      </c>
      <c r="E307" s="45">
        <v>0</v>
      </c>
      <c r="F307" s="46">
        <f t="shared" si="140"/>
        <v>301.36864161684969</v>
      </c>
      <c r="G307" s="46">
        <f t="shared" si="144"/>
        <v>3739.74854</v>
      </c>
      <c r="H307" s="11">
        <f t="shared" si="149"/>
        <v>8.7830648467179806E-2</v>
      </c>
      <c r="I307" s="10">
        <f t="shared" si="150"/>
        <v>1.0913312223813849</v>
      </c>
      <c r="J307" s="11">
        <f t="shared" si="151"/>
        <v>9.1331222381384904</v>
      </c>
      <c r="K307" s="56">
        <f t="shared" si="152"/>
        <v>4041.1171816168498</v>
      </c>
      <c r="L307" s="58">
        <f t="shared" si="153"/>
        <v>8.2050544446099494E-2</v>
      </c>
      <c r="M307" s="57">
        <f t="shared" si="154"/>
        <v>1.0893604610726129</v>
      </c>
      <c r="N307" s="58">
        <f t="shared" si="155"/>
        <v>8.9360461072612871</v>
      </c>
      <c r="O307" s="70">
        <v>3.71</v>
      </c>
      <c r="P307" s="45">
        <v>4012.7668440000002</v>
      </c>
      <c r="Q307" s="45">
        <v>0</v>
      </c>
      <c r="R307" s="45">
        <f t="shared" si="141"/>
        <v>301.36864161684969</v>
      </c>
      <c r="S307" s="47">
        <f t="shared" si="145"/>
        <v>4012.7668440000002</v>
      </c>
      <c r="T307" s="13">
        <f t="shared" si="156"/>
        <v>-0.36120939249959516</v>
      </c>
      <c r="U307" s="12">
        <f t="shared" si="157"/>
        <v>1.0477190267480321</v>
      </c>
      <c r="V307" s="13">
        <f t="shared" si="142"/>
        <v>4.7719026748032078</v>
      </c>
      <c r="W307" s="55">
        <f t="shared" si="158"/>
        <v>4314.13548561685</v>
      </c>
      <c r="X307" s="55">
        <f t="shared" si="159"/>
        <v>-0.33534137769505312</v>
      </c>
      <c r="Y307" s="55">
        <f t="shared" si="160"/>
        <v>1.0484677122133668</v>
      </c>
      <c r="Z307" s="55">
        <f t="shared" si="161"/>
        <v>4.8467712213366765</v>
      </c>
      <c r="AA307" s="70">
        <v>4.4720000000000004</v>
      </c>
      <c r="AB307" s="45">
        <v>4481.9237199999998</v>
      </c>
      <c r="AC307" s="45">
        <v>0</v>
      </c>
      <c r="AD307" s="45">
        <f t="shared" si="174"/>
        <v>199.53374289634255</v>
      </c>
      <c r="AE307" s="48">
        <f t="shared" si="146"/>
        <v>4481.9237199999998</v>
      </c>
      <c r="AF307" s="15">
        <f t="shared" si="162"/>
        <v>-1.0881701145339817</v>
      </c>
      <c r="AG307" s="14">
        <f t="shared" si="163"/>
        <v>0.94828108366237873</v>
      </c>
      <c r="AH307" s="15">
        <f t="shared" si="143"/>
        <v>-5.1718916337621268</v>
      </c>
      <c r="AI307" s="63">
        <f t="shared" si="164"/>
        <v>4681.4574628963419</v>
      </c>
      <c r="AJ307" s="63">
        <f t="shared" si="165"/>
        <v>-1.0418402025509699</v>
      </c>
      <c r="AK307" s="63">
        <f t="shared" si="166"/>
        <v>0.94603927962090706</v>
      </c>
      <c r="AL307" s="63">
        <f t="shared" si="167"/>
        <v>-5.3960720379092937</v>
      </c>
      <c r="AM307" s="8">
        <v>2.65</v>
      </c>
      <c r="AN307" s="16">
        <f t="shared" si="147"/>
        <v>1.0317139742216335</v>
      </c>
      <c r="AO307" s="17">
        <f t="shared" si="168"/>
        <v>1.0379490011502845E-2</v>
      </c>
      <c r="AP307" s="16">
        <f t="shared" si="169"/>
        <v>1.0317139742216335</v>
      </c>
      <c r="AQ307" s="17">
        <f t="shared" si="170"/>
        <v>3.1713974221633467</v>
      </c>
      <c r="AR307" s="45">
        <v>3489.140989</v>
      </c>
      <c r="AS307" s="17">
        <f t="shared" si="171"/>
        <v>3.9832938624195791E-2</v>
      </c>
      <c r="AT307" s="17">
        <f t="shared" si="172"/>
        <v>1.0649468756907456</v>
      </c>
      <c r="AU307" s="17">
        <f t="shared" si="173"/>
        <v>6.4946875690745642</v>
      </c>
    </row>
    <row r="308" spans="1:47" x14ac:dyDescent="0.3">
      <c r="A308">
        <f t="shared" si="148"/>
        <v>306</v>
      </c>
      <c r="B308" s="7">
        <v>44278</v>
      </c>
      <c r="C308" s="70">
        <v>1.1879999999999999</v>
      </c>
      <c r="D308" s="45">
        <v>3739.7198119999998</v>
      </c>
      <c r="E308" s="45">
        <v>0</v>
      </c>
      <c r="F308" s="46">
        <f t="shared" si="140"/>
        <v>301.39992214490411</v>
      </c>
      <c r="G308" s="46">
        <f t="shared" si="144"/>
        <v>3739.7198119999998</v>
      </c>
      <c r="H308" s="11">
        <f t="shared" si="149"/>
        <v>-7.6817999106193469E-4</v>
      </c>
      <c r="I308" s="10">
        <f t="shared" si="150"/>
        <v>1.0913228389932983</v>
      </c>
      <c r="J308" s="11">
        <f t="shared" si="151"/>
        <v>9.1322838993298294</v>
      </c>
      <c r="K308" s="56">
        <f t="shared" si="152"/>
        <v>4041.1197341449038</v>
      </c>
      <c r="L308" s="58">
        <f t="shared" si="153"/>
        <v>6.316392073824062E-5</v>
      </c>
      <c r="M308" s="57">
        <f t="shared" si="154"/>
        <v>1.089361149155391</v>
      </c>
      <c r="N308" s="58">
        <f t="shared" si="155"/>
        <v>8.9361149155390951</v>
      </c>
      <c r="O308" s="70">
        <v>3.802</v>
      </c>
      <c r="P308" s="45">
        <v>3993.104425</v>
      </c>
      <c r="Q308" s="45">
        <v>0</v>
      </c>
      <c r="R308" s="45">
        <f t="shared" si="141"/>
        <v>301.39992214490411</v>
      </c>
      <c r="S308" s="47">
        <f t="shared" si="145"/>
        <v>3993.104425</v>
      </c>
      <c r="T308" s="13">
        <f t="shared" si="156"/>
        <v>-0.48999654762897915</v>
      </c>
      <c r="U308" s="12">
        <f t="shared" si="157"/>
        <v>1.0425852396881148</v>
      </c>
      <c r="V308" s="13">
        <f t="shared" si="142"/>
        <v>4.2585239688114784</v>
      </c>
      <c r="W308" s="55">
        <f t="shared" si="158"/>
        <v>4294.5043471449044</v>
      </c>
      <c r="X308" s="55">
        <f t="shared" si="159"/>
        <v>-0.45504223354586593</v>
      </c>
      <c r="Y308" s="55">
        <f t="shared" si="160"/>
        <v>1.0436967413177038</v>
      </c>
      <c r="Z308" s="55">
        <f t="shared" si="161"/>
        <v>4.3696741317703847</v>
      </c>
      <c r="AA308" s="70">
        <v>4.5136000000000003</v>
      </c>
      <c r="AB308" s="45">
        <v>4454.9191039999996</v>
      </c>
      <c r="AC308" s="45">
        <v>0</v>
      </c>
      <c r="AD308" s="45">
        <f t="shared" si="174"/>
        <v>199.55445348125605</v>
      </c>
      <c r="AE308" s="48">
        <f t="shared" si="146"/>
        <v>4454.9191039999996</v>
      </c>
      <c r="AF308" s="15">
        <f t="shared" si="162"/>
        <v>-0.60252288274107446</v>
      </c>
      <c r="AG308" s="14">
        <f t="shared" si="163"/>
        <v>0.94256747314060785</v>
      </c>
      <c r="AH308" s="15">
        <f t="shared" si="143"/>
        <v>-5.7432526859392148</v>
      </c>
      <c r="AI308" s="63">
        <f t="shared" si="164"/>
        <v>4654.4735574812557</v>
      </c>
      <c r="AJ308" s="63">
        <f t="shared" si="165"/>
        <v>-0.57639967102022238</v>
      </c>
      <c r="AK308" s="63">
        <f t="shared" si="166"/>
        <v>0.94058631232545009</v>
      </c>
      <c r="AL308" s="63">
        <f t="shared" si="167"/>
        <v>-5.9413687674549909</v>
      </c>
      <c r="AM308" s="8">
        <v>2.65</v>
      </c>
      <c r="AN308" s="16">
        <f t="shared" si="147"/>
        <v>1.0318210608705352</v>
      </c>
      <c r="AO308" s="17">
        <f t="shared" si="168"/>
        <v>1.0379490011502845E-2</v>
      </c>
      <c r="AP308" s="16">
        <f t="shared" si="169"/>
        <v>1.0318210608705352</v>
      </c>
      <c r="AQ308" s="17">
        <f t="shared" si="170"/>
        <v>3.1821060870535156</v>
      </c>
      <c r="AR308" s="45">
        <v>3490.5308169999998</v>
      </c>
      <c r="AS308" s="17">
        <f t="shared" si="171"/>
        <v>3.9832956145402498E-2</v>
      </c>
      <c r="AT308" s="17">
        <f t="shared" si="172"/>
        <v>1.0653710755127113</v>
      </c>
      <c r="AU308" s="17">
        <f t="shared" si="173"/>
        <v>6.5371075512711263</v>
      </c>
    </row>
    <row r="309" spans="1:47" x14ac:dyDescent="0.3">
      <c r="A309">
        <f t="shared" si="148"/>
        <v>307</v>
      </c>
      <c r="B309" s="7">
        <v>44279</v>
      </c>
      <c r="C309" s="70">
        <v>1.24</v>
      </c>
      <c r="D309" s="45">
        <v>3738.7860599999999</v>
      </c>
      <c r="E309" s="45">
        <v>0</v>
      </c>
      <c r="F309" s="46">
        <f t="shared" si="140"/>
        <v>301.4312059197178</v>
      </c>
      <c r="G309" s="46">
        <f t="shared" si="144"/>
        <v>3738.7860599999999</v>
      </c>
      <c r="H309" s="11">
        <f t="shared" si="149"/>
        <v>-2.496850157072128E-2</v>
      </c>
      <c r="I309" s="10">
        <f t="shared" si="150"/>
        <v>1.0910503520331025</v>
      </c>
      <c r="J309" s="11">
        <f t="shared" si="151"/>
        <v>9.1050352033102513</v>
      </c>
      <c r="K309" s="56">
        <f t="shared" si="152"/>
        <v>4040.2172659197176</v>
      </c>
      <c r="L309" s="58">
        <f t="shared" si="153"/>
        <v>-2.233213278886037E-2</v>
      </c>
      <c r="M309" s="57">
        <f t="shared" si="154"/>
        <v>1.0891178715770113</v>
      </c>
      <c r="N309" s="58">
        <f t="shared" si="155"/>
        <v>8.9117871577011343</v>
      </c>
      <c r="O309" s="70">
        <v>3.8595999999999999</v>
      </c>
      <c r="P309" s="45">
        <v>3981.6910819999998</v>
      </c>
      <c r="Q309" s="45">
        <v>0</v>
      </c>
      <c r="R309" s="45">
        <f t="shared" si="141"/>
        <v>301.4312059197178</v>
      </c>
      <c r="S309" s="47">
        <f t="shared" si="145"/>
        <v>3981.6910819999998</v>
      </c>
      <c r="T309" s="13">
        <f t="shared" si="156"/>
        <v>-0.28582630918799756</v>
      </c>
      <c r="U309" s="12">
        <f t="shared" si="157"/>
        <v>1.0396052567773755</v>
      </c>
      <c r="V309" s="13">
        <f t="shared" si="142"/>
        <v>3.9605256777375475</v>
      </c>
      <c r="W309" s="55">
        <f t="shared" si="158"/>
        <v>4283.1222879197176</v>
      </c>
      <c r="X309" s="55">
        <f t="shared" si="159"/>
        <v>-0.26503778562371183</v>
      </c>
      <c r="Y309" s="55">
        <f t="shared" si="160"/>
        <v>1.0409305505858886</v>
      </c>
      <c r="Z309" s="55">
        <f t="shared" si="161"/>
        <v>4.093055058588857</v>
      </c>
      <c r="AA309" s="70">
        <v>4.5369999999999999</v>
      </c>
      <c r="AB309" s="45">
        <v>4440.9730019999997</v>
      </c>
      <c r="AC309" s="45">
        <v>0</v>
      </c>
      <c r="AD309" s="45">
        <f t="shared" si="174"/>
        <v>199.57516621582263</v>
      </c>
      <c r="AE309" s="48">
        <f t="shared" si="146"/>
        <v>4440.9730019999997</v>
      </c>
      <c r="AF309" s="15">
        <f t="shared" si="162"/>
        <v>-0.31304950043824498</v>
      </c>
      <c r="AG309" s="14">
        <f t="shared" si="163"/>
        <v>0.93961677037464775</v>
      </c>
      <c r="AH309" s="15">
        <f t="shared" si="143"/>
        <v>-6.0383229625352257</v>
      </c>
      <c r="AI309" s="63">
        <f t="shared" si="164"/>
        <v>4640.5481682158224</v>
      </c>
      <c r="AJ309" s="63">
        <f t="shared" si="165"/>
        <v>-0.29918290636866685</v>
      </c>
      <c r="AK309" s="63">
        <f t="shared" si="166"/>
        <v>0.93777223885932892</v>
      </c>
      <c r="AL309" s="63">
        <f t="shared" si="167"/>
        <v>-6.2227761140671074</v>
      </c>
      <c r="AM309" s="8">
        <v>2.65</v>
      </c>
      <c r="AN309" s="16">
        <f t="shared" si="147"/>
        <v>1.0319281586344848</v>
      </c>
      <c r="AO309" s="17">
        <f t="shared" si="168"/>
        <v>1.0379490011502845E-2</v>
      </c>
      <c r="AP309" s="16">
        <f t="shared" si="169"/>
        <v>1.0319281586344848</v>
      </c>
      <c r="AQ309" s="17">
        <f t="shared" si="170"/>
        <v>3.1928158634484838</v>
      </c>
      <c r="AR309" s="45">
        <v>3491.9211989999999</v>
      </c>
      <c r="AS309" s="17">
        <f t="shared" si="171"/>
        <v>3.9832967330588609E-2</v>
      </c>
      <c r="AT309" s="17">
        <f t="shared" si="172"/>
        <v>1.0657954444251698</v>
      </c>
      <c r="AU309" s="17">
        <f t="shared" si="173"/>
        <v>6.5795444425169824</v>
      </c>
    </row>
    <row r="310" spans="1:47" x14ac:dyDescent="0.3">
      <c r="A310">
        <f t="shared" si="148"/>
        <v>308</v>
      </c>
      <c r="B310" s="7">
        <v>44280</v>
      </c>
      <c r="C310" s="70">
        <v>1.2498</v>
      </c>
      <c r="D310" s="45">
        <v>3739.9714100000001</v>
      </c>
      <c r="E310" s="45">
        <v>0</v>
      </c>
      <c r="F310" s="46">
        <f t="shared" si="140"/>
        <v>301.46249294162777</v>
      </c>
      <c r="G310" s="46">
        <f t="shared" si="144"/>
        <v>3739.9714100000001</v>
      </c>
      <c r="H310" s="11">
        <f t="shared" si="149"/>
        <v>3.1704140888977328E-2</v>
      </c>
      <c r="I310" s="10">
        <f t="shared" si="150"/>
        <v>1.0913962601738807</v>
      </c>
      <c r="J310" s="11">
        <f t="shared" si="151"/>
        <v>9.1396260173880695</v>
      </c>
      <c r="K310" s="56">
        <f t="shared" si="152"/>
        <v>4041.4339029416278</v>
      </c>
      <c r="L310" s="58">
        <f t="shared" si="153"/>
        <v>3.0113158323752387E-2</v>
      </c>
      <c r="M310" s="57">
        <f t="shared" si="154"/>
        <v>1.0894458393660116</v>
      </c>
      <c r="N310" s="58">
        <f t="shared" si="155"/>
        <v>8.944583936601159</v>
      </c>
      <c r="O310" s="70">
        <v>3.8555999999999999</v>
      </c>
      <c r="P310" s="45">
        <v>3984.8176570000001</v>
      </c>
      <c r="Q310" s="45">
        <v>0</v>
      </c>
      <c r="R310" s="45">
        <f t="shared" si="141"/>
        <v>301.46249294162777</v>
      </c>
      <c r="S310" s="47">
        <f t="shared" si="145"/>
        <v>3984.8176570000001</v>
      </c>
      <c r="T310" s="13">
        <f t="shared" si="156"/>
        <v>7.8523796437512949E-2</v>
      </c>
      <c r="U310" s="12">
        <f t="shared" si="157"/>
        <v>1.0404215942929611</v>
      </c>
      <c r="V310" s="13">
        <f t="shared" si="142"/>
        <v>4.0421594292961105</v>
      </c>
      <c r="W310" s="55">
        <f t="shared" si="158"/>
        <v>4286.2801499416282</v>
      </c>
      <c r="X310" s="55">
        <f t="shared" si="159"/>
        <v>7.3728037857279105E-2</v>
      </c>
      <c r="Y310" s="55">
        <f t="shared" si="160"/>
        <v>1.0416980082562926</v>
      </c>
      <c r="Z310" s="55">
        <f t="shared" si="161"/>
        <v>4.1698008256292551</v>
      </c>
      <c r="AA310" s="70">
        <v>4.5</v>
      </c>
      <c r="AB310" s="45">
        <v>4469.6719149999999</v>
      </c>
      <c r="AC310" s="45">
        <v>0</v>
      </c>
      <c r="AD310" s="45">
        <f t="shared" si="174"/>
        <v>199.59588110026544</v>
      </c>
      <c r="AE310" s="48">
        <f t="shared" si="146"/>
        <v>4469.6719149999999</v>
      </c>
      <c r="AF310" s="15">
        <f t="shared" si="162"/>
        <v>0.64623029653807507</v>
      </c>
      <c r="AG310" s="14">
        <f t="shared" si="163"/>
        <v>0.94568885861616137</v>
      </c>
      <c r="AH310" s="15">
        <f t="shared" si="143"/>
        <v>-5.4311141383838635</v>
      </c>
      <c r="AI310" s="63">
        <f t="shared" si="164"/>
        <v>4669.2677961002655</v>
      </c>
      <c r="AJ310" s="63">
        <f t="shared" si="165"/>
        <v>0.61888438269319668</v>
      </c>
      <c r="AK310" s="63">
        <f t="shared" si="166"/>
        <v>0.9435759647908617</v>
      </c>
      <c r="AL310" s="63">
        <f t="shared" si="167"/>
        <v>-5.6424035209138301</v>
      </c>
      <c r="AM310" s="8">
        <v>2.65</v>
      </c>
      <c r="AN310" s="16">
        <f t="shared" si="147"/>
        <v>1.0320352675146363</v>
      </c>
      <c r="AO310" s="17">
        <f t="shared" si="168"/>
        <v>1.0379490011502845E-2</v>
      </c>
      <c r="AP310" s="16">
        <f t="shared" si="169"/>
        <v>1.0320352675146363</v>
      </c>
      <c r="AQ310" s="17">
        <f t="shared" si="170"/>
        <v>3.2035267514636256</v>
      </c>
      <c r="AR310" s="45">
        <v>3493.3121339999998</v>
      </c>
      <c r="AS310" s="17">
        <f t="shared" si="171"/>
        <v>3.9832943549766853E-2</v>
      </c>
      <c r="AT310" s="17">
        <f t="shared" si="172"/>
        <v>1.0662199821229037</v>
      </c>
      <c r="AU310" s="17">
        <f t="shared" si="173"/>
        <v>6.6219982122903698</v>
      </c>
    </row>
    <row r="311" spans="1:47" x14ac:dyDescent="0.3">
      <c r="A311">
        <f t="shared" si="148"/>
        <v>309</v>
      </c>
      <c r="B311" s="7">
        <v>44281</v>
      </c>
      <c r="C311" s="70">
        <v>1.3391</v>
      </c>
      <c r="D311" s="45">
        <v>3739.63879</v>
      </c>
      <c r="E311" s="45">
        <v>0</v>
      </c>
      <c r="F311" s="46">
        <f t="shared" si="140"/>
        <v>301.49378321097106</v>
      </c>
      <c r="G311" s="46">
        <f t="shared" si="144"/>
        <v>3739.63879</v>
      </c>
      <c r="H311" s="11">
        <f t="shared" si="149"/>
        <v>-8.8936508741976894E-3</v>
      </c>
      <c r="I311" s="10">
        <f t="shared" si="150"/>
        <v>1.0912991952008468</v>
      </c>
      <c r="J311" s="11">
        <f t="shared" si="151"/>
        <v>9.1299195200846839</v>
      </c>
      <c r="K311" s="56">
        <f t="shared" si="152"/>
        <v>4041.1325732109708</v>
      </c>
      <c r="L311" s="58">
        <f t="shared" si="153"/>
        <v>-7.4560103639820241E-3</v>
      </c>
      <c r="M311" s="57">
        <f t="shared" si="154"/>
        <v>1.0893646101713186</v>
      </c>
      <c r="N311" s="58">
        <f t="shared" si="155"/>
        <v>8.9364610171318581</v>
      </c>
      <c r="O311" s="70">
        <v>3.7905000000000002</v>
      </c>
      <c r="P311" s="45">
        <v>4004.9713929999998</v>
      </c>
      <c r="Q311" s="45">
        <v>0</v>
      </c>
      <c r="R311" s="45">
        <f t="shared" si="141"/>
        <v>301.49378321097106</v>
      </c>
      <c r="S311" s="47">
        <f t="shared" si="145"/>
        <v>4004.9713929999998</v>
      </c>
      <c r="T311" s="13">
        <f t="shared" si="156"/>
        <v>0.5057630670903146</v>
      </c>
      <c r="U311" s="12">
        <f t="shared" si="157"/>
        <v>1.0456836624589272</v>
      </c>
      <c r="V311" s="13">
        <f t="shared" si="142"/>
        <v>4.5683662458927188</v>
      </c>
      <c r="W311" s="55">
        <f t="shared" si="158"/>
        <v>4306.4651762109706</v>
      </c>
      <c r="X311" s="55">
        <f t="shared" si="159"/>
        <v>0.47092176813541275</v>
      </c>
      <c r="Y311" s="55">
        <f t="shared" si="160"/>
        <v>1.0466035909354046</v>
      </c>
      <c r="Z311" s="55">
        <f t="shared" si="161"/>
        <v>4.660359093540456</v>
      </c>
      <c r="AA311" s="70">
        <v>4.4848999999999997</v>
      </c>
      <c r="AB311" s="45">
        <v>4485.8852049999996</v>
      </c>
      <c r="AC311" s="45">
        <v>0</v>
      </c>
      <c r="AD311" s="45">
        <f t="shared" si="174"/>
        <v>199.61659813480762</v>
      </c>
      <c r="AE311" s="48">
        <f t="shared" si="146"/>
        <v>4485.8852049999996</v>
      </c>
      <c r="AF311" s="15">
        <f t="shared" si="162"/>
        <v>0.36274004688328088</v>
      </c>
      <c r="AG311" s="14">
        <f t="shared" si="163"/>
        <v>0.9491192508252756</v>
      </c>
      <c r="AH311" s="15">
        <f t="shared" si="143"/>
        <v>-5.08807491747244</v>
      </c>
      <c r="AI311" s="63">
        <f t="shared" si="164"/>
        <v>4685.5018031348072</v>
      </c>
      <c r="AJ311" s="63">
        <f t="shared" si="165"/>
        <v>0.34767778896940271</v>
      </c>
      <c r="AK311" s="63">
        <f t="shared" si="166"/>
        <v>0.94685656884249325</v>
      </c>
      <c r="AL311" s="63">
        <f t="shared" si="167"/>
        <v>-5.3143431157506749</v>
      </c>
      <c r="AM311" s="8">
        <v>2.65</v>
      </c>
      <c r="AN311" s="16">
        <f t="shared" si="147"/>
        <v>1.0321423875121432</v>
      </c>
      <c r="AO311" s="17">
        <f t="shared" si="168"/>
        <v>1.0379490011502845E-2</v>
      </c>
      <c r="AP311" s="16">
        <f t="shared" si="169"/>
        <v>1.0321423875121432</v>
      </c>
      <c r="AQ311" s="17">
        <f t="shared" si="170"/>
        <v>3.2142387512143156</v>
      </c>
      <c r="AR311" s="45">
        <v>3496.9700509999998</v>
      </c>
      <c r="AS311" s="17">
        <f t="shared" si="171"/>
        <v>0.10471199994979141</v>
      </c>
      <c r="AT311" s="17">
        <f t="shared" si="172"/>
        <v>1.0673364423900489</v>
      </c>
      <c r="AU311" s="17">
        <f t="shared" si="173"/>
        <v>6.7336442390048878</v>
      </c>
    </row>
    <row r="312" spans="1:47" x14ac:dyDescent="0.3">
      <c r="A312">
        <f t="shared" si="148"/>
        <v>310</v>
      </c>
      <c r="B312" s="7">
        <v>44284</v>
      </c>
      <c r="C312" s="70">
        <v>1.46</v>
      </c>
      <c r="D312" s="45">
        <v>3735.6216899999999</v>
      </c>
      <c r="E312" s="45">
        <v>0</v>
      </c>
      <c r="F312" s="46">
        <f t="shared" si="140"/>
        <v>301.52507672808474</v>
      </c>
      <c r="G312" s="46">
        <f t="shared" si="144"/>
        <v>3735.6216899999999</v>
      </c>
      <c r="H312" s="11">
        <f t="shared" si="149"/>
        <v>-0.10741946550404391</v>
      </c>
      <c r="I312" s="10">
        <f t="shared" si="150"/>
        <v>1.0901269274383121</v>
      </c>
      <c r="J312" s="11">
        <f t="shared" si="151"/>
        <v>9.0126927438312077</v>
      </c>
      <c r="K312" s="56">
        <f t="shared" si="152"/>
        <v>4037.1467667280849</v>
      </c>
      <c r="L312" s="58">
        <f t="shared" si="153"/>
        <v>-9.8630926124720908E-2</v>
      </c>
      <c r="M312" s="57">
        <f t="shared" si="154"/>
        <v>1.0882901597674317</v>
      </c>
      <c r="N312" s="58">
        <f t="shared" si="155"/>
        <v>8.8290159767431717</v>
      </c>
      <c r="O312" s="70">
        <v>3.8374000000000001</v>
      </c>
      <c r="P312" s="45">
        <v>3996.359473</v>
      </c>
      <c r="Q312" s="45">
        <v>0</v>
      </c>
      <c r="R312" s="45">
        <f t="shared" si="141"/>
        <v>301.52507672808474</v>
      </c>
      <c r="S312" s="47">
        <f t="shared" si="145"/>
        <v>3996.359473</v>
      </c>
      <c r="T312" s="13">
        <f t="shared" si="156"/>
        <v>-0.21503074940939504</v>
      </c>
      <c r="U312" s="12">
        <f t="shared" si="157"/>
        <v>1.0434351210430901</v>
      </c>
      <c r="V312" s="13">
        <f t="shared" si="142"/>
        <v>4.3435121043090108</v>
      </c>
      <c r="W312" s="55">
        <f t="shared" si="158"/>
        <v>4297.8845497280845</v>
      </c>
      <c r="X312" s="55">
        <f t="shared" si="159"/>
        <v>-0.19924987505497427</v>
      </c>
      <c r="Y312" s="55">
        <f t="shared" si="160"/>
        <v>1.044518234588145</v>
      </c>
      <c r="Z312" s="55">
        <f t="shared" si="161"/>
        <v>4.4518234588144967</v>
      </c>
      <c r="AA312" s="70">
        <v>4.5</v>
      </c>
      <c r="AB312" s="45">
        <v>4478.0207989999999</v>
      </c>
      <c r="AC312" s="45">
        <v>0</v>
      </c>
      <c r="AD312" s="45">
        <f t="shared" si="174"/>
        <v>199.63731731967232</v>
      </c>
      <c r="AE312" s="48">
        <f t="shared" si="146"/>
        <v>4478.0207989999999</v>
      </c>
      <c r="AF312" s="15">
        <f t="shared" si="162"/>
        <v>-0.17531447285440427</v>
      </c>
      <c r="AG312" s="14">
        <f t="shared" si="163"/>
        <v>0.94745530741393158</v>
      </c>
      <c r="AH312" s="15">
        <f t="shared" si="143"/>
        <v>-5.254469258606842</v>
      </c>
      <c r="AI312" s="63">
        <f t="shared" si="164"/>
        <v>4677.6581163196724</v>
      </c>
      <c r="AJ312" s="63">
        <f t="shared" si="165"/>
        <v>-0.1674033464225122</v>
      </c>
      <c r="AK312" s="63">
        <f t="shared" si="166"/>
        <v>0.94527149926042953</v>
      </c>
      <c r="AL312" s="63">
        <f t="shared" si="167"/>
        <v>-5.4728500739570478</v>
      </c>
      <c r="AM312" s="8">
        <v>2.65</v>
      </c>
      <c r="AN312" s="16">
        <f t="shared" si="147"/>
        <v>1.0322495186281595</v>
      </c>
      <c r="AO312" s="17">
        <f t="shared" si="168"/>
        <v>1.0379490011502845E-2</v>
      </c>
      <c r="AP312" s="16">
        <f t="shared" si="169"/>
        <v>1.0322495186281595</v>
      </c>
      <c r="AQ312" s="17">
        <f t="shared" si="170"/>
        <v>3.2249518628159501</v>
      </c>
      <c r="AR312" s="45">
        <v>3498.615014</v>
      </c>
      <c r="AS312" s="17">
        <f t="shared" si="171"/>
        <v>4.7039665081771709E-2</v>
      </c>
      <c r="AT312" s="17">
        <f t="shared" si="172"/>
        <v>1.0678385138778448</v>
      </c>
      <c r="AU312" s="17">
        <f t="shared" si="173"/>
        <v>6.7838513877844786</v>
      </c>
    </row>
    <row r="313" spans="1:47" x14ac:dyDescent="0.3">
      <c r="A313">
        <f t="shared" si="148"/>
        <v>311</v>
      </c>
      <c r="B313" s="7">
        <v>44285</v>
      </c>
      <c r="C313" s="70">
        <v>1.34</v>
      </c>
      <c r="D313" s="45">
        <v>3743.5078699999999</v>
      </c>
      <c r="E313" s="45">
        <v>0</v>
      </c>
      <c r="F313" s="46">
        <f t="shared" si="140"/>
        <v>301.5563734933059</v>
      </c>
      <c r="G313" s="46">
        <f t="shared" si="144"/>
        <v>3743.5078699999999</v>
      </c>
      <c r="H313" s="11">
        <f t="shared" si="149"/>
        <v>0.21110756533806452</v>
      </c>
      <c r="I313" s="10">
        <f t="shared" si="150"/>
        <v>1.0924282678539217</v>
      </c>
      <c r="J313" s="11">
        <f t="shared" si="151"/>
        <v>9.2428267853921664</v>
      </c>
      <c r="K313" s="56">
        <f t="shared" si="152"/>
        <v>4045.0642434933056</v>
      </c>
      <c r="L313" s="58">
        <f t="shared" si="153"/>
        <v>0.19611565352224414</v>
      </c>
      <c r="M313" s="57">
        <f t="shared" si="154"/>
        <v>1.0904244671264778</v>
      </c>
      <c r="N313" s="58">
        <f t="shared" si="155"/>
        <v>9.0424467126477772</v>
      </c>
      <c r="O313" s="70">
        <v>3.8262</v>
      </c>
      <c r="P313" s="45">
        <v>4001.4805879999999</v>
      </c>
      <c r="Q313" s="45">
        <v>0</v>
      </c>
      <c r="R313" s="45">
        <f t="shared" si="141"/>
        <v>301.5563734933059</v>
      </c>
      <c r="S313" s="47">
        <f t="shared" si="145"/>
        <v>4001.4805879999999</v>
      </c>
      <c r="T313" s="13">
        <f t="shared" si="156"/>
        <v>0.12814450338112238</v>
      </c>
      <c r="U313" s="12">
        <f t="shared" si="157"/>
        <v>1.0447722257970551</v>
      </c>
      <c r="V313" s="13">
        <f t="shared" si="142"/>
        <v>4.4772225797055087</v>
      </c>
      <c r="W313" s="55">
        <f t="shared" si="158"/>
        <v>4303.0369614933061</v>
      </c>
      <c r="X313" s="55">
        <f t="shared" si="159"/>
        <v>0.11988250744305873</v>
      </c>
      <c r="Y313" s="55">
        <f t="shared" si="160"/>
        <v>1.0457704292384693</v>
      </c>
      <c r="Z313" s="55">
        <f t="shared" si="161"/>
        <v>4.5770429238469301</v>
      </c>
      <c r="AA313" s="70">
        <v>4.4878999999999998</v>
      </c>
      <c r="AB313" s="45">
        <v>4489.5289439999997</v>
      </c>
      <c r="AC313" s="45">
        <v>0</v>
      </c>
      <c r="AD313" s="45">
        <f t="shared" si="174"/>
        <v>199.65803865508275</v>
      </c>
      <c r="AE313" s="48">
        <f t="shared" si="146"/>
        <v>4489.5289439999997</v>
      </c>
      <c r="AF313" s="15">
        <f t="shared" si="162"/>
        <v>0.25699177195803724</v>
      </c>
      <c r="AG313" s="14">
        <f t="shared" si="163"/>
        <v>0.94989018959696514</v>
      </c>
      <c r="AH313" s="15">
        <f t="shared" si="143"/>
        <v>-5.010981040303486</v>
      </c>
      <c r="AI313" s="63">
        <f t="shared" si="164"/>
        <v>4689.1869826550828</v>
      </c>
      <c r="AJ313" s="63">
        <f t="shared" si="165"/>
        <v>0.24646663028209392</v>
      </c>
      <c r="AK313" s="63">
        <f t="shared" si="166"/>
        <v>0.94760127807167371</v>
      </c>
      <c r="AL313" s="63">
        <f t="shared" si="167"/>
        <v>-5.2398721928326282</v>
      </c>
      <c r="AM313" s="8">
        <v>2.65</v>
      </c>
      <c r="AN313" s="16">
        <f t="shared" si="147"/>
        <v>1.0323566608638393</v>
      </c>
      <c r="AO313" s="17">
        <f t="shared" si="168"/>
        <v>1.0379490011502845E-2</v>
      </c>
      <c r="AP313" s="16">
        <f t="shared" si="169"/>
        <v>1.0323566608638393</v>
      </c>
      <c r="AQ313" s="17">
        <f t="shared" si="170"/>
        <v>3.2356660863839259</v>
      </c>
      <c r="AR313" s="45">
        <v>3500.2607499999999</v>
      </c>
      <c r="AS313" s="17">
        <f t="shared" si="171"/>
        <v>4.7039642641855117E-2</v>
      </c>
      <c r="AT313" s="17">
        <f t="shared" si="172"/>
        <v>1.0683408212987651</v>
      </c>
      <c r="AU313" s="17">
        <f t="shared" si="173"/>
        <v>6.8340821298765064</v>
      </c>
    </row>
    <row r="314" spans="1:47" x14ac:dyDescent="0.3">
      <c r="A314">
        <f t="shared" si="148"/>
        <v>312</v>
      </c>
      <c r="B314" s="7">
        <v>44286</v>
      </c>
      <c r="C314" s="70">
        <v>1.2587999999999999</v>
      </c>
      <c r="D314" s="45">
        <v>3749.4675910000001</v>
      </c>
      <c r="E314" s="45">
        <v>0</v>
      </c>
      <c r="F314" s="46">
        <f t="shared" si="140"/>
        <v>301.58767350697167</v>
      </c>
      <c r="G314" s="46">
        <f t="shared" si="144"/>
        <v>3749.4675910000001</v>
      </c>
      <c r="H314" s="11">
        <f t="shared" si="149"/>
        <v>0.15920150850383674</v>
      </c>
      <c r="I314" s="10">
        <f t="shared" si="150"/>
        <v>1.0941674301356674</v>
      </c>
      <c r="J314" s="11">
        <f t="shared" si="151"/>
        <v>9.4167430135667409</v>
      </c>
      <c r="K314" s="56">
        <f t="shared" si="152"/>
        <v>4051.055264506972</v>
      </c>
      <c r="L314" s="58">
        <f t="shared" si="153"/>
        <v>0.14810694350042564</v>
      </c>
      <c r="M314" s="57">
        <f t="shared" si="154"/>
        <v>1.0920394614759197</v>
      </c>
      <c r="N314" s="58">
        <f t="shared" si="155"/>
        <v>9.2039461475919673</v>
      </c>
      <c r="O314" s="70">
        <v>3.84</v>
      </c>
      <c r="P314" s="45">
        <v>4000.7014210000002</v>
      </c>
      <c r="Q314" s="45">
        <v>0</v>
      </c>
      <c r="R314" s="45">
        <f t="shared" si="141"/>
        <v>301.58767350697167</v>
      </c>
      <c r="S314" s="47">
        <f t="shared" si="145"/>
        <v>4000.7014210000002</v>
      </c>
      <c r="T314" s="13">
        <f t="shared" si="156"/>
        <v>-1.9471967509632204E-2</v>
      </c>
      <c r="U314" s="12">
        <f t="shared" si="157"/>
        <v>1.0445687880886982</v>
      </c>
      <c r="V314" s="13">
        <f t="shared" si="142"/>
        <v>4.4568788088698241</v>
      </c>
      <c r="W314" s="55">
        <f t="shared" si="158"/>
        <v>4302.2890945069721</v>
      </c>
      <c r="X314" s="55">
        <f t="shared" si="159"/>
        <v>-1.737998053529255E-2</v>
      </c>
      <c r="Y314" s="55">
        <f t="shared" si="160"/>
        <v>1.0455886745414238</v>
      </c>
      <c r="Z314" s="55">
        <f t="shared" si="161"/>
        <v>4.558867454142379</v>
      </c>
      <c r="AA314" s="70">
        <v>4.452</v>
      </c>
      <c r="AB314" s="45">
        <v>4518.1607480000002</v>
      </c>
      <c r="AC314" s="45">
        <v>0</v>
      </c>
      <c r="AD314" s="45">
        <f t="shared" si="174"/>
        <v>199.67876214126213</v>
      </c>
      <c r="AE314" s="48">
        <f t="shared" si="146"/>
        <v>4518.1607480000002</v>
      </c>
      <c r="AF314" s="15">
        <f t="shared" si="162"/>
        <v>0.63774628378920895</v>
      </c>
      <c r="AG314" s="14">
        <f t="shared" si="163"/>
        <v>0.95594807898119805</v>
      </c>
      <c r="AH314" s="15">
        <f t="shared" si="143"/>
        <v>-4.4051921018801954</v>
      </c>
      <c r="AI314" s="63">
        <f t="shared" si="164"/>
        <v>4717.8395101412625</v>
      </c>
      <c r="AJ314" s="63">
        <f t="shared" si="165"/>
        <v>0.61103401489774889</v>
      </c>
      <c r="AK314" s="63">
        <f t="shared" si="166"/>
        <v>0.9533914442062974</v>
      </c>
      <c r="AL314" s="63">
        <f t="shared" si="167"/>
        <v>-4.66085557937026</v>
      </c>
      <c r="AM314" s="8">
        <v>2.65</v>
      </c>
      <c r="AN314" s="16">
        <f t="shared" si="147"/>
        <v>1.0324638142203366</v>
      </c>
      <c r="AO314" s="17">
        <f t="shared" si="168"/>
        <v>1.0379490011502845E-2</v>
      </c>
      <c r="AP314" s="16">
        <f t="shared" si="169"/>
        <v>1.0324638142203366</v>
      </c>
      <c r="AQ314" s="17">
        <f t="shared" si="170"/>
        <v>3.2463814220336618</v>
      </c>
      <c r="AR314" s="45">
        <v>3501.9072609999998</v>
      </c>
      <c r="AS314" s="17">
        <f t="shared" si="171"/>
        <v>4.7039666973369698E-2</v>
      </c>
      <c r="AT314" s="17">
        <f t="shared" si="172"/>
        <v>1.0688433652632445</v>
      </c>
      <c r="AU314" s="17">
        <f t="shared" si="173"/>
        <v>6.8843365263244527</v>
      </c>
    </row>
    <row r="315" spans="1:47" x14ac:dyDescent="0.3">
      <c r="A315">
        <f t="shared" si="148"/>
        <v>313</v>
      </c>
      <c r="B315" s="7">
        <v>44287</v>
      </c>
      <c r="C315" s="70">
        <v>1.1534</v>
      </c>
      <c r="D315" s="45">
        <v>3756.6092829999998</v>
      </c>
      <c r="E315" s="45">
        <v>0</v>
      </c>
      <c r="F315" s="46">
        <f t="shared" si="140"/>
        <v>301.61897676941925</v>
      </c>
      <c r="G315" s="46">
        <f t="shared" si="144"/>
        <v>3756.6092829999998</v>
      </c>
      <c r="H315" s="11">
        <f t="shared" si="149"/>
        <v>0.19047216242493725</v>
      </c>
      <c r="I315" s="10">
        <f t="shared" si="150"/>
        <v>1.0962515145003962</v>
      </c>
      <c r="J315" s="11">
        <f t="shared" si="151"/>
        <v>9.6251514500396151</v>
      </c>
      <c r="K315" s="56">
        <f t="shared" si="152"/>
        <v>4058.2282597694189</v>
      </c>
      <c r="L315" s="58">
        <f t="shared" si="153"/>
        <v>0.17706485826773921</v>
      </c>
      <c r="M315" s="57">
        <f t="shared" si="154"/>
        <v>1.0939730796006097</v>
      </c>
      <c r="N315" s="58">
        <f t="shared" si="155"/>
        <v>9.3973079600609744</v>
      </c>
      <c r="O315" s="70">
        <v>3.84</v>
      </c>
      <c r="P315" s="45">
        <v>4003.1824449999999</v>
      </c>
      <c r="Q315" s="45">
        <v>0</v>
      </c>
      <c r="R315" s="45">
        <f t="shared" si="141"/>
        <v>301.61897676941925</v>
      </c>
      <c r="S315" s="47">
        <f t="shared" si="145"/>
        <v>4003.1824449999999</v>
      </c>
      <c r="T315" s="13">
        <f t="shared" si="156"/>
        <v>6.2014725392312009E-2</v>
      </c>
      <c r="U315" s="12">
        <f t="shared" si="157"/>
        <v>1.0452165745541653</v>
      </c>
      <c r="V315" s="13">
        <f t="shared" si="142"/>
        <v>4.5216574554165279</v>
      </c>
      <c r="W315" s="55">
        <f t="shared" si="158"/>
        <v>4304.801421769419</v>
      </c>
      <c r="X315" s="55">
        <f t="shared" si="159"/>
        <v>5.8395128901378435E-2</v>
      </c>
      <c r="Y315" s="55">
        <f t="shared" si="160"/>
        <v>1.0461992473957005</v>
      </c>
      <c r="Z315" s="55">
        <f t="shared" si="161"/>
        <v>4.6199247395700471</v>
      </c>
      <c r="AA315" s="70">
        <v>4.4669999999999996</v>
      </c>
      <c r="AB315" s="45">
        <v>4510.2799230000001</v>
      </c>
      <c r="AC315" s="45">
        <v>0</v>
      </c>
      <c r="AD315" s="45">
        <f t="shared" si="174"/>
        <v>199.69948777843368</v>
      </c>
      <c r="AE315" s="48">
        <f t="shared" si="146"/>
        <v>4510.2799230000001</v>
      </c>
      <c r="AF315" s="15">
        <f t="shared" si="162"/>
        <v>-0.17442551160864461</v>
      </c>
      <c r="AG315" s="14">
        <f t="shared" si="163"/>
        <v>0.95428066165372205</v>
      </c>
      <c r="AH315" s="15">
        <f t="shared" si="143"/>
        <v>-4.5719338346277949</v>
      </c>
      <c r="AI315" s="63">
        <f t="shared" si="164"/>
        <v>4709.9794107784337</v>
      </c>
      <c r="AJ315" s="63">
        <f t="shared" si="165"/>
        <v>-0.16660378857595859</v>
      </c>
      <c r="AK315" s="63">
        <f t="shared" si="166"/>
        <v>0.95180305794029063</v>
      </c>
      <c r="AL315" s="63">
        <f t="shared" si="167"/>
        <v>-4.8196942059709365</v>
      </c>
      <c r="AM315" s="8">
        <v>2.65</v>
      </c>
      <c r="AN315" s="16">
        <f t="shared" si="147"/>
        <v>1.032570978698806</v>
      </c>
      <c r="AO315" s="17">
        <f t="shared" si="168"/>
        <v>1.0379490011502845E-2</v>
      </c>
      <c r="AP315" s="16">
        <f t="shared" si="169"/>
        <v>1.032570978698806</v>
      </c>
      <c r="AQ315" s="17">
        <f t="shared" si="170"/>
        <v>3.2570978698805986</v>
      </c>
      <c r="AR315" s="45">
        <v>3503.5545459999998</v>
      </c>
      <c r="AS315" s="17">
        <f t="shared" si="171"/>
        <v>4.7039652315916669E-2</v>
      </c>
      <c r="AT315" s="17">
        <f t="shared" si="172"/>
        <v>1.0693461454660662</v>
      </c>
      <c r="AU315" s="17">
        <f t="shared" si="173"/>
        <v>6.9346145466066211</v>
      </c>
    </row>
    <row r="316" spans="1:47" x14ac:dyDescent="0.3">
      <c r="A316">
        <f t="shared" si="148"/>
        <v>314</v>
      </c>
      <c r="B316" s="7">
        <v>44291</v>
      </c>
      <c r="C316" s="70">
        <v>1.1660999999999999</v>
      </c>
      <c r="D316" s="45">
        <v>3757.9242079999999</v>
      </c>
      <c r="E316" s="45">
        <v>0</v>
      </c>
      <c r="F316" s="46">
        <f t="shared" si="140"/>
        <v>301.65028328098583</v>
      </c>
      <c r="G316" s="46">
        <f t="shared" si="144"/>
        <v>3757.9242079999999</v>
      </c>
      <c r="H316" s="11">
        <f t="shared" si="149"/>
        <v>3.5002974782361029E-2</v>
      </c>
      <c r="I316" s="10">
        <f t="shared" si="150"/>
        <v>1.096635235141568</v>
      </c>
      <c r="J316" s="11">
        <f t="shared" si="151"/>
        <v>9.6635235141568021</v>
      </c>
      <c r="K316" s="56">
        <f t="shared" si="152"/>
        <v>4059.574491280986</v>
      </c>
      <c r="L316" s="58">
        <f t="shared" si="153"/>
        <v>3.3172887905608128E-2</v>
      </c>
      <c r="M316" s="57">
        <f t="shared" si="154"/>
        <v>1.0943359820640233</v>
      </c>
      <c r="N316" s="58">
        <f t="shared" si="155"/>
        <v>9.4335982064023263</v>
      </c>
      <c r="O316" s="70">
        <v>3.87</v>
      </c>
      <c r="P316" s="45">
        <v>3998.594924</v>
      </c>
      <c r="Q316" s="45">
        <v>0</v>
      </c>
      <c r="R316" s="45">
        <f t="shared" si="141"/>
        <v>301.65028328098583</v>
      </c>
      <c r="S316" s="47">
        <f t="shared" si="145"/>
        <v>3998.594924</v>
      </c>
      <c r="T316" s="13">
        <f t="shared" si="156"/>
        <v>-0.11459685045656087</v>
      </c>
      <c r="U316" s="12">
        <f t="shared" si="157"/>
        <v>1.0440187892792763</v>
      </c>
      <c r="V316" s="13">
        <f t="shared" si="142"/>
        <v>4.4018789279276271</v>
      </c>
      <c r="W316" s="55">
        <f t="shared" si="158"/>
        <v>4300.2452072809856</v>
      </c>
      <c r="X316" s="55">
        <f t="shared" si="159"/>
        <v>-0.10584029417460838</v>
      </c>
      <c r="Y316" s="55">
        <f t="shared" si="160"/>
        <v>1.0450919470346043</v>
      </c>
      <c r="Z316" s="55">
        <f t="shared" si="161"/>
        <v>4.5091947034604285</v>
      </c>
      <c r="AA316" s="70">
        <v>4.5077999999999996</v>
      </c>
      <c r="AB316" s="45">
        <v>4484.0409490000002</v>
      </c>
      <c r="AC316" s="45">
        <v>0</v>
      </c>
      <c r="AD316" s="45">
        <f t="shared" si="174"/>
        <v>199.72021556682066</v>
      </c>
      <c r="AE316" s="48">
        <f t="shared" si="146"/>
        <v>4484.0409490000002</v>
      </c>
      <c r="AF316" s="15">
        <f t="shared" si="162"/>
        <v>-0.58175932420946319</v>
      </c>
      <c r="AG316" s="14">
        <f t="shared" si="163"/>
        <v>0.94872904492542376</v>
      </c>
      <c r="AH316" s="15">
        <f t="shared" si="143"/>
        <v>-5.1270955074576241</v>
      </c>
      <c r="AI316" s="63">
        <f t="shared" si="164"/>
        <v>4683.7611645668212</v>
      </c>
      <c r="AJ316" s="63">
        <f t="shared" si="165"/>
        <v>-0.55665309601171664</v>
      </c>
      <c r="AK316" s="63">
        <f t="shared" si="166"/>
        <v>0.94650481675033182</v>
      </c>
      <c r="AL316" s="63">
        <f t="shared" si="167"/>
        <v>-5.3495183249668177</v>
      </c>
      <c r="AM316" s="8">
        <v>2.65</v>
      </c>
      <c r="AN316" s="16">
        <f t="shared" si="147"/>
        <v>1.0326781543004018</v>
      </c>
      <c r="AO316" s="17">
        <f t="shared" si="168"/>
        <v>1.0379490011502845E-2</v>
      </c>
      <c r="AP316" s="16">
        <f t="shared" si="169"/>
        <v>1.0326781543004018</v>
      </c>
      <c r="AQ316" s="17">
        <f t="shared" si="170"/>
        <v>3.2678154300401774</v>
      </c>
      <c r="AR316" s="45">
        <v>3505.2026059999998</v>
      </c>
      <c r="AS316" s="17">
        <f t="shared" si="171"/>
        <v>4.7039655822733728E-2</v>
      </c>
      <c r="AT316" s="17">
        <f t="shared" si="172"/>
        <v>1.0698491622124471</v>
      </c>
      <c r="AU316" s="17">
        <f t="shared" si="173"/>
        <v>6.984916221244708</v>
      </c>
    </row>
    <row r="317" spans="1:47" x14ac:dyDescent="0.3">
      <c r="A317">
        <f t="shared" si="148"/>
        <v>315</v>
      </c>
      <c r="B317" s="7">
        <v>44292</v>
      </c>
      <c r="C317" s="70">
        <v>1.3116000000000001</v>
      </c>
      <c r="D317" s="45">
        <v>3752.7378370000001</v>
      </c>
      <c r="E317" s="45">
        <v>0</v>
      </c>
      <c r="F317" s="46">
        <f t="shared" si="140"/>
        <v>301.68159304200867</v>
      </c>
      <c r="G317" s="46">
        <f t="shared" si="144"/>
        <v>3752.7378370000001</v>
      </c>
      <c r="H317" s="11">
        <f t="shared" si="149"/>
        <v>-0.13801159131838769</v>
      </c>
      <c r="I317" s="10">
        <f t="shared" si="150"/>
        <v>1.095121751402591</v>
      </c>
      <c r="J317" s="11">
        <f t="shared" si="151"/>
        <v>9.5121751402591048</v>
      </c>
      <c r="K317" s="56">
        <f t="shared" si="152"/>
        <v>4054.4194300420086</v>
      </c>
      <c r="L317" s="58">
        <f t="shared" si="153"/>
        <v>-0.1269852604022681</v>
      </c>
      <c r="M317" s="57">
        <f t="shared" si="154"/>
        <v>1.0929463366675236</v>
      </c>
      <c r="N317" s="58">
        <f t="shared" si="155"/>
        <v>9.294633666752361</v>
      </c>
      <c r="O317" s="70">
        <v>3.93</v>
      </c>
      <c r="P317" s="45">
        <v>3986.984993</v>
      </c>
      <c r="Q317" s="45">
        <v>0</v>
      </c>
      <c r="R317" s="45">
        <f t="shared" si="141"/>
        <v>301.68159304200867</v>
      </c>
      <c r="S317" s="47">
        <f t="shared" si="145"/>
        <v>3986.984993</v>
      </c>
      <c r="T317" s="13">
        <f t="shared" si="156"/>
        <v>-0.29035026604760095</v>
      </c>
      <c r="U317" s="12">
        <f t="shared" si="157"/>
        <v>1.040987477947017</v>
      </c>
      <c r="V317" s="13">
        <f t="shared" si="142"/>
        <v>4.0987477947016959</v>
      </c>
      <c r="W317" s="55">
        <f t="shared" si="158"/>
        <v>4288.6665860420089</v>
      </c>
      <c r="X317" s="55">
        <f t="shared" si="159"/>
        <v>-0.26925490712418343</v>
      </c>
      <c r="Y317" s="55">
        <f t="shared" si="160"/>
        <v>1.042277985683254</v>
      </c>
      <c r="Z317" s="55">
        <f t="shared" si="161"/>
        <v>4.2277985683254027</v>
      </c>
      <c r="AA317" s="70">
        <v>4.5259999999999998</v>
      </c>
      <c r="AB317" s="45">
        <v>4474.0235350000003</v>
      </c>
      <c r="AC317" s="45">
        <v>0</v>
      </c>
      <c r="AD317" s="45">
        <f t="shared" si="174"/>
        <v>199.74094550664637</v>
      </c>
      <c r="AE317" s="48">
        <f t="shared" si="146"/>
        <v>4474.0235350000003</v>
      </c>
      <c r="AF317" s="15">
        <f t="shared" si="162"/>
        <v>-0.2234014834818554</v>
      </c>
      <c r="AG317" s="14">
        <f t="shared" si="163"/>
        <v>0.94660957016483716</v>
      </c>
      <c r="AH317" s="15">
        <f t="shared" si="143"/>
        <v>-5.3390429835162845</v>
      </c>
      <c r="AI317" s="63">
        <f t="shared" si="164"/>
        <v>4673.7644805066466</v>
      </c>
      <c r="AJ317" s="63">
        <f t="shared" si="165"/>
        <v>-0.21343283119986678</v>
      </c>
      <c r="AK317" s="63">
        <f t="shared" si="166"/>
        <v>0.94448466472249848</v>
      </c>
      <c r="AL317" s="63">
        <f t="shared" si="167"/>
        <v>-5.5515335277501521</v>
      </c>
      <c r="AM317" s="8">
        <v>2.65</v>
      </c>
      <c r="AN317" s="16">
        <f t="shared" si="147"/>
        <v>1.0327853410262784</v>
      </c>
      <c r="AO317" s="17">
        <f t="shared" si="168"/>
        <v>1.0379490011502845E-2</v>
      </c>
      <c r="AP317" s="16">
        <f t="shared" si="169"/>
        <v>1.0327853410262784</v>
      </c>
      <c r="AQ317" s="17">
        <f t="shared" si="170"/>
        <v>3.2785341026278392</v>
      </c>
      <c r="AR317" s="45">
        <v>3506.8514420000001</v>
      </c>
      <c r="AS317" s="17">
        <f t="shared" si="171"/>
        <v>4.7039677454829842E-2</v>
      </c>
      <c r="AT317" s="17">
        <f t="shared" si="172"/>
        <v>1.070352415807605</v>
      </c>
      <c r="AU317" s="17">
        <f t="shared" si="173"/>
        <v>7.0352415807604984</v>
      </c>
    </row>
    <row r="318" spans="1:47" x14ac:dyDescent="0.3">
      <c r="A318">
        <f t="shared" si="148"/>
        <v>316</v>
      </c>
      <c r="B318" s="7">
        <v>44293</v>
      </c>
      <c r="C318" s="70">
        <v>1.42</v>
      </c>
      <c r="D318" s="45">
        <v>3749.415786</v>
      </c>
      <c r="E318" s="45">
        <v>0</v>
      </c>
      <c r="F318" s="46">
        <f t="shared" ref="F318:F381" si="175">+(F317*(1+AO317/100))+E318</f>
        <v>301.71290605282502</v>
      </c>
      <c r="G318" s="46">
        <f t="shared" si="144"/>
        <v>3749.415786</v>
      </c>
      <c r="H318" s="11">
        <f t="shared" si="149"/>
        <v>-8.8523396631823292E-2</v>
      </c>
      <c r="I318" s="10">
        <f t="shared" si="150"/>
        <v>1.0941523124309955</v>
      </c>
      <c r="J318" s="11">
        <f t="shared" si="151"/>
        <v>9.4152312430995533</v>
      </c>
      <c r="K318" s="56">
        <f t="shared" si="152"/>
        <v>4051.128692052825</v>
      </c>
      <c r="L318" s="58">
        <f t="shared" si="153"/>
        <v>-8.1164222053597967E-2</v>
      </c>
      <c r="M318" s="57">
        <f t="shared" si="154"/>
        <v>1.0920592552759041</v>
      </c>
      <c r="N318" s="58">
        <f t="shared" si="155"/>
        <v>9.2059255275904093</v>
      </c>
      <c r="O318" s="70">
        <v>3.9428999999999998</v>
      </c>
      <c r="P318" s="45">
        <v>3986.4501169999999</v>
      </c>
      <c r="Q318" s="45">
        <v>0</v>
      </c>
      <c r="R318" s="45">
        <f t="shared" ref="R318:R381" si="176">+(R317*(1+AO317/100))+Q318</f>
        <v>301.71290605282502</v>
      </c>
      <c r="S318" s="47">
        <f t="shared" si="145"/>
        <v>3986.4501169999999</v>
      </c>
      <c r="T318" s="13">
        <f t="shared" si="156"/>
        <v>-1.3415550872131199E-2</v>
      </c>
      <c r="U318" s="12">
        <f t="shared" si="157"/>
        <v>1.0408478237423404</v>
      </c>
      <c r="V318" s="13">
        <f t="shared" ref="V318:V381" si="177">+(U318-1)*100</f>
        <v>4.0847823742340417</v>
      </c>
      <c r="W318" s="55">
        <f t="shared" si="158"/>
        <v>4288.1630230528244</v>
      </c>
      <c r="X318" s="55">
        <f t="shared" si="159"/>
        <v>-1.1741714565161043E-2</v>
      </c>
      <c r="Y318" s="55">
        <f t="shared" si="160"/>
        <v>1.0421556043771996</v>
      </c>
      <c r="Z318" s="55">
        <f t="shared" si="161"/>
        <v>4.2155604377199563</v>
      </c>
      <c r="AA318" s="70">
        <v>4.53</v>
      </c>
      <c r="AB318" s="45">
        <v>4474.0826440000001</v>
      </c>
      <c r="AC318" s="45">
        <v>0</v>
      </c>
      <c r="AD318" s="45">
        <f t="shared" si="174"/>
        <v>199.7616775981341</v>
      </c>
      <c r="AE318" s="48">
        <f t="shared" si="146"/>
        <v>4474.0826440000001</v>
      </c>
      <c r="AF318" s="15">
        <f t="shared" si="162"/>
        <v>1.3211597913453943E-3</v>
      </c>
      <c r="AG318" s="14">
        <f t="shared" si="163"/>
        <v>0.94662207638985918</v>
      </c>
      <c r="AH318" s="15">
        <f t="shared" ref="AH318:AH381" si="178">+(AG318-1)*100</f>
        <v>-5.3377923610140821</v>
      </c>
      <c r="AI318" s="63">
        <f t="shared" si="164"/>
        <v>4673.8443215981342</v>
      </c>
      <c r="AJ318" s="63">
        <f t="shared" si="165"/>
        <v>1.7082823026370875E-3</v>
      </c>
      <c r="AK318" s="63">
        <f t="shared" si="166"/>
        <v>0.94450079918687702</v>
      </c>
      <c r="AL318" s="63">
        <f t="shared" si="167"/>
        <v>-5.5499200813122984</v>
      </c>
      <c r="AM318" s="8">
        <v>2.65</v>
      </c>
      <c r="AN318" s="16">
        <f t="shared" si="147"/>
        <v>1.0328925388775905</v>
      </c>
      <c r="AO318" s="17">
        <f t="shared" si="168"/>
        <v>1.0379490011502845E-2</v>
      </c>
      <c r="AP318" s="16">
        <f t="shared" si="169"/>
        <v>1.0328925388775905</v>
      </c>
      <c r="AQ318" s="17">
        <f t="shared" si="170"/>
        <v>3.2892538877590471</v>
      </c>
      <c r="AR318" s="45">
        <v>3508.501053</v>
      </c>
      <c r="AS318" s="17">
        <f t="shared" si="171"/>
        <v>4.7039660141945383E-2</v>
      </c>
      <c r="AT318" s="17">
        <f t="shared" si="172"/>
        <v>1.0708559059463221</v>
      </c>
      <c r="AU318" s="17">
        <f t="shared" si="173"/>
        <v>7.0855905946322073</v>
      </c>
    </row>
    <row r="319" spans="1:47" x14ac:dyDescent="0.3">
      <c r="A319">
        <f t="shared" si="148"/>
        <v>317</v>
      </c>
      <c r="B319" s="7">
        <v>44294</v>
      </c>
      <c r="C319" s="70">
        <v>1.35</v>
      </c>
      <c r="D319" s="45">
        <v>3754.787934</v>
      </c>
      <c r="E319" s="45">
        <v>0</v>
      </c>
      <c r="F319" s="46">
        <f t="shared" si="175"/>
        <v>301.74422231377218</v>
      </c>
      <c r="G319" s="46">
        <f t="shared" si="144"/>
        <v>3754.787934</v>
      </c>
      <c r="H319" s="11">
        <f t="shared" si="149"/>
        <v>0.14327960158644348</v>
      </c>
      <c r="I319" s="10">
        <f t="shared" si="150"/>
        <v>1.0957200095049955</v>
      </c>
      <c r="J319" s="11">
        <f t="shared" si="151"/>
        <v>9.5720009504995485</v>
      </c>
      <c r="K319" s="56">
        <f t="shared" si="152"/>
        <v>4056.5321563137722</v>
      </c>
      <c r="L319" s="58">
        <f t="shared" si="153"/>
        <v>0.13338169857568527</v>
      </c>
      <c r="M319" s="57">
        <f t="shared" si="154"/>
        <v>1.0935158624600441</v>
      </c>
      <c r="N319" s="58">
        <f t="shared" si="155"/>
        <v>9.3515862460044055</v>
      </c>
      <c r="O319" s="70">
        <v>3.8062</v>
      </c>
      <c r="P319" s="45">
        <v>4021.1031240000002</v>
      </c>
      <c r="Q319" s="45">
        <v>0</v>
      </c>
      <c r="R319" s="45">
        <f t="shared" si="176"/>
        <v>301.74422231377218</v>
      </c>
      <c r="S319" s="47">
        <f t="shared" si="145"/>
        <v>4021.1031240000002</v>
      </c>
      <c r="T319" s="13">
        <f t="shared" si="156"/>
        <v>0.86926980102484119</v>
      </c>
      <c r="U319" s="12">
        <f t="shared" si="157"/>
        <v>1.0498955995487569</v>
      </c>
      <c r="V319" s="13">
        <f t="shared" si="177"/>
        <v>4.9895599548756886</v>
      </c>
      <c r="W319" s="55">
        <f t="shared" si="158"/>
        <v>4322.8473463137725</v>
      </c>
      <c r="X319" s="55">
        <f t="shared" si="159"/>
        <v>0.80883872825001646</v>
      </c>
      <c r="Y319" s="55">
        <f t="shared" si="160"/>
        <v>1.0505849625140304</v>
      </c>
      <c r="Z319" s="55">
        <f t="shared" si="161"/>
        <v>5.058496251403044</v>
      </c>
      <c r="AA319" s="70">
        <v>4.4581999999999997</v>
      </c>
      <c r="AB319" s="45">
        <v>4528.2427829999997</v>
      </c>
      <c r="AC319" s="45">
        <v>0</v>
      </c>
      <c r="AD319" s="45">
        <f t="shared" si="174"/>
        <v>199.78241184150721</v>
      </c>
      <c r="AE319" s="48">
        <f t="shared" si="146"/>
        <v>4528.2427829999997</v>
      </c>
      <c r="AF319" s="15">
        <f t="shared" si="162"/>
        <v>1.2105305893853169</v>
      </c>
      <c r="AG319" s="14">
        <f t="shared" si="163"/>
        <v>0.9580812261904329</v>
      </c>
      <c r="AH319" s="15">
        <f t="shared" si="178"/>
        <v>-4.1918773809567096</v>
      </c>
      <c r="AI319" s="63">
        <f t="shared" si="164"/>
        <v>4728.0251948415071</v>
      </c>
      <c r="AJ319" s="63">
        <f t="shared" si="165"/>
        <v>1.1592357279210042</v>
      </c>
      <c r="AK319" s="63">
        <f t="shared" si="166"/>
        <v>0.95544978990155072</v>
      </c>
      <c r="AL319" s="63">
        <f t="shared" si="167"/>
        <v>-4.4550210098449288</v>
      </c>
      <c r="AM319" s="8">
        <v>2.65</v>
      </c>
      <c r="AN319" s="16">
        <f t="shared" si="147"/>
        <v>1.0329997478554929</v>
      </c>
      <c r="AO319" s="17">
        <f t="shared" si="168"/>
        <v>1.0379490011502845E-2</v>
      </c>
      <c r="AP319" s="16">
        <f t="shared" si="169"/>
        <v>1.0329997478554929</v>
      </c>
      <c r="AQ319" s="17">
        <f t="shared" si="170"/>
        <v>3.2999747855492867</v>
      </c>
      <c r="AR319" s="45">
        <v>3510.1514400000001</v>
      </c>
      <c r="AS319" s="17">
        <f t="shared" si="171"/>
        <v>4.7039660956893492E-2</v>
      </c>
      <c r="AT319" s="17">
        <f t="shared" si="172"/>
        <v>1.0713596329338162</v>
      </c>
      <c r="AU319" s="17">
        <f t="shared" si="173"/>
        <v>7.1359632933816197</v>
      </c>
    </row>
    <row r="320" spans="1:47" x14ac:dyDescent="0.3">
      <c r="A320">
        <f t="shared" si="148"/>
        <v>318</v>
      </c>
      <c r="B320" s="7">
        <v>44295</v>
      </c>
      <c r="C320" s="70">
        <v>1.546</v>
      </c>
      <c r="D320" s="45">
        <v>3743.9350730000001</v>
      </c>
      <c r="E320" s="45">
        <v>0</v>
      </c>
      <c r="F320" s="46">
        <f t="shared" si="175"/>
        <v>301.77554182518753</v>
      </c>
      <c r="G320" s="46">
        <f t="shared" si="144"/>
        <v>3743.9350730000001</v>
      </c>
      <c r="H320" s="11">
        <f t="shared" si="149"/>
        <v>-0.28904058473518957</v>
      </c>
      <c r="I320" s="10">
        <f t="shared" si="150"/>
        <v>1.0925529339824618</v>
      </c>
      <c r="J320" s="11">
        <f t="shared" si="151"/>
        <v>9.2552933982461774</v>
      </c>
      <c r="K320" s="56">
        <f t="shared" si="152"/>
        <v>4045.7106148251878</v>
      </c>
      <c r="L320" s="58">
        <f t="shared" si="153"/>
        <v>-0.26676829053953188</v>
      </c>
      <c r="M320" s="57">
        <f t="shared" si="154"/>
        <v>1.0905987088869808</v>
      </c>
      <c r="N320" s="58">
        <f t="shared" si="155"/>
        <v>9.0598708886980859</v>
      </c>
      <c r="O320" s="70">
        <v>3.92</v>
      </c>
      <c r="P320" s="45">
        <v>3993.2334430000001</v>
      </c>
      <c r="Q320" s="45">
        <v>0</v>
      </c>
      <c r="R320" s="45">
        <f t="shared" si="176"/>
        <v>301.77554182518753</v>
      </c>
      <c r="S320" s="47">
        <f t="shared" si="145"/>
        <v>3993.2334430000001</v>
      </c>
      <c r="T320" s="13">
        <f t="shared" si="156"/>
        <v>-0.69308545790978116</v>
      </c>
      <c r="U320" s="12">
        <f t="shared" si="157"/>
        <v>1.0426189258250498</v>
      </c>
      <c r="V320" s="13">
        <f t="shared" si="177"/>
        <v>4.261892582504978</v>
      </c>
      <c r="W320" s="55">
        <f t="shared" si="158"/>
        <v>4295.0089848251873</v>
      </c>
      <c r="X320" s="55">
        <f t="shared" si="159"/>
        <v>-0.64398206224709487</v>
      </c>
      <c r="Y320" s="55">
        <f t="shared" si="160"/>
        <v>1.0438193838067746</v>
      </c>
      <c r="Z320" s="55">
        <f t="shared" si="161"/>
        <v>4.3819383806774637</v>
      </c>
      <c r="AA320" s="70">
        <v>4.5000999999999998</v>
      </c>
      <c r="AB320" s="45">
        <v>4497.1072299999996</v>
      </c>
      <c r="AC320" s="45">
        <v>0</v>
      </c>
      <c r="AD320" s="45">
        <f t="shared" si="174"/>
        <v>199.80314823698905</v>
      </c>
      <c r="AE320" s="48">
        <f t="shared" si="146"/>
        <v>4497.1072299999996</v>
      </c>
      <c r="AF320" s="15">
        <f t="shared" si="162"/>
        <v>-0.68758576984629949</v>
      </c>
      <c r="AG320" s="14">
        <f t="shared" si="163"/>
        <v>0.95149359601557859</v>
      </c>
      <c r="AH320" s="15">
        <f t="shared" si="178"/>
        <v>-4.8506403984421409</v>
      </c>
      <c r="AI320" s="63">
        <f t="shared" si="164"/>
        <v>4696.9103782369884</v>
      </c>
      <c r="AJ320" s="63">
        <f t="shared" si="165"/>
        <v>-0.65809329101008673</v>
      </c>
      <c r="AK320" s="63">
        <f t="shared" si="166"/>
        <v>0.94916203893523865</v>
      </c>
      <c r="AL320" s="63">
        <f t="shared" si="167"/>
        <v>-5.083796106476135</v>
      </c>
      <c r="AM320" s="8">
        <v>2.65</v>
      </c>
      <c r="AN320" s="16">
        <f t="shared" si="147"/>
        <v>1.0331069679611404</v>
      </c>
      <c r="AO320" s="17">
        <f t="shared" si="168"/>
        <v>1.0379490011502845E-2</v>
      </c>
      <c r="AP320" s="16">
        <f t="shared" si="169"/>
        <v>1.0331069679611404</v>
      </c>
      <c r="AQ320" s="17">
        <f t="shared" si="170"/>
        <v>3.3106967961140432</v>
      </c>
      <c r="AR320" s="45">
        <v>3508.6749119999999</v>
      </c>
      <c r="AS320" s="17">
        <f t="shared" si="171"/>
        <v>-4.2064509900463509E-2</v>
      </c>
      <c r="AT320" s="17">
        <f t="shared" si="172"/>
        <v>1.0709089707549513</v>
      </c>
      <c r="AU320" s="17">
        <f t="shared" si="173"/>
        <v>7.0908970754951284</v>
      </c>
    </row>
    <row r="321" spans="1:47" x14ac:dyDescent="0.3">
      <c r="A321">
        <f t="shared" si="148"/>
        <v>319</v>
      </c>
      <c r="B321" s="7">
        <v>44298</v>
      </c>
      <c r="C321" s="70">
        <v>1.5561</v>
      </c>
      <c r="D321" s="45">
        <v>3745.251045</v>
      </c>
      <c r="E321" s="45">
        <v>0</v>
      </c>
      <c r="F321" s="46">
        <f t="shared" si="175"/>
        <v>301.80686458740843</v>
      </c>
      <c r="G321" s="46">
        <f t="shared" si="144"/>
        <v>3745.251045</v>
      </c>
      <c r="H321" s="11">
        <f t="shared" si="149"/>
        <v>3.5149434334225127E-2</v>
      </c>
      <c r="I321" s="10">
        <f t="shared" si="150"/>
        <v>1.0929369601585586</v>
      </c>
      <c r="J321" s="11">
        <f t="shared" si="151"/>
        <v>9.2936960158558577</v>
      </c>
      <c r="K321" s="56">
        <f t="shared" si="152"/>
        <v>4047.0579095874082</v>
      </c>
      <c r="L321" s="58">
        <f t="shared" si="153"/>
        <v>3.3301807531249672E-2</v>
      </c>
      <c r="M321" s="57">
        <f t="shared" si="154"/>
        <v>1.0909618979699527</v>
      </c>
      <c r="N321" s="58">
        <f t="shared" si="155"/>
        <v>9.0961897969952688</v>
      </c>
      <c r="O321" s="70">
        <v>3.968</v>
      </c>
      <c r="P321" s="45">
        <v>3984.2993900000001</v>
      </c>
      <c r="Q321" s="45">
        <v>0</v>
      </c>
      <c r="R321" s="45">
        <f t="shared" si="176"/>
        <v>301.80686458740843</v>
      </c>
      <c r="S321" s="47">
        <f t="shared" si="145"/>
        <v>3984.2993900000001</v>
      </c>
      <c r="T321" s="13">
        <f t="shared" si="156"/>
        <v>-0.22372979510278945</v>
      </c>
      <c r="U321" s="12">
        <f t="shared" si="157"/>
        <v>1.0402862766385985</v>
      </c>
      <c r="V321" s="13">
        <f t="shared" si="177"/>
        <v>4.0286276638598517</v>
      </c>
      <c r="W321" s="55">
        <f t="shared" si="158"/>
        <v>4286.1062545874083</v>
      </c>
      <c r="X321" s="55">
        <f t="shared" si="159"/>
        <v>-0.20728082919577728</v>
      </c>
      <c r="Y321" s="55">
        <f t="shared" si="160"/>
        <v>1.0416557463327136</v>
      </c>
      <c r="Z321" s="55">
        <f t="shared" si="161"/>
        <v>4.1655746332713628</v>
      </c>
      <c r="AA321" s="70">
        <v>4.4889999999999999</v>
      </c>
      <c r="AB321" s="45">
        <v>4507.7086289999997</v>
      </c>
      <c r="AC321" s="45">
        <v>0</v>
      </c>
      <c r="AD321" s="45">
        <f t="shared" si="174"/>
        <v>199.82388678480297</v>
      </c>
      <c r="AE321" s="48">
        <f t="shared" si="146"/>
        <v>4507.7086289999997</v>
      </c>
      <c r="AF321" s="15">
        <f t="shared" si="162"/>
        <v>0.23573818585598261</v>
      </c>
      <c r="AG321" s="14">
        <f t="shared" si="163"/>
        <v>0.95373662975736162</v>
      </c>
      <c r="AH321" s="15">
        <f t="shared" si="178"/>
        <v>-4.6263370242638384</v>
      </c>
      <c r="AI321" s="63">
        <f t="shared" si="164"/>
        <v>4707.5325157848029</v>
      </c>
      <c r="AJ321" s="63">
        <f t="shared" si="165"/>
        <v>0.22615159099121929</v>
      </c>
      <c r="AK321" s="63">
        <f t="shared" si="166"/>
        <v>0.95130858398737539</v>
      </c>
      <c r="AL321" s="63">
        <f t="shared" si="167"/>
        <v>-4.8691416012624611</v>
      </c>
      <c r="AM321" s="8">
        <v>2.65</v>
      </c>
      <c r="AN321" s="16">
        <f t="shared" si="147"/>
        <v>1.033214199195688</v>
      </c>
      <c r="AO321" s="17">
        <f t="shared" si="168"/>
        <v>1.0379490011502845E-2</v>
      </c>
      <c r="AP321" s="16">
        <f t="shared" si="169"/>
        <v>1.033214199195688</v>
      </c>
      <c r="AQ321" s="17">
        <f t="shared" si="170"/>
        <v>3.3214199195688021</v>
      </c>
      <c r="AR321" s="45">
        <v>3510.1516200000001</v>
      </c>
      <c r="AS321" s="17">
        <f t="shared" si="171"/>
        <v>4.208734171837758E-2</v>
      </c>
      <c r="AT321" s="17">
        <f t="shared" si="172"/>
        <v>1.0713596878729656</v>
      </c>
      <c r="AU321" s="17">
        <f t="shared" si="173"/>
        <v>7.1359687872965649</v>
      </c>
    </row>
    <row r="322" spans="1:47" x14ac:dyDescent="0.3">
      <c r="A322">
        <f t="shared" si="148"/>
        <v>320</v>
      </c>
      <c r="B322" s="7">
        <v>44299</v>
      </c>
      <c r="C322" s="70">
        <v>1.6282000000000001</v>
      </c>
      <c r="D322" s="45">
        <v>3743.6001350000001</v>
      </c>
      <c r="E322" s="45">
        <v>0</v>
      </c>
      <c r="F322" s="46">
        <f t="shared" si="175"/>
        <v>301.83819060077229</v>
      </c>
      <c r="G322" s="46">
        <f t="shared" si="144"/>
        <v>3743.6001350000001</v>
      </c>
      <c r="H322" s="11">
        <f t="shared" si="149"/>
        <v>-4.4080089162612524E-2</v>
      </c>
      <c r="I322" s="10">
        <f t="shared" si="150"/>
        <v>1.0924551925720296</v>
      </c>
      <c r="J322" s="11">
        <f t="shared" si="151"/>
        <v>9.245519257202961</v>
      </c>
      <c r="K322" s="56">
        <f t="shared" si="152"/>
        <v>4045.4383256007723</v>
      </c>
      <c r="L322" s="58">
        <f t="shared" si="153"/>
        <v>-4.0018799404850647E-2</v>
      </c>
      <c r="M322" s="57">
        <f t="shared" si="154"/>
        <v>1.0905253081164208</v>
      </c>
      <c r="N322" s="58">
        <f t="shared" si="155"/>
        <v>9.0525308116420788</v>
      </c>
      <c r="O322" s="70">
        <v>4.0999999999999996</v>
      </c>
      <c r="P322" s="45">
        <v>3955.934291</v>
      </c>
      <c r="Q322" s="45">
        <v>0</v>
      </c>
      <c r="R322" s="45">
        <f t="shared" si="176"/>
        <v>301.83819060077229</v>
      </c>
      <c r="S322" s="47">
        <f t="shared" si="145"/>
        <v>3955.934291</v>
      </c>
      <c r="T322" s="13">
        <f t="shared" si="156"/>
        <v>-0.71192187693506215</v>
      </c>
      <c r="U322" s="12">
        <f t="shared" si="157"/>
        <v>1.0328802510524551</v>
      </c>
      <c r="V322" s="13">
        <f t="shared" si="177"/>
        <v>3.2880251052455067</v>
      </c>
      <c r="W322" s="55">
        <f t="shared" si="158"/>
        <v>4257.7724816007722</v>
      </c>
      <c r="X322" s="55">
        <f t="shared" si="159"/>
        <v>-0.66106090945157181</v>
      </c>
      <c r="Y322" s="55">
        <f t="shared" si="160"/>
        <v>1.0347697673826521</v>
      </c>
      <c r="Z322" s="55">
        <f t="shared" si="161"/>
        <v>3.4769767382652139</v>
      </c>
      <c r="AA322" s="70">
        <v>4.5247000000000002</v>
      </c>
      <c r="AB322" s="45">
        <v>4484.9752390000003</v>
      </c>
      <c r="AC322" s="45">
        <v>0</v>
      </c>
      <c r="AD322" s="45">
        <f t="shared" si="174"/>
        <v>199.8446274851724</v>
      </c>
      <c r="AE322" s="48">
        <f t="shared" si="146"/>
        <v>4484.9752390000003</v>
      </c>
      <c r="AF322" s="15">
        <f t="shared" si="162"/>
        <v>-0.50432252550099976</v>
      </c>
      <c r="AG322" s="14">
        <f t="shared" si="163"/>
        <v>0.94892672109954113</v>
      </c>
      <c r="AH322" s="15">
        <f t="shared" si="178"/>
        <v>-5.1073278900458874</v>
      </c>
      <c r="AI322" s="63">
        <f t="shared" si="164"/>
        <v>4684.8198664851725</v>
      </c>
      <c r="AJ322" s="63">
        <f t="shared" si="165"/>
        <v>-0.48247461326018648</v>
      </c>
      <c r="AK322" s="63">
        <f t="shared" si="166"/>
        <v>0.94671876157587131</v>
      </c>
      <c r="AL322" s="63">
        <f t="shared" si="167"/>
        <v>-5.3281238424128681</v>
      </c>
      <c r="AM322" s="8">
        <v>2.65</v>
      </c>
      <c r="AN322" s="16">
        <f t="shared" si="147"/>
        <v>1.0333214415602909</v>
      </c>
      <c r="AO322" s="17">
        <f t="shared" si="168"/>
        <v>1.0379490011502845E-2</v>
      </c>
      <c r="AP322" s="16">
        <f t="shared" si="169"/>
        <v>1.0333214415602909</v>
      </c>
      <c r="AQ322" s="17">
        <f t="shared" si="170"/>
        <v>3.3321441560290932</v>
      </c>
      <c r="AR322" s="45">
        <v>3511.6289499999998</v>
      </c>
      <c r="AS322" s="17">
        <f t="shared" si="171"/>
        <v>4.2087355759279355E-2</v>
      </c>
      <c r="AT322" s="17">
        <f t="shared" si="172"/>
        <v>1.0718105948362622</v>
      </c>
      <c r="AU322" s="17">
        <f t="shared" si="173"/>
        <v>7.1810594836262176</v>
      </c>
    </row>
    <row r="323" spans="1:47" x14ac:dyDescent="0.3">
      <c r="A323">
        <f t="shared" si="148"/>
        <v>321</v>
      </c>
      <c r="B323" s="7">
        <v>44300</v>
      </c>
      <c r="C323" s="70">
        <v>1.61</v>
      </c>
      <c r="D323" s="45">
        <v>3746.2858580000002</v>
      </c>
      <c r="E323" s="45">
        <v>0</v>
      </c>
      <c r="F323" s="46">
        <f t="shared" si="175"/>
        <v>301.86951986561661</v>
      </c>
      <c r="G323" s="46">
        <f t="shared" si="144"/>
        <v>3746.2858580000002</v>
      </c>
      <c r="H323" s="11">
        <f t="shared" si="149"/>
        <v>7.1741716613660245E-2</v>
      </c>
      <c r="I323" s="10">
        <f t="shared" si="150"/>
        <v>1.0932389386804158</v>
      </c>
      <c r="J323" s="11">
        <f t="shared" si="151"/>
        <v>9.3238938680415764</v>
      </c>
      <c r="K323" s="56">
        <f t="shared" si="152"/>
        <v>4048.1553778656166</v>
      </c>
      <c r="L323" s="58">
        <f t="shared" si="153"/>
        <v>6.7163358977695431E-2</v>
      </c>
      <c r="M323" s="57">
        <f t="shared" si="154"/>
        <v>1.0912577415438536</v>
      </c>
      <c r="N323" s="58">
        <f t="shared" si="155"/>
        <v>9.1257741543853577</v>
      </c>
      <c r="O323" s="70">
        <v>4.0743</v>
      </c>
      <c r="P323" s="45">
        <v>3964.1757739999998</v>
      </c>
      <c r="Q323" s="45">
        <v>0</v>
      </c>
      <c r="R323" s="45">
        <f t="shared" si="176"/>
        <v>301.86951986561661</v>
      </c>
      <c r="S323" s="47">
        <f t="shared" si="145"/>
        <v>3964.1757739999998</v>
      </c>
      <c r="T323" s="13">
        <f t="shared" si="156"/>
        <v>0.20833215098516877</v>
      </c>
      <c r="U323" s="12">
        <f t="shared" si="157"/>
        <v>1.0350320726965736</v>
      </c>
      <c r="V323" s="13">
        <f t="shared" si="177"/>
        <v>3.5032072696573602</v>
      </c>
      <c r="W323" s="55">
        <f t="shared" si="158"/>
        <v>4266.0452938656163</v>
      </c>
      <c r="X323" s="55">
        <f t="shared" si="159"/>
        <v>0.19429906836483379</v>
      </c>
      <c r="Y323" s="55">
        <f t="shared" si="160"/>
        <v>1.0367803154003976</v>
      </c>
      <c r="Z323" s="55">
        <f t="shared" si="161"/>
        <v>3.6780315400397612</v>
      </c>
      <c r="AA323" s="70">
        <v>4.5026000000000002</v>
      </c>
      <c r="AB323" s="45">
        <v>4503.3639080000003</v>
      </c>
      <c r="AC323" s="45">
        <v>0</v>
      </c>
      <c r="AD323" s="45">
        <f t="shared" si="174"/>
        <v>199.86537033832073</v>
      </c>
      <c r="AE323" s="48">
        <f t="shared" si="146"/>
        <v>4503.3639080000003</v>
      </c>
      <c r="AF323" s="15">
        <f t="shared" si="162"/>
        <v>0.4100060316966303</v>
      </c>
      <c r="AG323" s="14">
        <f t="shared" si="163"/>
        <v>0.95281737789243026</v>
      </c>
      <c r="AH323" s="15">
        <f t="shared" si="178"/>
        <v>-4.7182622107569738</v>
      </c>
      <c r="AI323" s="63">
        <f t="shared" si="164"/>
        <v>4703.2292783383209</v>
      </c>
      <c r="AJ323" s="63">
        <f t="shared" si="165"/>
        <v>0.39295879837020209</v>
      </c>
      <c r="AK323" s="63">
        <f t="shared" si="166"/>
        <v>0.95043897624530516</v>
      </c>
      <c r="AL323" s="63">
        <f t="shared" si="167"/>
        <v>-4.9561023754694844</v>
      </c>
      <c r="AM323" s="8">
        <v>2.65</v>
      </c>
      <c r="AN323" s="16">
        <f t="shared" si="147"/>
        <v>1.0334286950561045</v>
      </c>
      <c r="AO323" s="17">
        <f t="shared" si="168"/>
        <v>1.0379490011502845E-2</v>
      </c>
      <c r="AP323" s="16">
        <f t="shared" si="169"/>
        <v>1.0334286950561045</v>
      </c>
      <c r="AQ323" s="17">
        <f t="shared" si="170"/>
        <v>3.3428695056104463</v>
      </c>
      <c r="AR323" s="45">
        <v>3513.1069010000001</v>
      </c>
      <c r="AS323" s="17">
        <f t="shared" si="171"/>
        <v>4.2087333856843934E-2</v>
      </c>
      <c r="AT323" s="17">
        <f t="shared" si="172"/>
        <v>1.0722616913396239</v>
      </c>
      <c r="AU323" s="17">
        <f t="shared" si="173"/>
        <v>7.2261691339623901</v>
      </c>
    </row>
    <row r="324" spans="1:47" x14ac:dyDescent="0.3">
      <c r="A324">
        <f t="shared" si="148"/>
        <v>322</v>
      </c>
      <c r="B324" s="7">
        <v>44301</v>
      </c>
      <c r="C324" s="70">
        <v>1.5093000000000001</v>
      </c>
      <c r="D324" s="45">
        <v>3752.9060009999998</v>
      </c>
      <c r="E324" s="45">
        <v>0</v>
      </c>
      <c r="F324" s="46">
        <f t="shared" si="175"/>
        <v>301.90085238227886</v>
      </c>
      <c r="G324" s="46">
        <f t="shared" ref="G324:G387" si="179">+D324+E324</f>
        <v>3752.9060009999998</v>
      </c>
      <c r="H324" s="11">
        <f t="shared" si="149"/>
        <v>0.17671216909043164</v>
      </c>
      <c r="I324" s="10">
        <f t="shared" si="150"/>
        <v>1.0951708249222991</v>
      </c>
      <c r="J324" s="11">
        <f t="shared" si="151"/>
        <v>9.5170824922299104</v>
      </c>
      <c r="K324" s="56">
        <f t="shared" si="152"/>
        <v>4054.8068533822789</v>
      </c>
      <c r="L324" s="58">
        <f t="shared" si="153"/>
        <v>0.16430879983093671</v>
      </c>
      <c r="M324" s="57">
        <f t="shared" si="154"/>
        <v>1.0930507740420465</v>
      </c>
      <c r="N324" s="58">
        <f t="shared" si="155"/>
        <v>9.3050774042046527</v>
      </c>
      <c r="O324" s="70">
        <v>4.0057</v>
      </c>
      <c r="P324" s="45">
        <v>3982.394374</v>
      </c>
      <c r="Q324" s="45">
        <v>0</v>
      </c>
      <c r="R324" s="45">
        <f t="shared" si="176"/>
        <v>301.90085238227886</v>
      </c>
      <c r="S324" s="47">
        <f t="shared" ref="S324:S387" si="180">+P324+Q324</f>
        <v>3982.394374</v>
      </c>
      <c r="T324" s="13">
        <f t="shared" si="156"/>
        <v>0.45958103370418169</v>
      </c>
      <c r="U324" s="12">
        <f t="shared" si="157"/>
        <v>1.0397888837954423</v>
      </c>
      <c r="V324" s="13">
        <f t="shared" si="177"/>
        <v>3.978888379544232</v>
      </c>
      <c r="W324" s="55">
        <f t="shared" si="158"/>
        <v>4284.295226382279</v>
      </c>
      <c r="X324" s="55">
        <f t="shared" si="159"/>
        <v>0.42779509497719026</v>
      </c>
      <c r="Y324" s="55">
        <f t="shared" si="160"/>
        <v>1.0412156107353696</v>
      </c>
      <c r="Z324" s="55">
        <f t="shared" si="161"/>
        <v>4.1215610735369612</v>
      </c>
      <c r="AA324" s="70">
        <v>4.4922000000000004</v>
      </c>
      <c r="AB324" s="45">
        <v>4513.4728420000001</v>
      </c>
      <c r="AC324" s="45">
        <v>0</v>
      </c>
      <c r="AD324" s="45">
        <f t="shared" si="174"/>
        <v>199.88611534447145</v>
      </c>
      <c r="AE324" s="48">
        <f t="shared" ref="AE324:AE387" si="181">+AC324+AB324</f>
        <v>4513.4728420000001</v>
      </c>
      <c r="AF324" s="15">
        <f t="shared" si="162"/>
        <v>0.22447517470312039</v>
      </c>
      <c r="AG324" s="14">
        <f t="shared" si="163"/>
        <v>0.95495621636605599</v>
      </c>
      <c r="AH324" s="15">
        <f t="shared" si="178"/>
        <v>-4.5043783633944017</v>
      </c>
      <c r="AI324" s="63">
        <f t="shared" si="164"/>
        <v>4713.3589573444715</v>
      </c>
      <c r="AJ324" s="63">
        <f t="shared" si="165"/>
        <v>0.21537710382959485</v>
      </c>
      <c r="AK324" s="63">
        <f t="shared" si="166"/>
        <v>0.95248600418600993</v>
      </c>
      <c r="AL324" s="63">
        <f t="shared" si="167"/>
        <v>-4.7513995813990073</v>
      </c>
      <c r="AM324" s="8">
        <v>2.65</v>
      </c>
      <c r="AN324" s="16">
        <f t="shared" ref="AN324:AN387" si="182">+((AM323/100+1)^(1/252))*AN323</f>
        <v>1.0335359596842839</v>
      </c>
      <c r="AO324" s="17">
        <f t="shared" si="168"/>
        <v>1.0379490011502845E-2</v>
      </c>
      <c r="AP324" s="16">
        <f t="shared" si="169"/>
        <v>1.0335359596842839</v>
      </c>
      <c r="AQ324" s="17">
        <f t="shared" si="170"/>
        <v>3.3535959684283911</v>
      </c>
      <c r="AR324" s="45">
        <v>3514.5854749999999</v>
      </c>
      <c r="AS324" s="17">
        <f t="shared" si="171"/>
        <v>4.2087361462828099E-2</v>
      </c>
      <c r="AT324" s="17">
        <f t="shared" si="172"/>
        <v>1.0727129779934854</v>
      </c>
      <c r="AU324" s="17">
        <f t="shared" si="173"/>
        <v>7.2712977993485417</v>
      </c>
    </row>
    <row r="325" spans="1:47" x14ac:dyDescent="0.3">
      <c r="A325">
        <f t="shared" ref="A325:A388" si="183">+A324+1</f>
        <v>323</v>
      </c>
      <c r="B325" s="7">
        <v>44302</v>
      </c>
      <c r="C325" s="70">
        <v>1.3702000000000001</v>
      </c>
      <c r="D325" s="45">
        <v>3760.46342</v>
      </c>
      <c r="E325" s="45">
        <v>0</v>
      </c>
      <c r="F325" s="46">
        <f t="shared" si="175"/>
        <v>301.93218815109651</v>
      </c>
      <c r="G325" s="46">
        <f t="shared" si="179"/>
        <v>3760.46342</v>
      </c>
      <c r="H325" s="11">
        <f t="shared" ref="H325:H388" si="184">+(G325/D324-1)*100</f>
        <v>0.20137512098588051</v>
      </c>
      <c r="I325" s="10">
        <f t="shared" ref="I325:I377" si="185">+(1+H325/100)*I324</f>
        <v>1.0973762264959885</v>
      </c>
      <c r="J325" s="11">
        <f t="shared" ref="J325:J377" si="186">+(I325-1)*100</f>
        <v>9.7376226495988547</v>
      </c>
      <c r="K325" s="56">
        <f t="shared" ref="K325:K388" si="187">+D325+F325</f>
        <v>4062.3956081510964</v>
      </c>
      <c r="L325" s="58">
        <f t="shared" ref="L325:L388" si="188">+(K325/K324-1)*100</f>
        <v>0.18715453147879479</v>
      </c>
      <c r="M325" s="57">
        <f t="shared" ref="M325:M388" si="189">+(1+L325/100)*M324</f>
        <v>1.0950964680970303</v>
      </c>
      <c r="N325" s="58">
        <f t="shared" ref="N325:N388" si="190">+(M325-1)*100</f>
        <v>9.5096468097030318</v>
      </c>
      <c r="O325" s="70">
        <v>3.9317000000000002</v>
      </c>
      <c r="P325" s="45">
        <v>4001.0146009999999</v>
      </c>
      <c r="Q325" s="45">
        <v>0</v>
      </c>
      <c r="R325" s="45">
        <f t="shared" si="176"/>
        <v>301.93218815109651</v>
      </c>
      <c r="S325" s="47">
        <f t="shared" si="180"/>
        <v>4001.0146009999999</v>
      </c>
      <c r="T325" s="13">
        <f t="shared" ref="T325:T388" si="191">+(S325/P324-1)*100</f>
        <v>0.46756361252331402</v>
      </c>
      <c r="U325" s="12">
        <f t="shared" ref="U325:U388" si="192">+(1+T325/100)*U324</f>
        <v>1.044650558263132</v>
      </c>
      <c r="V325" s="13">
        <f t="shared" si="177"/>
        <v>4.4650558263132023</v>
      </c>
      <c r="W325" s="55">
        <f t="shared" ref="W325:W388" si="193">+P325+R325</f>
        <v>4302.9467891510967</v>
      </c>
      <c r="X325" s="55">
        <f t="shared" ref="X325:X388" si="194">+(W325/W324-1)*100</f>
        <v>0.43534728078409302</v>
      </c>
      <c r="Y325" s="55">
        <f t="shared" ref="Y325:Y388" si="195">+(1+X325/100)*Y324</f>
        <v>1.0457485145838055</v>
      </c>
      <c r="Z325" s="55">
        <f t="shared" ref="Z325:Z388" si="196">+(Y325-1)*100</f>
        <v>4.5748514583805466</v>
      </c>
      <c r="AA325" s="70">
        <v>4.4524999999999997</v>
      </c>
      <c r="AB325" s="45">
        <v>4543.6265810000004</v>
      </c>
      <c r="AC325" s="45">
        <v>0</v>
      </c>
      <c r="AD325" s="45">
        <f t="shared" si="174"/>
        <v>199.906862503848</v>
      </c>
      <c r="AE325" s="48">
        <f t="shared" si="181"/>
        <v>4543.6265810000004</v>
      </c>
      <c r="AF325" s="15">
        <f t="shared" ref="AF325:AF388" si="197">+(AE325/AB324-1)*100</f>
        <v>0.66808287222657192</v>
      </c>
      <c r="AG325" s="14">
        <f t="shared" ref="AG325:AG388" si="198">+(1+AF325/100)*AG324</f>
        <v>0.96133611528486052</v>
      </c>
      <c r="AH325" s="15">
        <f t="shared" si="178"/>
        <v>-3.8663884715139485</v>
      </c>
      <c r="AI325" s="63">
        <f t="shared" ref="AI325:AI388" si="199">+AB325+AD325</f>
        <v>4743.5334435038485</v>
      </c>
      <c r="AJ325" s="63">
        <f t="shared" ref="AJ325:AJ388" si="200">+(AI325/AI324-1)*100</f>
        <v>0.64019070969245639</v>
      </c>
      <c r="AK325" s="63">
        <f t="shared" ref="AK325:AK388" si="201">+(1+AJ325/100)*AK324</f>
        <v>0.95858373109592965</v>
      </c>
      <c r="AL325" s="63">
        <f t="shared" ref="AL325:AL388" si="202">+(AK325-1)*100</f>
        <v>-4.1416268904070357</v>
      </c>
      <c r="AM325" s="8">
        <v>2.65</v>
      </c>
      <c r="AN325" s="16">
        <f t="shared" si="182"/>
        <v>1.0336432354459846</v>
      </c>
      <c r="AO325" s="17">
        <f t="shared" ref="AO325:AO388" si="203">+(AN325/AN324-1)*100</f>
        <v>1.0379490011502845E-2</v>
      </c>
      <c r="AP325" s="16">
        <f t="shared" ref="AP325:AP388" si="204">+(1+AO325/100)*AP324</f>
        <v>1.0336432354459846</v>
      </c>
      <c r="AQ325" s="17">
        <f t="shared" ref="AQ325:AQ388" si="205">+(AP325-1)*100</f>
        <v>3.3643235445984576</v>
      </c>
      <c r="AR325" s="45">
        <v>3515.2369739999999</v>
      </c>
      <c r="AS325" s="17">
        <f t="shared" ref="AS325:AS388" si="206">+(AR325/AR324-1)*100</f>
        <v>1.8537008265528954E-2</v>
      </c>
      <c r="AT325" s="17">
        <f t="shared" ref="AT325:AT388" si="207">+(1+AS325/100)*AT324</f>
        <v>1.0729118268868816</v>
      </c>
      <c r="AU325" s="17">
        <f t="shared" ref="AU325:AU388" si="208">+(AT325-1)*100</f>
        <v>7.2911826886881581</v>
      </c>
    </row>
    <row r="326" spans="1:47" x14ac:dyDescent="0.3">
      <c r="A326">
        <f t="shared" si="183"/>
        <v>324</v>
      </c>
      <c r="B326" s="7">
        <v>44305</v>
      </c>
      <c r="C326" s="70">
        <v>1.31</v>
      </c>
      <c r="D326" s="45">
        <v>3764.2369010000002</v>
      </c>
      <c r="E326" s="45">
        <v>0</v>
      </c>
      <c r="F326" s="46">
        <f t="shared" si="175"/>
        <v>301.96352717240717</v>
      </c>
      <c r="G326" s="46">
        <f t="shared" si="179"/>
        <v>3764.2369010000002</v>
      </c>
      <c r="H326" s="11">
        <f t="shared" si="184"/>
        <v>0.10034616956864362</v>
      </c>
      <c r="I326" s="10">
        <f t="shared" si="185"/>
        <v>1.0984774015050343</v>
      </c>
      <c r="J326" s="11">
        <f t="shared" si="186"/>
        <v>9.8477401505034265</v>
      </c>
      <c r="K326" s="56">
        <f t="shared" si="187"/>
        <v>4066.2004281724076</v>
      </c>
      <c r="L326" s="58">
        <f t="shared" si="188"/>
        <v>9.3659514934407717E-2</v>
      </c>
      <c r="M326" s="57">
        <f t="shared" si="189"/>
        <v>1.0961221301371138</v>
      </c>
      <c r="N326" s="58">
        <f t="shared" si="190"/>
        <v>9.6122130137113793</v>
      </c>
      <c r="O326" s="70">
        <v>3.9068999999999998</v>
      </c>
      <c r="P326" s="45">
        <v>4008.1762840000001</v>
      </c>
      <c r="Q326" s="45">
        <v>0</v>
      </c>
      <c r="R326" s="45">
        <f t="shared" si="176"/>
        <v>301.96352717240717</v>
      </c>
      <c r="S326" s="47">
        <f t="shared" si="180"/>
        <v>4008.1762840000001</v>
      </c>
      <c r="T326" s="13">
        <f t="shared" si="191"/>
        <v>0.17899667244929418</v>
      </c>
      <c r="U326" s="12">
        <f t="shared" si="192"/>
        <v>1.0465204480011461</v>
      </c>
      <c r="V326" s="13">
        <f t="shared" si="177"/>
        <v>4.6520448001146075</v>
      </c>
      <c r="W326" s="55">
        <f t="shared" si="193"/>
        <v>4310.1398111724075</v>
      </c>
      <c r="X326" s="55">
        <f t="shared" si="194"/>
        <v>0.16716502373319564</v>
      </c>
      <c r="Y326" s="55">
        <f t="shared" si="195"/>
        <v>1.047496640336399</v>
      </c>
      <c r="Z326" s="55">
        <f t="shared" si="196"/>
        <v>4.7496640336398999</v>
      </c>
      <c r="AA326" s="70">
        <v>4.4477000000000002</v>
      </c>
      <c r="AB326" s="45">
        <v>4548.7230600000003</v>
      </c>
      <c r="AC326" s="45">
        <v>0</v>
      </c>
      <c r="AD326" s="45">
        <f t="shared" si="174"/>
        <v>199.9276118166739</v>
      </c>
      <c r="AE326" s="48">
        <f t="shared" si="181"/>
        <v>4548.7230600000003</v>
      </c>
      <c r="AF326" s="15">
        <f t="shared" si="197"/>
        <v>0.11216764646355681</v>
      </c>
      <c r="AG326" s="14">
        <f t="shared" si="198"/>
        <v>0.96241442337997973</v>
      </c>
      <c r="AH326" s="15">
        <f t="shared" si="178"/>
        <v>-3.7585576620020267</v>
      </c>
      <c r="AI326" s="63">
        <f t="shared" si="199"/>
        <v>4748.6506718166738</v>
      </c>
      <c r="AJ326" s="63">
        <f t="shared" si="200"/>
        <v>0.10787798534093174</v>
      </c>
      <c r="AK326" s="63">
        <f t="shared" si="201"/>
        <v>0.95961783191284189</v>
      </c>
      <c r="AL326" s="63">
        <f t="shared" si="202"/>
        <v>-4.038216808715811</v>
      </c>
      <c r="AM326" s="8">
        <v>2.65</v>
      </c>
      <c r="AN326" s="16">
        <f t="shared" si="182"/>
        <v>1.0337505223423622</v>
      </c>
      <c r="AO326" s="17">
        <f t="shared" si="203"/>
        <v>1.0379490011502845E-2</v>
      </c>
      <c r="AP326" s="16">
        <f t="shared" si="204"/>
        <v>1.0337505223423622</v>
      </c>
      <c r="AQ326" s="17">
        <f t="shared" si="205"/>
        <v>3.3750522342362199</v>
      </c>
      <c r="AR326" s="45">
        <v>3515.8885949999999</v>
      </c>
      <c r="AS326" s="17">
        <f t="shared" si="206"/>
        <v>1.8537043300903555E-2</v>
      </c>
      <c r="AT326" s="17">
        <f t="shared" si="207"/>
        <v>1.073110713016812</v>
      </c>
      <c r="AU326" s="17">
        <f t="shared" si="208"/>
        <v>7.3110713016812046</v>
      </c>
    </row>
    <row r="327" spans="1:47" x14ac:dyDescent="0.3">
      <c r="A327">
        <f t="shared" si="183"/>
        <v>325</v>
      </c>
      <c r="B327" s="7">
        <v>44306</v>
      </c>
      <c r="C327" s="70">
        <v>1.42</v>
      </c>
      <c r="D327" s="45">
        <v>3759.8989929999998</v>
      </c>
      <c r="E327" s="45">
        <v>0</v>
      </c>
      <c r="F327" s="46">
        <f t="shared" si="175"/>
        <v>301.99486944654842</v>
      </c>
      <c r="G327" s="46">
        <f t="shared" si="179"/>
        <v>3759.8989929999998</v>
      </c>
      <c r="H327" s="11">
        <f t="shared" si="184"/>
        <v>-0.11524003706695485</v>
      </c>
      <c r="I327" s="10">
        <f t="shared" si="185"/>
        <v>1.0972115157403677</v>
      </c>
      <c r="J327" s="11">
        <f t="shared" si="186"/>
        <v>9.7211515740367673</v>
      </c>
      <c r="K327" s="56">
        <f t="shared" si="187"/>
        <v>4061.8938624465482</v>
      </c>
      <c r="L327" s="58">
        <f t="shared" si="188"/>
        <v>-0.10591129979775626</v>
      </c>
      <c r="M327" s="57">
        <f t="shared" si="189"/>
        <v>1.0949612129417148</v>
      </c>
      <c r="N327" s="58">
        <f t="shared" si="190"/>
        <v>9.496121294171477</v>
      </c>
      <c r="O327" s="70">
        <v>4.0258000000000003</v>
      </c>
      <c r="P327" s="45">
        <v>3981.803238</v>
      </c>
      <c r="Q327" s="45">
        <v>0</v>
      </c>
      <c r="R327" s="45">
        <f t="shared" si="176"/>
        <v>301.99486944654842</v>
      </c>
      <c r="S327" s="47">
        <f t="shared" si="180"/>
        <v>3981.803238</v>
      </c>
      <c r="T327" s="13">
        <f t="shared" si="191"/>
        <v>-0.65798118973152686</v>
      </c>
      <c r="U327" s="12">
        <f t="shared" si="192"/>
        <v>1.0396345403066045</v>
      </c>
      <c r="V327" s="13">
        <f t="shared" si="177"/>
        <v>3.9634540306604515</v>
      </c>
      <c r="W327" s="55">
        <f t="shared" si="193"/>
        <v>4283.7981074465488</v>
      </c>
      <c r="X327" s="55">
        <f t="shared" si="194"/>
        <v>-0.61115659537488431</v>
      </c>
      <c r="Y327" s="55">
        <f t="shared" si="195"/>
        <v>1.0410947955326528</v>
      </c>
      <c r="Z327" s="55">
        <f t="shared" si="196"/>
        <v>4.1094795532652828</v>
      </c>
      <c r="AA327" s="70">
        <v>4.5042999999999997</v>
      </c>
      <c r="AB327" s="45">
        <v>4509.7062729999998</v>
      </c>
      <c r="AC327" s="45">
        <v>0</v>
      </c>
      <c r="AD327" s="45">
        <f t="shared" si="174"/>
        <v>199.94836328317265</v>
      </c>
      <c r="AE327" s="48">
        <f t="shared" si="181"/>
        <v>4509.7062729999998</v>
      </c>
      <c r="AF327" s="15">
        <f t="shared" si="197"/>
        <v>-0.85775252714550554</v>
      </c>
      <c r="AG327" s="14">
        <f t="shared" si="198"/>
        <v>0.95415928934182515</v>
      </c>
      <c r="AH327" s="15">
        <f t="shared" si="178"/>
        <v>-4.5840710658174855</v>
      </c>
      <c r="AI327" s="63">
        <f t="shared" si="199"/>
        <v>4709.6546362831723</v>
      </c>
      <c r="AJ327" s="63">
        <f t="shared" si="200"/>
        <v>-0.82120244735928161</v>
      </c>
      <c r="AK327" s="63">
        <f t="shared" si="201"/>
        <v>0.95173742679187756</v>
      </c>
      <c r="AL327" s="63">
        <f t="shared" si="202"/>
        <v>-4.8262573208122443</v>
      </c>
      <c r="AM327" s="8">
        <v>2.65</v>
      </c>
      <c r="AN327" s="16">
        <f t="shared" si="182"/>
        <v>1.0338578203745725</v>
      </c>
      <c r="AO327" s="17">
        <f t="shared" si="203"/>
        <v>1.0379490011502845E-2</v>
      </c>
      <c r="AP327" s="16">
        <f t="shared" si="204"/>
        <v>1.0338578203745725</v>
      </c>
      <c r="AQ327" s="17">
        <f t="shared" si="205"/>
        <v>3.3857820374572523</v>
      </c>
      <c r="AR327" s="45">
        <v>3516.540336</v>
      </c>
      <c r="AS327" s="17">
        <f t="shared" si="206"/>
        <v>1.8537020795461601E-2</v>
      </c>
      <c r="AT327" s="17">
        <f t="shared" si="207"/>
        <v>1.0733096357728422</v>
      </c>
      <c r="AU327" s="17">
        <f t="shared" si="208"/>
        <v>7.3309635772842219</v>
      </c>
    </row>
    <row r="328" spans="1:47" x14ac:dyDescent="0.3">
      <c r="A328">
        <f t="shared" si="183"/>
        <v>326</v>
      </c>
      <c r="B328" s="7">
        <v>44308</v>
      </c>
      <c r="C328" s="70">
        <v>1.3526</v>
      </c>
      <c r="D328" s="45">
        <v>3764.0006079999998</v>
      </c>
      <c r="E328" s="45">
        <v>0</v>
      </c>
      <c r="F328" s="46">
        <f t="shared" si="175"/>
        <v>302.02621497385786</v>
      </c>
      <c r="G328" s="46">
        <f t="shared" si="179"/>
        <v>3764.0006079999998</v>
      </c>
      <c r="H328" s="11">
        <f t="shared" si="184"/>
        <v>0.1090884358233124</v>
      </c>
      <c r="I328" s="10">
        <f t="shared" si="185"/>
        <v>1.0984084466205621</v>
      </c>
      <c r="J328" s="11">
        <f t="shared" si="186"/>
        <v>9.8408446620562131</v>
      </c>
      <c r="K328" s="56">
        <f t="shared" si="187"/>
        <v>4066.0268229738576</v>
      </c>
      <c r="L328" s="58">
        <f t="shared" si="188"/>
        <v>0.10174959433382202</v>
      </c>
      <c r="M328" s="57">
        <f t="shared" si="189"/>
        <v>1.0960753315339957</v>
      </c>
      <c r="N328" s="58">
        <f t="shared" si="190"/>
        <v>9.6075331533995723</v>
      </c>
      <c r="O328" s="70">
        <v>3.8992</v>
      </c>
      <c r="P328" s="45">
        <v>4012.6836830000002</v>
      </c>
      <c r="Q328" s="45">
        <v>0</v>
      </c>
      <c r="R328" s="45">
        <f t="shared" si="176"/>
        <v>302.02621497385786</v>
      </c>
      <c r="S328" s="47">
        <f t="shared" si="180"/>
        <v>4012.6836830000002</v>
      </c>
      <c r="T328" s="13">
        <f t="shared" si="191"/>
        <v>0.77553920056359082</v>
      </c>
      <c r="U328" s="12">
        <f t="shared" si="192"/>
        <v>1.0476973137092813</v>
      </c>
      <c r="V328" s="13">
        <f t="shared" si="177"/>
        <v>4.7697313709281319</v>
      </c>
      <c r="W328" s="55">
        <f t="shared" si="193"/>
        <v>4314.7098979738585</v>
      </c>
      <c r="X328" s="55">
        <f t="shared" si="194"/>
        <v>0.72159774461768578</v>
      </c>
      <c r="Y328" s="55">
        <f t="shared" si="195"/>
        <v>1.0486073120965484</v>
      </c>
      <c r="Z328" s="55">
        <f t="shared" si="196"/>
        <v>4.860731209654845</v>
      </c>
      <c r="AA328" s="70">
        <v>4.4335000000000004</v>
      </c>
      <c r="AB328" s="45">
        <v>4562.2731009999998</v>
      </c>
      <c r="AC328" s="45">
        <v>0</v>
      </c>
      <c r="AD328" s="45">
        <f t="shared" si="174"/>
        <v>199.96911690356779</v>
      </c>
      <c r="AE328" s="48">
        <f t="shared" si="181"/>
        <v>4562.2731009999998</v>
      </c>
      <c r="AF328" s="15">
        <f t="shared" si="197"/>
        <v>1.1656375120198348</v>
      </c>
      <c r="AG328" s="14">
        <f t="shared" si="198"/>
        <v>0.96528132794281529</v>
      </c>
      <c r="AH328" s="15">
        <f t="shared" si="178"/>
        <v>-3.4718672057184707</v>
      </c>
      <c r="AI328" s="63">
        <f t="shared" si="199"/>
        <v>4762.2422179035675</v>
      </c>
      <c r="AJ328" s="63">
        <f t="shared" si="200"/>
        <v>1.1165910386562228</v>
      </c>
      <c r="AK328" s="63">
        <f t="shared" si="201"/>
        <v>0.96236444161097301</v>
      </c>
      <c r="AL328" s="63">
        <f t="shared" si="202"/>
        <v>-3.7635558389026991</v>
      </c>
      <c r="AM328" s="8">
        <v>2.65</v>
      </c>
      <c r="AN328" s="16">
        <f t="shared" si="182"/>
        <v>1.0339651295437715</v>
      </c>
      <c r="AO328" s="17">
        <f t="shared" si="203"/>
        <v>1.0379490011502845E-2</v>
      </c>
      <c r="AP328" s="16">
        <f t="shared" si="204"/>
        <v>1.0339651295437715</v>
      </c>
      <c r="AQ328" s="17">
        <f t="shared" si="205"/>
        <v>3.3965129543771511</v>
      </c>
      <c r="AR328" s="45">
        <v>3517.1921980000002</v>
      </c>
      <c r="AS328" s="17">
        <f t="shared" si="206"/>
        <v>1.8537026102816156E-2</v>
      </c>
      <c r="AT328" s="17">
        <f t="shared" si="207"/>
        <v>1.0735085954601895</v>
      </c>
      <c r="AU328" s="17">
        <f t="shared" si="208"/>
        <v>7.3508595460189508</v>
      </c>
    </row>
    <row r="329" spans="1:47" x14ac:dyDescent="0.3">
      <c r="A329">
        <f t="shared" si="183"/>
        <v>327</v>
      </c>
      <c r="B329" s="7">
        <v>44309</v>
      </c>
      <c r="C329" s="70">
        <v>1.28</v>
      </c>
      <c r="D329" s="45">
        <v>3768.3322750000002</v>
      </c>
      <c r="E329" s="45">
        <v>0</v>
      </c>
      <c r="F329" s="46">
        <f t="shared" si="175"/>
        <v>302.0575637546732</v>
      </c>
      <c r="G329" s="46">
        <f t="shared" si="179"/>
        <v>3768.3322750000002</v>
      </c>
      <c r="H329" s="11">
        <f t="shared" si="184"/>
        <v>0.115081463876332</v>
      </c>
      <c r="I329" s="10">
        <f t="shared" si="185"/>
        <v>1.0996725111402743</v>
      </c>
      <c r="J329" s="11">
        <f t="shared" si="186"/>
        <v>9.9672511140274302</v>
      </c>
      <c r="K329" s="56">
        <f t="shared" si="187"/>
        <v>4070.3898387546733</v>
      </c>
      <c r="L329" s="58">
        <f t="shared" si="188"/>
        <v>0.10730415638589008</v>
      </c>
      <c r="M329" s="57">
        <f t="shared" si="189"/>
        <v>1.0972514659218522</v>
      </c>
      <c r="N329" s="58">
        <f t="shared" si="190"/>
        <v>9.7251465921852187</v>
      </c>
      <c r="O329" s="70">
        <v>3.84</v>
      </c>
      <c r="P329" s="45">
        <v>4027.931587</v>
      </c>
      <c r="Q329" s="45">
        <v>0</v>
      </c>
      <c r="R329" s="45">
        <f t="shared" si="176"/>
        <v>302.0575637546732</v>
      </c>
      <c r="S329" s="47">
        <f t="shared" si="180"/>
        <v>4027.931587</v>
      </c>
      <c r="T329" s="13">
        <f t="shared" si="191"/>
        <v>0.37999267334722919</v>
      </c>
      <c r="U329" s="12">
        <f t="shared" si="192"/>
        <v>1.0516784867402322</v>
      </c>
      <c r="V329" s="13">
        <f t="shared" si="177"/>
        <v>5.1678486740232232</v>
      </c>
      <c r="W329" s="55">
        <f t="shared" si="193"/>
        <v>4329.9891507546736</v>
      </c>
      <c r="X329" s="55">
        <f t="shared" si="194"/>
        <v>0.35412004844148637</v>
      </c>
      <c r="Y329" s="55">
        <f t="shared" si="195"/>
        <v>1.0523206408181056</v>
      </c>
      <c r="Z329" s="55">
        <f t="shared" si="196"/>
        <v>5.2320640818105613</v>
      </c>
      <c r="AA329" s="70">
        <v>4.4378000000000002</v>
      </c>
      <c r="AB329" s="45">
        <v>4560.7829629999997</v>
      </c>
      <c r="AC329" s="45">
        <v>0</v>
      </c>
      <c r="AD329" s="45">
        <f t="shared" si="174"/>
        <v>199.98987267808289</v>
      </c>
      <c r="AE329" s="48">
        <f t="shared" si="181"/>
        <v>4560.7829629999997</v>
      </c>
      <c r="AF329" s="15">
        <f t="shared" si="197"/>
        <v>-3.2662183236542575E-2</v>
      </c>
      <c r="AG329" s="14">
        <f t="shared" si="198"/>
        <v>0.96496604598673452</v>
      </c>
      <c r="AH329" s="15">
        <f t="shared" si="178"/>
        <v>-3.5033954013265478</v>
      </c>
      <c r="AI329" s="63">
        <f t="shared" si="199"/>
        <v>4760.7728356780826</v>
      </c>
      <c r="AJ329" s="63">
        <f t="shared" si="200"/>
        <v>-3.0854840183491827E-2</v>
      </c>
      <c r="AK329" s="63">
        <f t="shared" si="201"/>
        <v>0.96206750560053123</v>
      </c>
      <c r="AL329" s="63">
        <f t="shared" si="202"/>
        <v>-3.7932494399468775</v>
      </c>
      <c r="AM329" s="8">
        <v>2.65</v>
      </c>
      <c r="AN329" s="16">
        <f t="shared" si="182"/>
        <v>1.0340724498511149</v>
      </c>
      <c r="AO329" s="17">
        <f t="shared" si="203"/>
        <v>1.0379490011502845E-2</v>
      </c>
      <c r="AP329" s="16">
        <f t="shared" si="204"/>
        <v>1.0340724498511149</v>
      </c>
      <c r="AQ329" s="17">
        <f t="shared" si="205"/>
        <v>3.4072449851114905</v>
      </c>
      <c r="AR329" s="45">
        <v>3517.8441809999999</v>
      </c>
      <c r="AS329" s="17">
        <f t="shared" si="206"/>
        <v>1.8537030770460206E-2</v>
      </c>
      <c r="AT329" s="17">
        <f t="shared" si="207"/>
        <v>1.0737075920788535</v>
      </c>
      <c r="AU329" s="17">
        <f t="shared" si="208"/>
        <v>7.3707592078853468</v>
      </c>
    </row>
    <row r="330" spans="1:47" x14ac:dyDescent="0.3">
      <c r="A330">
        <f t="shared" si="183"/>
        <v>328</v>
      </c>
      <c r="B330" s="7">
        <v>44312</v>
      </c>
      <c r="C330" s="70">
        <v>1.33</v>
      </c>
      <c r="D330" s="45">
        <v>3766.8634179999999</v>
      </c>
      <c r="E330" s="45">
        <v>0</v>
      </c>
      <c r="F330" s="46">
        <f t="shared" si="175"/>
        <v>302.08891578933208</v>
      </c>
      <c r="G330" s="46">
        <f t="shared" si="179"/>
        <v>3766.8634179999999</v>
      </c>
      <c r="H330" s="11">
        <f t="shared" si="184"/>
        <v>-3.8978967161285016E-2</v>
      </c>
      <c r="I330" s="10">
        <f t="shared" si="185"/>
        <v>1.0992438701532752</v>
      </c>
      <c r="J330" s="11">
        <f t="shared" si="186"/>
        <v>9.9243870153275182</v>
      </c>
      <c r="K330" s="56">
        <f t="shared" si="187"/>
        <v>4068.952333789332</v>
      </c>
      <c r="L330" s="58">
        <f t="shared" si="188"/>
        <v>-3.5316149614339487E-2</v>
      </c>
      <c r="M330" s="57">
        <f t="shared" si="189"/>
        <v>1.0968639589525018</v>
      </c>
      <c r="N330" s="58">
        <f t="shared" si="190"/>
        <v>9.6863958952501772</v>
      </c>
      <c r="O330" s="70">
        <v>3.7867999999999999</v>
      </c>
      <c r="P330" s="45">
        <v>4041.8198280000001</v>
      </c>
      <c r="Q330" s="45">
        <v>0</v>
      </c>
      <c r="R330" s="45">
        <f t="shared" si="176"/>
        <v>302.08891578933208</v>
      </c>
      <c r="S330" s="47">
        <f t="shared" si="180"/>
        <v>4041.8198280000001</v>
      </c>
      <c r="T330" s="13">
        <f t="shared" si="191"/>
        <v>0.34479833383525005</v>
      </c>
      <c r="U330" s="12">
        <f t="shared" si="192"/>
        <v>1.0553046566398163</v>
      </c>
      <c r="V330" s="13">
        <f t="shared" si="177"/>
        <v>5.5304656639816319</v>
      </c>
      <c r="W330" s="55">
        <f t="shared" si="193"/>
        <v>4343.9087437893322</v>
      </c>
      <c r="X330" s="55">
        <f t="shared" si="194"/>
        <v>0.32146946678222044</v>
      </c>
      <c r="Y330" s="55">
        <f t="shared" si="195"/>
        <v>1.0557035303709827</v>
      </c>
      <c r="Z330" s="55">
        <f t="shared" si="196"/>
        <v>5.5703530370982746</v>
      </c>
      <c r="AA330" s="70">
        <v>4.4431000000000003</v>
      </c>
      <c r="AB330" s="45">
        <v>4558.5743409999995</v>
      </c>
      <c r="AC330" s="45">
        <v>0</v>
      </c>
      <c r="AD330" s="45">
        <f t="shared" si="174"/>
        <v>200.01063060694153</v>
      </c>
      <c r="AE330" s="48">
        <f t="shared" si="181"/>
        <v>4558.5743409999995</v>
      </c>
      <c r="AF330" s="15">
        <f t="shared" si="197"/>
        <v>-4.8426378056531938E-2</v>
      </c>
      <c r="AG330" s="14">
        <f t="shared" si="198"/>
        <v>0.96449874788118783</v>
      </c>
      <c r="AH330" s="15">
        <f t="shared" si="178"/>
        <v>-3.5501252118812165</v>
      </c>
      <c r="AI330" s="63">
        <f t="shared" si="199"/>
        <v>4758.5849716069415</v>
      </c>
      <c r="AJ330" s="63">
        <f t="shared" si="200"/>
        <v>-4.5956069458830129E-2</v>
      </c>
      <c r="AK330" s="63">
        <f t="shared" si="201"/>
        <v>0.96162537718941665</v>
      </c>
      <c r="AL330" s="63">
        <f t="shared" si="202"/>
        <v>-3.8374622810583348</v>
      </c>
      <c r="AM330" s="8">
        <v>2.65</v>
      </c>
      <c r="AN330" s="16">
        <f t="shared" si="182"/>
        <v>1.0341797812977589</v>
      </c>
      <c r="AO330" s="17">
        <f t="shared" si="203"/>
        <v>1.0379490011502845E-2</v>
      </c>
      <c r="AP330" s="16">
        <f t="shared" si="204"/>
        <v>1.0341797812977589</v>
      </c>
      <c r="AQ330" s="17">
        <f t="shared" si="205"/>
        <v>3.4179781297758893</v>
      </c>
      <c r="AR330" s="45">
        <v>3518.4962839999998</v>
      </c>
      <c r="AS330" s="17">
        <f t="shared" si="206"/>
        <v>1.8537006372310039E-2</v>
      </c>
      <c r="AT330" s="17">
        <f t="shared" si="207"/>
        <v>1.0739066253236171</v>
      </c>
      <c r="AU330" s="17">
        <f t="shared" si="208"/>
        <v>7.3906625323617137</v>
      </c>
    </row>
    <row r="331" spans="1:47" x14ac:dyDescent="0.3">
      <c r="A331">
        <f t="shared" si="183"/>
        <v>329</v>
      </c>
      <c r="B331" s="7">
        <v>44313</v>
      </c>
      <c r="C331" s="70">
        <v>1.365</v>
      </c>
      <c r="D331" s="45">
        <v>3766.111793</v>
      </c>
      <c r="E331" s="45">
        <v>0</v>
      </c>
      <c r="F331" s="46">
        <f t="shared" si="175"/>
        <v>302.12027107817227</v>
      </c>
      <c r="G331" s="46">
        <f t="shared" si="179"/>
        <v>3766.111793</v>
      </c>
      <c r="H331" s="11">
        <f t="shared" si="184"/>
        <v>-1.995360374384969E-2</v>
      </c>
      <c r="I331" s="10">
        <f t="shared" si="185"/>
        <v>1.0990245313872462</v>
      </c>
      <c r="J331" s="11">
        <f t="shared" si="186"/>
        <v>9.9024531387246206</v>
      </c>
      <c r="K331" s="56">
        <f t="shared" si="187"/>
        <v>4068.2320640781722</v>
      </c>
      <c r="L331" s="58">
        <f t="shared" si="188"/>
        <v>-1.7701601102049214E-2</v>
      </c>
      <c r="M331" s="57">
        <f t="shared" si="189"/>
        <v>1.096669796469856</v>
      </c>
      <c r="N331" s="58">
        <f t="shared" si="190"/>
        <v>9.6669796469855953</v>
      </c>
      <c r="O331" s="70">
        <v>3.74</v>
      </c>
      <c r="P331" s="45">
        <v>4054.2315199999998</v>
      </c>
      <c r="Q331" s="45">
        <v>0</v>
      </c>
      <c r="R331" s="45">
        <f t="shared" si="176"/>
        <v>302.12027107817227</v>
      </c>
      <c r="S331" s="47">
        <f t="shared" si="180"/>
        <v>4054.2315199999998</v>
      </c>
      <c r="T331" s="13">
        <f t="shared" si="191"/>
        <v>0.30708177326501662</v>
      </c>
      <c r="U331" s="12">
        <f t="shared" si="192"/>
        <v>1.0585453048927742</v>
      </c>
      <c r="V331" s="13">
        <f t="shared" si="177"/>
        <v>5.8545304892774208</v>
      </c>
      <c r="W331" s="55">
        <f t="shared" si="193"/>
        <v>4356.351791078172</v>
      </c>
      <c r="X331" s="55">
        <f t="shared" si="194"/>
        <v>0.28644817427692093</v>
      </c>
      <c r="Y331" s="55">
        <f t="shared" si="195"/>
        <v>1.0587275738595074</v>
      </c>
      <c r="Z331" s="55">
        <f t="shared" si="196"/>
        <v>5.8727573859507443</v>
      </c>
      <c r="AA331" s="70">
        <v>4.4684999999999997</v>
      </c>
      <c r="AB331" s="45">
        <v>4541.862333</v>
      </c>
      <c r="AC331" s="45">
        <v>0</v>
      </c>
      <c r="AD331" s="45">
        <f t="shared" si="174"/>
        <v>200.03139069036732</v>
      </c>
      <c r="AE331" s="48">
        <f t="shared" si="181"/>
        <v>4541.862333</v>
      </c>
      <c r="AF331" s="15">
        <f t="shared" si="197"/>
        <v>-0.36660602087128513</v>
      </c>
      <c r="AG331" s="14">
        <f t="shared" si="198"/>
        <v>0.96096283740022725</v>
      </c>
      <c r="AH331" s="15">
        <f t="shared" si="178"/>
        <v>-3.9037162599772746</v>
      </c>
      <c r="AI331" s="63">
        <f t="shared" si="199"/>
        <v>4741.8937236903676</v>
      </c>
      <c r="AJ331" s="63">
        <f t="shared" si="200"/>
        <v>-0.35076074119020362</v>
      </c>
      <c r="AK331" s="63">
        <f t="shared" si="201"/>
        <v>0.95825237288891396</v>
      </c>
      <c r="AL331" s="63">
        <f t="shared" si="202"/>
        <v>-4.1747627111086043</v>
      </c>
      <c r="AM331" s="8">
        <v>2.65</v>
      </c>
      <c r="AN331" s="16">
        <f t="shared" si="182"/>
        <v>1.0342871238848597</v>
      </c>
      <c r="AO331" s="17">
        <f t="shared" si="203"/>
        <v>1.0379490011502845E-2</v>
      </c>
      <c r="AP331" s="16">
        <f t="shared" si="204"/>
        <v>1.0342871238848597</v>
      </c>
      <c r="AQ331" s="17">
        <f t="shared" si="205"/>
        <v>3.428712388485966</v>
      </c>
      <c r="AR331" s="45">
        <v>3519.1485090000001</v>
      </c>
      <c r="AS331" s="17">
        <f t="shared" si="206"/>
        <v>1.8537038193455757E-2</v>
      </c>
      <c r="AT331" s="17">
        <f t="shared" si="207"/>
        <v>1.0741056958049153</v>
      </c>
      <c r="AU331" s="17">
        <f t="shared" si="208"/>
        <v>7.4105695804915328</v>
      </c>
    </row>
    <row r="332" spans="1:47" x14ac:dyDescent="0.3">
      <c r="A332">
        <f t="shared" si="183"/>
        <v>330</v>
      </c>
      <c r="B332" s="7">
        <v>44314</v>
      </c>
      <c r="C332" s="70">
        <v>1.3281000000000001</v>
      </c>
      <c r="D332" s="45">
        <v>3767.3117139999999</v>
      </c>
      <c r="E332" s="45">
        <v>0</v>
      </c>
      <c r="F332" s="46">
        <f t="shared" si="175"/>
        <v>302.15162962153153</v>
      </c>
      <c r="G332" s="46">
        <f t="shared" si="179"/>
        <v>3767.3117139999999</v>
      </c>
      <c r="H332" s="11">
        <f t="shared" si="184"/>
        <v>3.1861003229649576E-2</v>
      </c>
      <c r="I332" s="10">
        <f t="shared" si="185"/>
        <v>1.0993746916286862</v>
      </c>
      <c r="J332" s="11">
        <f t="shared" si="186"/>
        <v>9.9374691628686165</v>
      </c>
      <c r="K332" s="56">
        <f t="shared" si="187"/>
        <v>4069.4633436215313</v>
      </c>
      <c r="L332" s="58">
        <f t="shared" si="188"/>
        <v>3.0265715523736247E-2</v>
      </c>
      <c r="M332" s="57">
        <f t="shared" si="189"/>
        <v>1.0970017114306903</v>
      </c>
      <c r="N332" s="58">
        <f t="shared" si="190"/>
        <v>9.7001711430690243</v>
      </c>
      <c r="O332" s="70">
        <v>3.69</v>
      </c>
      <c r="P332" s="45">
        <v>4065.8921529999998</v>
      </c>
      <c r="Q332" s="45">
        <v>0</v>
      </c>
      <c r="R332" s="45">
        <f t="shared" si="176"/>
        <v>302.15162962153153</v>
      </c>
      <c r="S332" s="47">
        <f t="shared" si="180"/>
        <v>4065.8921529999998</v>
      </c>
      <c r="T332" s="13">
        <f t="shared" si="191"/>
        <v>0.28761635694647403</v>
      </c>
      <c r="U332" s="12">
        <f t="shared" si="192"/>
        <v>1.0615898543353348</v>
      </c>
      <c r="V332" s="13">
        <f t="shared" si="177"/>
        <v>6.1589854335334815</v>
      </c>
      <c r="W332" s="55">
        <f t="shared" si="193"/>
        <v>4368.0437826215311</v>
      </c>
      <c r="X332" s="55">
        <f t="shared" si="194"/>
        <v>0.26838951728609395</v>
      </c>
      <c r="Y332" s="55">
        <f t="shared" si="195"/>
        <v>1.0615690876843638</v>
      </c>
      <c r="Z332" s="55">
        <f t="shared" si="196"/>
        <v>6.1569087684363755</v>
      </c>
      <c r="AA332" s="70">
        <v>4.4553000000000003</v>
      </c>
      <c r="AB332" s="45">
        <v>4551.2819609999997</v>
      </c>
      <c r="AC332" s="45">
        <v>0</v>
      </c>
      <c r="AD332" s="45">
        <f t="shared" si="174"/>
        <v>200.05215292858389</v>
      </c>
      <c r="AE332" s="48">
        <f t="shared" si="181"/>
        <v>4551.2819609999997</v>
      </c>
      <c r="AF332" s="15">
        <f t="shared" si="197"/>
        <v>0.20739571808592316</v>
      </c>
      <c r="AG332" s="14">
        <f t="shared" si="198"/>
        <v>0.96295583317739231</v>
      </c>
      <c r="AH332" s="15">
        <f t="shared" si="178"/>
        <v>-3.7044166822607694</v>
      </c>
      <c r="AI332" s="63">
        <f t="shared" si="199"/>
        <v>4751.334113928584</v>
      </c>
      <c r="AJ332" s="63">
        <f t="shared" si="200"/>
        <v>0.1990848126994571</v>
      </c>
      <c r="AK332" s="63">
        <f t="shared" si="201"/>
        <v>0.96016010783066796</v>
      </c>
      <c r="AL332" s="63">
        <f t="shared" si="202"/>
        <v>-3.9839892169332036</v>
      </c>
      <c r="AM332" s="8">
        <v>2.65</v>
      </c>
      <c r="AN332" s="16">
        <f t="shared" si="182"/>
        <v>1.0343944776135736</v>
      </c>
      <c r="AO332" s="17">
        <f t="shared" si="203"/>
        <v>1.0379490011502845E-2</v>
      </c>
      <c r="AP332" s="16">
        <f t="shared" si="204"/>
        <v>1.0343944776135736</v>
      </c>
      <c r="AQ332" s="17">
        <f t="shared" si="205"/>
        <v>3.4394477613573615</v>
      </c>
      <c r="AR332" s="45">
        <v>3518.4647749999999</v>
      </c>
      <c r="AS332" s="17">
        <f t="shared" si="206"/>
        <v>-1.9428961245926413E-2</v>
      </c>
      <c r="AT332" s="17">
        <f t="shared" si="207"/>
        <v>1.073897008225537</v>
      </c>
      <c r="AU332" s="17">
        <f t="shared" si="208"/>
        <v>7.389700822553702</v>
      </c>
    </row>
    <row r="333" spans="1:47" x14ac:dyDescent="0.3">
      <c r="A333">
        <f t="shared" si="183"/>
        <v>331</v>
      </c>
      <c r="B333" s="7">
        <v>44315</v>
      </c>
      <c r="C333" s="70">
        <v>1.36</v>
      </c>
      <c r="D333" s="45">
        <v>3766.5397899999998</v>
      </c>
      <c r="E333" s="45">
        <v>0</v>
      </c>
      <c r="F333" s="46">
        <f t="shared" si="175"/>
        <v>302.18299141974768</v>
      </c>
      <c r="G333" s="46">
        <f t="shared" si="179"/>
        <v>3766.5397899999998</v>
      </c>
      <c r="H333" s="11">
        <f t="shared" si="184"/>
        <v>-2.0490048570487307E-2</v>
      </c>
      <c r="I333" s="10">
        <f t="shared" si="185"/>
        <v>1.0991494292203998</v>
      </c>
      <c r="J333" s="11">
        <f t="shared" si="186"/>
        <v>9.9149429220399821</v>
      </c>
      <c r="K333" s="56">
        <f t="shared" si="187"/>
        <v>4068.7227814197477</v>
      </c>
      <c r="L333" s="58">
        <f t="shared" si="188"/>
        <v>-1.8198031024030392E-2</v>
      </c>
      <c r="M333" s="57">
        <f t="shared" si="189"/>
        <v>1.0968020787189099</v>
      </c>
      <c r="N333" s="58">
        <f t="shared" si="190"/>
        <v>9.680207871890989</v>
      </c>
      <c r="O333" s="70">
        <v>3.6808000000000001</v>
      </c>
      <c r="P333" s="45">
        <v>4069.2222729999999</v>
      </c>
      <c r="Q333" s="45">
        <v>0</v>
      </c>
      <c r="R333" s="45">
        <f t="shared" si="176"/>
        <v>302.18299141974768</v>
      </c>
      <c r="S333" s="47">
        <f t="shared" si="180"/>
        <v>4069.2222729999999</v>
      </c>
      <c r="T333" s="13">
        <f t="shared" si="191"/>
        <v>8.1903795641569133E-2</v>
      </c>
      <c r="U333" s="12">
        <f t="shared" si="192"/>
        <v>1.0624593367201813</v>
      </c>
      <c r="V333" s="13">
        <f t="shared" si="177"/>
        <v>6.2459336720181335</v>
      </c>
      <c r="W333" s="55">
        <f t="shared" si="193"/>
        <v>4371.4052644197473</v>
      </c>
      <c r="X333" s="55">
        <f t="shared" si="194"/>
        <v>7.6956229504610008E-2</v>
      </c>
      <c r="Y333" s="55">
        <f t="shared" si="195"/>
        <v>1.0623860312278322</v>
      </c>
      <c r="Z333" s="55">
        <f t="shared" si="196"/>
        <v>6.238603122783215</v>
      </c>
      <c r="AA333" s="70">
        <v>4.4572000000000003</v>
      </c>
      <c r="AB333" s="45">
        <v>4551.3254589999997</v>
      </c>
      <c r="AC333" s="45">
        <v>0</v>
      </c>
      <c r="AD333" s="45">
        <f t="shared" si="174"/>
        <v>200.07291732181491</v>
      </c>
      <c r="AE333" s="48">
        <f t="shared" si="181"/>
        <v>4551.3254589999997</v>
      </c>
      <c r="AF333" s="15">
        <f t="shared" si="197"/>
        <v>9.5573072318444474E-4</v>
      </c>
      <c r="AG333" s="14">
        <f t="shared" si="198"/>
        <v>0.96296503644214071</v>
      </c>
      <c r="AH333" s="15">
        <f t="shared" si="178"/>
        <v>-3.7034963557859291</v>
      </c>
      <c r="AI333" s="63">
        <f t="shared" si="199"/>
        <v>4751.3983763218148</v>
      </c>
      <c r="AJ333" s="63">
        <f t="shared" si="200"/>
        <v>1.3525126141500365E-3</v>
      </c>
      <c r="AK333" s="63">
        <f t="shared" si="201"/>
        <v>0.96017309411724239</v>
      </c>
      <c r="AL333" s="63">
        <f t="shared" si="202"/>
        <v>-3.9826905882757613</v>
      </c>
      <c r="AM333" s="8">
        <v>2.65</v>
      </c>
      <c r="AN333" s="16">
        <f t="shared" si="182"/>
        <v>1.0345018424850569</v>
      </c>
      <c r="AO333" s="17">
        <f t="shared" si="203"/>
        <v>1.0379490011502845E-2</v>
      </c>
      <c r="AP333" s="16">
        <f t="shared" si="204"/>
        <v>1.0345018424850569</v>
      </c>
      <c r="AQ333" s="17">
        <f t="shared" si="205"/>
        <v>3.4501842485056944</v>
      </c>
      <c r="AR333" s="45">
        <v>3518.9499879999998</v>
      </c>
      <c r="AS333" s="17">
        <f t="shared" si="206"/>
        <v>1.3790474852770629E-2</v>
      </c>
      <c r="AT333" s="17">
        <f t="shared" si="207"/>
        <v>1.074045103722401</v>
      </c>
      <c r="AU333" s="17">
        <f t="shared" si="208"/>
        <v>7.4045103722401029</v>
      </c>
    </row>
    <row r="334" spans="1:47" x14ac:dyDescent="0.3">
      <c r="A334">
        <f t="shared" si="183"/>
        <v>332</v>
      </c>
      <c r="B334" s="7">
        <v>44316</v>
      </c>
      <c r="C334" s="70">
        <v>1.4</v>
      </c>
      <c r="D334" s="45">
        <v>3765.3980409999999</v>
      </c>
      <c r="E334" s="45">
        <v>0</v>
      </c>
      <c r="F334" s="46">
        <f t="shared" si="175"/>
        <v>302.21435647315855</v>
      </c>
      <c r="G334" s="46">
        <f t="shared" si="179"/>
        <v>3765.3980409999999</v>
      </c>
      <c r="H334" s="11">
        <f t="shared" si="184"/>
        <v>-3.0312941417243167E-2</v>
      </c>
      <c r="I334" s="10">
        <f t="shared" si="185"/>
        <v>1.0988162446978322</v>
      </c>
      <c r="J334" s="11">
        <f t="shared" si="186"/>
        <v>9.8816244697832225</v>
      </c>
      <c r="K334" s="56">
        <f t="shared" si="187"/>
        <v>4067.6123974731586</v>
      </c>
      <c r="L334" s="58">
        <f t="shared" si="188"/>
        <v>-2.7290725031936525E-2</v>
      </c>
      <c r="M334" s="57">
        <f t="shared" si="189"/>
        <v>1.0965027534794622</v>
      </c>
      <c r="N334" s="58">
        <f t="shared" si="190"/>
        <v>9.6502753479462235</v>
      </c>
      <c r="O334" s="70">
        <v>3.7791999999999999</v>
      </c>
      <c r="P334" s="45">
        <v>4047.076043</v>
      </c>
      <c r="Q334" s="45">
        <v>0</v>
      </c>
      <c r="R334" s="45">
        <f t="shared" si="176"/>
        <v>302.21435647315855</v>
      </c>
      <c r="S334" s="47">
        <f t="shared" si="180"/>
        <v>4047.076043</v>
      </c>
      <c r="T334" s="13">
        <f t="shared" si="191"/>
        <v>-0.54423741231693912</v>
      </c>
      <c r="U334" s="12">
        <f t="shared" si="192"/>
        <v>1.0566770355190958</v>
      </c>
      <c r="V334" s="13">
        <f t="shared" si="177"/>
        <v>5.6677035519095753</v>
      </c>
      <c r="W334" s="55">
        <f t="shared" si="193"/>
        <v>4349.2903994731587</v>
      </c>
      <c r="X334" s="55">
        <f t="shared" si="194"/>
        <v>-0.50589830063546559</v>
      </c>
      <c r="Y334" s="55">
        <f t="shared" si="195"/>
        <v>1.057011438349662</v>
      </c>
      <c r="Z334" s="55">
        <f t="shared" si="196"/>
        <v>5.7011438349662047</v>
      </c>
      <c r="AA334" s="70">
        <v>4.4996</v>
      </c>
      <c r="AB334" s="45">
        <v>4522.2983480000003</v>
      </c>
      <c r="AC334" s="45">
        <v>0</v>
      </c>
      <c r="AD334" s="45">
        <f t="shared" si="174"/>
        <v>200.09368387028405</v>
      </c>
      <c r="AE334" s="48">
        <f t="shared" si="181"/>
        <v>4522.2983480000003</v>
      </c>
      <c r="AF334" s="15">
        <f t="shared" si="197"/>
        <v>-0.63777269416318561</v>
      </c>
      <c r="AG334" s="14">
        <f t="shared" si="198"/>
        <v>0.95682350838537422</v>
      </c>
      <c r="AH334" s="15">
        <f t="shared" si="178"/>
        <v>-4.3176491614625778</v>
      </c>
      <c r="AI334" s="63">
        <f t="shared" si="199"/>
        <v>4722.392031870284</v>
      </c>
      <c r="AJ334" s="63">
        <f t="shared" si="200"/>
        <v>-0.61048016087392742</v>
      </c>
      <c r="AK334" s="63">
        <f t="shared" si="201"/>
        <v>0.95431142786760725</v>
      </c>
      <c r="AL334" s="63">
        <f t="shared" si="202"/>
        <v>-4.5688572132392746</v>
      </c>
      <c r="AM334" s="8">
        <v>2.65</v>
      </c>
      <c r="AN334" s="16">
        <f t="shared" si="182"/>
        <v>1.0346092185004665</v>
      </c>
      <c r="AO334" s="17">
        <f t="shared" si="203"/>
        <v>1.0379490011502845E-2</v>
      </c>
      <c r="AP334" s="16">
        <f t="shared" si="204"/>
        <v>1.0346092185004665</v>
      </c>
      <c r="AQ334" s="17">
        <f t="shared" si="205"/>
        <v>3.4609218500466499</v>
      </c>
      <c r="AR334" s="45">
        <v>3519.4352690000001</v>
      </c>
      <c r="AS334" s="17">
        <f t="shared" si="206"/>
        <v>1.3790505737643066E-2</v>
      </c>
      <c r="AT334" s="17">
        <f t="shared" si="207"/>
        <v>1.0741932199740547</v>
      </c>
      <c r="AU334" s="17">
        <f t="shared" si="208"/>
        <v>7.4193219974054703</v>
      </c>
    </row>
    <row r="335" spans="1:47" x14ac:dyDescent="0.3">
      <c r="A335">
        <f t="shared" si="183"/>
        <v>333</v>
      </c>
      <c r="B335" s="7">
        <v>44319</v>
      </c>
      <c r="C335" s="70">
        <v>1.5845</v>
      </c>
      <c r="D335" s="45">
        <v>3757.5856549999999</v>
      </c>
      <c r="E335" s="45">
        <v>0</v>
      </c>
      <c r="F335" s="46">
        <f t="shared" si="175"/>
        <v>302.245724782102</v>
      </c>
      <c r="G335" s="46">
        <f t="shared" si="179"/>
        <v>3757.5856549999999</v>
      </c>
      <c r="H335" s="11">
        <f t="shared" si="184"/>
        <v>-0.20747835726618868</v>
      </c>
      <c r="I335" s="10">
        <f t="shared" si="185"/>
        <v>1.0965364388039591</v>
      </c>
      <c r="J335" s="11">
        <f t="shared" si="186"/>
        <v>9.6536438803959115</v>
      </c>
      <c r="K335" s="56">
        <f t="shared" si="187"/>
        <v>4059.831379782102</v>
      </c>
      <c r="L335" s="58">
        <f t="shared" si="188"/>
        <v>-0.19129201434950893</v>
      </c>
      <c r="M335" s="57">
        <f t="shared" si="189"/>
        <v>1.0944052312749335</v>
      </c>
      <c r="N335" s="58">
        <f t="shared" si="190"/>
        <v>9.4405231274933499</v>
      </c>
      <c r="O335" s="70">
        <v>3.78</v>
      </c>
      <c r="P335" s="45">
        <v>4048.0389449999998</v>
      </c>
      <c r="Q335" s="45">
        <v>0</v>
      </c>
      <c r="R335" s="45">
        <f t="shared" si="176"/>
        <v>302.245724782102</v>
      </c>
      <c r="S335" s="47">
        <f t="shared" si="180"/>
        <v>4048.0389449999998</v>
      </c>
      <c r="T335" s="13">
        <f t="shared" si="191"/>
        <v>2.3792535395150693E-2</v>
      </c>
      <c r="U335" s="12">
        <f t="shared" si="192"/>
        <v>1.056928445776784</v>
      </c>
      <c r="V335" s="13">
        <f t="shared" si="177"/>
        <v>5.692844577678402</v>
      </c>
      <c r="W335" s="55">
        <f t="shared" si="193"/>
        <v>4350.2846697821014</v>
      </c>
      <c r="X335" s="55">
        <f t="shared" si="194"/>
        <v>2.2860517868927843E-2</v>
      </c>
      <c r="Y335" s="55">
        <f t="shared" si="195"/>
        <v>1.0572530766384025</v>
      </c>
      <c r="Z335" s="55">
        <f t="shared" si="196"/>
        <v>5.7253076638402511</v>
      </c>
      <c r="AA335" s="70">
        <v>4.5122999999999998</v>
      </c>
      <c r="AB335" s="45">
        <v>4514.6572210000004</v>
      </c>
      <c r="AC335" s="45">
        <v>0</v>
      </c>
      <c r="AD335" s="45">
        <f t="shared" si="174"/>
        <v>200.11445257421502</v>
      </c>
      <c r="AE335" s="48">
        <f t="shared" si="181"/>
        <v>4514.6572210000004</v>
      </c>
      <c r="AF335" s="15">
        <f t="shared" si="197"/>
        <v>-0.16896556600205503</v>
      </c>
      <c r="AG335" s="14">
        <f t="shared" si="198"/>
        <v>0.95520680612879016</v>
      </c>
      <c r="AH335" s="15">
        <f t="shared" si="178"/>
        <v>-4.4793193871209835</v>
      </c>
      <c r="AI335" s="63">
        <f t="shared" si="199"/>
        <v>4714.7716735742151</v>
      </c>
      <c r="AJ335" s="63">
        <f t="shared" si="200"/>
        <v>-0.16136649063950292</v>
      </c>
      <c r="AK335" s="63">
        <f t="shared" si="201"/>
        <v>0.95277148900668551</v>
      </c>
      <c r="AL335" s="63">
        <f t="shared" si="202"/>
        <v>-4.7228510993314483</v>
      </c>
      <c r="AM335" s="8">
        <v>2.65</v>
      </c>
      <c r="AN335" s="16">
        <f t="shared" si="182"/>
        <v>1.0347166056609589</v>
      </c>
      <c r="AO335" s="17">
        <f t="shared" si="203"/>
        <v>1.0379490011502845E-2</v>
      </c>
      <c r="AP335" s="16">
        <f t="shared" si="204"/>
        <v>1.0347166056609589</v>
      </c>
      <c r="AQ335" s="17">
        <f t="shared" si="205"/>
        <v>3.471660566095891</v>
      </c>
      <c r="AR335" s="45">
        <v>3519.9206159999999</v>
      </c>
      <c r="AS335" s="17">
        <f t="shared" si="206"/>
        <v>1.3790479520237042E-2</v>
      </c>
      <c r="AT335" s="17">
        <f t="shared" si="207"/>
        <v>1.074341356370063</v>
      </c>
      <c r="AU335" s="17">
        <f t="shared" si="208"/>
        <v>7.4341356370063005</v>
      </c>
    </row>
    <row r="336" spans="1:47" x14ac:dyDescent="0.3">
      <c r="A336">
        <f t="shared" si="183"/>
        <v>334</v>
      </c>
      <c r="B336" s="7">
        <v>44320</v>
      </c>
      <c r="C336" s="70">
        <v>1.69</v>
      </c>
      <c r="D336" s="45">
        <v>3753.4850719999999</v>
      </c>
      <c r="E336" s="45">
        <v>0</v>
      </c>
      <c r="F336" s="46">
        <f t="shared" si="175"/>
        <v>302.27709634691598</v>
      </c>
      <c r="G336" s="46">
        <f t="shared" si="179"/>
        <v>3753.4850719999999</v>
      </c>
      <c r="H336" s="11">
        <f t="shared" si="184"/>
        <v>-0.10912813110576236</v>
      </c>
      <c r="I336" s="10">
        <f t="shared" si="185"/>
        <v>1.0953398090813986</v>
      </c>
      <c r="J336" s="11">
        <f t="shared" si="186"/>
        <v>9.5339809081398599</v>
      </c>
      <c r="K336" s="56">
        <f t="shared" si="187"/>
        <v>4055.762168346916</v>
      </c>
      <c r="L336" s="58">
        <f t="shared" si="188"/>
        <v>-0.10023104544317762</v>
      </c>
      <c r="M336" s="57">
        <f t="shared" si="189"/>
        <v>1.0933082974702417</v>
      </c>
      <c r="N336" s="58">
        <f t="shared" si="190"/>
        <v>9.3308297470241719</v>
      </c>
      <c r="O336" s="70">
        <v>3.8820999999999999</v>
      </c>
      <c r="P336" s="45">
        <v>4025.2287339999998</v>
      </c>
      <c r="Q336" s="45">
        <v>0</v>
      </c>
      <c r="R336" s="45">
        <f t="shared" si="176"/>
        <v>302.27709634691598</v>
      </c>
      <c r="S336" s="47">
        <f t="shared" si="180"/>
        <v>4025.2287339999998</v>
      </c>
      <c r="T336" s="13">
        <f t="shared" si="191"/>
        <v>-0.56348793353815374</v>
      </c>
      <c r="U336" s="12">
        <f t="shared" si="192"/>
        <v>1.0509727815186996</v>
      </c>
      <c r="V336" s="13">
        <f t="shared" si="177"/>
        <v>5.097278151869955</v>
      </c>
      <c r="W336" s="55">
        <f t="shared" si="193"/>
        <v>4327.5058303469159</v>
      </c>
      <c r="X336" s="55">
        <f t="shared" si="194"/>
        <v>-0.5236172150620777</v>
      </c>
      <c r="Y336" s="55">
        <f t="shared" si="195"/>
        <v>1.0517171175223503</v>
      </c>
      <c r="Z336" s="55">
        <f t="shared" si="196"/>
        <v>5.1717117522350309</v>
      </c>
      <c r="AA336" s="70">
        <v>4.5842000000000001</v>
      </c>
      <c r="AB336" s="45">
        <v>4465.3182120000001</v>
      </c>
      <c r="AC336" s="45">
        <v>0</v>
      </c>
      <c r="AD336" s="45">
        <f t="shared" si="174"/>
        <v>200.13522343383153</v>
      </c>
      <c r="AE336" s="48">
        <f t="shared" si="181"/>
        <v>4465.3182120000001</v>
      </c>
      <c r="AF336" s="15">
        <f t="shared" si="197"/>
        <v>-1.0928627930045121</v>
      </c>
      <c r="AG336" s="14">
        <f t="shared" si="198"/>
        <v>0.94476770634836182</v>
      </c>
      <c r="AH336" s="15">
        <f t="shared" si="178"/>
        <v>-5.523229365163818</v>
      </c>
      <c r="AI336" s="63">
        <f t="shared" si="199"/>
        <v>4665.4534354338321</v>
      </c>
      <c r="AJ336" s="63">
        <f t="shared" si="200"/>
        <v>-1.0460366175695568</v>
      </c>
      <c r="AK336" s="63">
        <f t="shared" si="201"/>
        <v>0.94280515034991286</v>
      </c>
      <c r="AL336" s="63">
        <f t="shared" si="202"/>
        <v>-5.7194849650087143</v>
      </c>
      <c r="AM336" s="8">
        <v>2.65</v>
      </c>
      <c r="AN336" s="16">
        <f t="shared" si="182"/>
        <v>1.0348240039676908</v>
      </c>
      <c r="AO336" s="17">
        <f t="shared" si="203"/>
        <v>1.0379490011502845E-2</v>
      </c>
      <c r="AP336" s="16">
        <f t="shared" si="204"/>
        <v>1.0348240039676908</v>
      </c>
      <c r="AQ336" s="17">
        <f t="shared" si="205"/>
        <v>3.4824003967690809</v>
      </c>
      <c r="AR336" s="45">
        <v>3520.4060300000001</v>
      </c>
      <c r="AS336" s="17">
        <f t="shared" si="206"/>
        <v>1.3790481461239956E-2</v>
      </c>
      <c r="AT336" s="17">
        <f t="shared" si="207"/>
        <v>1.0744895132156436</v>
      </c>
      <c r="AU336" s="17">
        <f t="shared" si="208"/>
        <v>7.4489513215643566</v>
      </c>
    </row>
    <row r="337" spans="1:47" x14ac:dyDescent="0.3">
      <c r="A337">
        <f t="shared" si="183"/>
        <v>335</v>
      </c>
      <c r="B337" s="7">
        <v>44321</v>
      </c>
      <c r="C337" s="70">
        <v>1.67</v>
      </c>
      <c r="D337" s="45">
        <v>3755.1681119999998</v>
      </c>
      <c r="E337" s="45">
        <v>0</v>
      </c>
      <c r="F337" s="46">
        <f t="shared" si="175"/>
        <v>302.30847116793836</v>
      </c>
      <c r="G337" s="46">
        <f t="shared" si="179"/>
        <v>3755.1681119999998</v>
      </c>
      <c r="H337" s="11">
        <f t="shared" si="184"/>
        <v>4.4839395061280207E-2</v>
      </c>
      <c r="I337" s="10">
        <f t="shared" si="185"/>
        <v>1.095830952825656</v>
      </c>
      <c r="J337" s="11">
        <f t="shared" si="186"/>
        <v>9.5830952825656013</v>
      </c>
      <c r="K337" s="56">
        <f t="shared" si="187"/>
        <v>4057.4765831679383</v>
      </c>
      <c r="L337" s="58">
        <f t="shared" si="188"/>
        <v>4.2271088635392751E-2</v>
      </c>
      <c r="M337" s="57">
        <f t="shared" si="189"/>
        <v>1.0937704507897235</v>
      </c>
      <c r="N337" s="58">
        <f t="shared" si="190"/>
        <v>9.3770450789723458</v>
      </c>
      <c r="O337" s="70">
        <v>3.8807</v>
      </c>
      <c r="P337" s="45">
        <v>4026.7168700000002</v>
      </c>
      <c r="Q337" s="45">
        <v>0</v>
      </c>
      <c r="R337" s="45">
        <f t="shared" si="176"/>
        <v>302.30847116793836</v>
      </c>
      <c r="S337" s="47">
        <f t="shared" si="180"/>
        <v>4026.7168700000002</v>
      </c>
      <c r="T337" s="13">
        <f t="shared" si="191"/>
        <v>3.6970222025667354E-2</v>
      </c>
      <c r="U337" s="12">
        <f t="shared" si="192"/>
        <v>1.0513613284894563</v>
      </c>
      <c r="V337" s="13">
        <f t="shared" si="177"/>
        <v>5.1361328489456293</v>
      </c>
      <c r="W337" s="55">
        <f t="shared" si="193"/>
        <v>4329.0253411679387</v>
      </c>
      <c r="X337" s="55">
        <f t="shared" si="194"/>
        <v>3.5112854392171933E-2</v>
      </c>
      <c r="Y337" s="55">
        <f t="shared" si="195"/>
        <v>1.0520864054224435</v>
      </c>
      <c r="Z337" s="55">
        <f t="shared" si="196"/>
        <v>5.2086405422443471</v>
      </c>
      <c r="AA337" s="70">
        <v>4.5937999999999999</v>
      </c>
      <c r="AB337" s="45">
        <v>4460.0224250000001</v>
      </c>
      <c r="AC337" s="45">
        <v>0</v>
      </c>
      <c r="AD337" s="45">
        <f t="shared" si="174"/>
        <v>200.15599644935733</v>
      </c>
      <c r="AE337" s="48">
        <f t="shared" si="181"/>
        <v>4460.0224250000001</v>
      </c>
      <c r="AF337" s="15">
        <f t="shared" si="197"/>
        <v>-0.11859819946914429</v>
      </c>
      <c r="AG337" s="14">
        <f t="shared" si="198"/>
        <v>0.94364722885946672</v>
      </c>
      <c r="AH337" s="15">
        <f t="shared" si="178"/>
        <v>-5.6352771140533271</v>
      </c>
      <c r="AI337" s="63">
        <f t="shared" si="199"/>
        <v>4660.1784214493573</v>
      </c>
      <c r="AJ337" s="63">
        <f t="shared" si="200"/>
        <v>-0.11306540848551316</v>
      </c>
      <c r="AK337" s="63">
        <f t="shared" si="201"/>
        <v>0.94173916385544731</v>
      </c>
      <c r="AL337" s="63">
        <f t="shared" si="202"/>
        <v>-5.8260836144552686</v>
      </c>
      <c r="AM337" s="8">
        <v>2.65</v>
      </c>
      <c r="AN337" s="16">
        <f t="shared" si="182"/>
        <v>1.0349314134218193</v>
      </c>
      <c r="AO337" s="17">
        <f t="shared" si="203"/>
        <v>1.0379490011502845E-2</v>
      </c>
      <c r="AP337" s="16">
        <f t="shared" si="204"/>
        <v>1.0349314134218193</v>
      </c>
      <c r="AQ337" s="17">
        <f t="shared" si="205"/>
        <v>3.4931413421819268</v>
      </c>
      <c r="AR337" s="45">
        <v>3520.8915120000001</v>
      </c>
      <c r="AS337" s="17">
        <f t="shared" si="206"/>
        <v>1.3790511545064277E-2</v>
      </c>
      <c r="AT337" s="17">
        <f t="shared" si="207"/>
        <v>1.074637690816014</v>
      </c>
      <c r="AU337" s="17">
        <f t="shared" si="208"/>
        <v>7.4637690816014013</v>
      </c>
    </row>
    <row r="338" spans="1:47" x14ac:dyDescent="0.3">
      <c r="A338">
        <f t="shared" si="183"/>
        <v>336</v>
      </c>
      <c r="B338" s="7">
        <v>44322</v>
      </c>
      <c r="C338" s="70">
        <v>1.5299</v>
      </c>
      <c r="D338" s="45">
        <v>3762.3448920000001</v>
      </c>
      <c r="E338" s="45">
        <v>0</v>
      </c>
      <c r="F338" s="46">
        <f t="shared" si="175"/>
        <v>302.3398492455072</v>
      </c>
      <c r="G338" s="46">
        <f t="shared" si="179"/>
        <v>3762.3448920000001</v>
      </c>
      <c r="H338" s="11">
        <f t="shared" si="184"/>
        <v>0.19111740902002516</v>
      </c>
      <c r="I338" s="10">
        <f t="shared" si="185"/>
        <v>1.0979252765499359</v>
      </c>
      <c r="J338" s="11">
        <f t="shared" si="186"/>
        <v>9.792527654993588</v>
      </c>
      <c r="K338" s="56">
        <f t="shared" si="187"/>
        <v>4064.6847412455072</v>
      </c>
      <c r="L338" s="58">
        <f t="shared" si="188"/>
        <v>0.17765125515378788</v>
      </c>
      <c r="M338" s="57">
        <f t="shared" si="189"/>
        <v>1.0957135477240527</v>
      </c>
      <c r="N338" s="58">
        <f t="shared" si="190"/>
        <v>9.5713547724052717</v>
      </c>
      <c r="O338" s="70">
        <v>3.8534999999999999</v>
      </c>
      <c r="P338" s="45">
        <v>4034.2444999999998</v>
      </c>
      <c r="Q338" s="45">
        <v>0</v>
      </c>
      <c r="R338" s="45">
        <f t="shared" si="176"/>
        <v>302.3398492455072</v>
      </c>
      <c r="S338" s="47">
        <f t="shared" si="180"/>
        <v>4034.2444999999998</v>
      </c>
      <c r="T338" s="13">
        <f t="shared" si="191"/>
        <v>0.18694212290122358</v>
      </c>
      <c r="U338" s="12">
        <f t="shared" si="192"/>
        <v>1.053326765676297</v>
      </c>
      <c r="V338" s="13">
        <f t="shared" si="177"/>
        <v>5.3326765676297017</v>
      </c>
      <c r="W338" s="55">
        <f t="shared" si="193"/>
        <v>4336.5843492455069</v>
      </c>
      <c r="X338" s="55">
        <f t="shared" si="194"/>
        <v>0.17461223905723688</v>
      </c>
      <c r="Y338" s="55">
        <f t="shared" si="195"/>
        <v>1.0539234770517685</v>
      </c>
      <c r="Z338" s="55">
        <f t="shared" si="196"/>
        <v>5.3923477051768476</v>
      </c>
      <c r="AA338" s="70">
        <v>4.59</v>
      </c>
      <c r="AB338" s="45">
        <v>4464.0849120000003</v>
      </c>
      <c r="AC338" s="45">
        <v>0</v>
      </c>
      <c r="AD338" s="45">
        <f t="shared" si="174"/>
        <v>200.17677162101623</v>
      </c>
      <c r="AE338" s="48">
        <f t="shared" si="181"/>
        <v>4464.0849120000003</v>
      </c>
      <c r="AF338" s="15">
        <f t="shared" si="197"/>
        <v>9.1086694480013719E-2</v>
      </c>
      <c r="AG338" s="14">
        <f t="shared" si="198"/>
        <v>0.94450676592778704</v>
      </c>
      <c r="AH338" s="15">
        <f t="shared" si="178"/>
        <v>-5.549323407221296</v>
      </c>
      <c r="AI338" s="63">
        <f t="shared" si="199"/>
        <v>4664.2616836210163</v>
      </c>
      <c r="AJ338" s="63">
        <f t="shared" si="200"/>
        <v>8.7620296958257349E-2</v>
      </c>
      <c r="AK338" s="63">
        <f t="shared" si="201"/>
        <v>0.94256431850738964</v>
      </c>
      <c r="AL338" s="63">
        <f t="shared" si="202"/>
        <v>-5.7435681492610353</v>
      </c>
      <c r="AM338" s="8">
        <v>3.4</v>
      </c>
      <c r="AN338" s="16">
        <f t="shared" si="182"/>
        <v>1.0350388340245014</v>
      </c>
      <c r="AO338" s="17">
        <f t="shared" si="203"/>
        <v>1.0379490011502845E-2</v>
      </c>
      <c r="AP338" s="16">
        <f t="shared" si="204"/>
        <v>1.0350388340245014</v>
      </c>
      <c r="AQ338" s="17">
        <f t="shared" si="205"/>
        <v>3.5038834024501364</v>
      </c>
      <c r="AR338" s="45">
        <v>3521.3770599999998</v>
      </c>
      <c r="AS338" s="17">
        <f t="shared" si="206"/>
        <v>1.3790484550435522E-2</v>
      </c>
      <c r="AT338" s="17">
        <f t="shared" si="207"/>
        <v>1.0747858885607391</v>
      </c>
      <c r="AU338" s="17">
        <f t="shared" si="208"/>
        <v>7.4785888560739089</v>
      </c>
    </row>
    <row r="339" spans="1:47" x14ac:dyDescent="0.3">
      <c r="A339">
        <f t="shared" si="183"/>
        <v>337</v>
      </c>
      <c r="B339" s="7">
        <v>44323</v>
      </c>
      <c r="C339" s="70">
        <v>1.4127000000000001</v>
      </c>
      <c r="D339" s="45">
        <v>3768.452933</v>
      </c>
      <c r="E339" s="45">
        <v>0</v>
      </c>
      <c r="F339" s="46">
        <f t="shared" si="175"/>
        <v>302.37123057996041</v>
      </c>
      <c r="G339" s="46">
        <f t="shared" si="179"/>
        <v>3768.452933</v>
      </c>
      <c r="H339" s="11">
        <f t="shared" si="184"/>
        <v>0.16234665282781613</v>
      </c>
      <c r="I339" s="10">
        <f t="shared" si="185"/>
        <v>1.0997077214869653</v>
      </c>
      <c r="J339" s="11">
        <f t="shared" si="186"/>
        <v>9.9707721486965273</v>
      </c>
      <c r="K339" s="56">
        <f t="shared" si="187"/>
        <v>4070.8241635799604</v>
      </c>
      <c r="L339" s="58">
        <f t="shared" si="188"/>
        <v>0.15104301379524898</v>
      </c>
      <c r="M339" s="57">
        <f t="shared" si="189"/>
        <v>1.0973685464890979</v>
      </c>
      <c r="N339" s="58">
        <f t="shared" si="190"/>
        <v>9.7368546489097874</v>
      </c>
      <c r="O339" s="70">
        <v>3.8121999999999998</v>
      </c>
      <c r="P339" s="45">
        <v>4045.0882029999998</v>
      </c>
      <c r="Q339" s="45">
        <v>0</v>
      </c>
      <c r="R339" s="45">
        <f t="shared" si="176"/>
        <v>302.37123057996041</v>
      </c>
      <c r="S339" s="47">
        <f t="shared" si="180"/>
        <v>4045.0882029999998</v>
      </c>
      <c r="T339" s="13">
        <f t="shared" si="191"/>
        <v>0.26879141807096829</v>
      </c>
      <c r="U339" s="12">
        <f t="shared" si="192"/>
        <v>1.0561580176266794</v>
      </c>
      <c r="V339" s="13">
        <f t="shared" si="177"/>
        <v>5.615801762667938</v>
      </c>
      <c r="W339" s="55">
        <f t="shared" si="193"/>
        <v>4347.4594335799602</v>
      </c>
      <c r="X339" s="55">
        <f t="shared" si="194"/>
        <v>0.25077534434088111</v>
      </c>
      <c r="Y339" s="55">
        <f t="shared" si="195"/>
        <v>1.0565664572804345</v>
      </c>
      <c r="Z339" s="55">
        <f t="shared" si="196"/>
        <v>5.6566457280434523</v>
      </c>
      <c r="AA339" s="70">
        <v>4.5149999999999997</v>
      </c>
      <c r="AB339" s="45">
        <v>4518.3913279999997</v>
      </c>
      <c r="AC339" s="45">
        <v>0</v>
      </c>
      <c r="AD339" s="45">
        <f t="shared" si="174"/>
        <v>200.19754894903198</v>
      </c>
      <c r="AE339" s="48">
        <f t="shared" si="181"/>
        <v>4518.3913279999997</v>
      </c>
      <c r="AF339" s="15">
        <f t="shared" si="197"/>
        <v>1.2165184370489301</v>
      </c>
      <c r="AG339" s="14">
        <f t="shared" si="198"/>
        <v>0.95599686487447311</v>
      </c>
      <c r="AH339" s="15">
        <f t="shared" si="178"/>
        <v>-4.4003135125526889</v>
      </c>
      <c r="AI339" s="63">
        <f t="shared" si="199"/>
        <v>4718.5888769490321</v>
      </c>
      <c r="AJ339" s="63">
        <f t="shared" si="200"/>
        <v>1.1647544030128243</v>
      </c>
      <c r="AK339" s="63">
        <f t="shared" si="201"/>
        <v>0.95354287790843228</v>
      </c>
      <c r="AL339" s="63">
        <f t="shared" si="202"/>
        <v>-4.6457122091567715</v>
      </c>
      <c r="AM339" s="8">
        <v>3.4</v>
      </c>
      <c r="AN339" s="16">
        <f t="shared" si="182"/>
        <v>1.0351761696891799</v>
      </c>
      <c r="AO339" s="17">
        <f t="shared" si="203"/>
        <v>1.3268648495490254E-2</v>
      </c>
      <c r="AP339" s="16">
        <f t="shared" si="204"/>
        <v>1.0351761696891799</v>
      </c>
      <c r="AQ339" s="17">
        <f t="shared" si="205"/>
        <v>3.5176169689179915</v>
      </c>
      <c r="AR339" s="45">
        <v>3521.8626749999999</v>
      </c>
      <c r="AS339" s="17">
        <f t="shared" si="206"/>
        <v>1.3790485702780408E-2</v>
      </c>
      <c r="AT339" s="17">
        <f t="shared" si="207"/>
        <v>1.0749341067550366</v>
      </c>
      <c r="AU339" s="17">
        <f t="shared" si="208"/>
        <v>7.4934106755036645</v>
      </c>
    </row>
    <row r="340" spans="1:47" x14ac:dyDescent="0.3">
      <c r="A340">
        <f t="shared" si="183"/>
        <v>338</v>
      </c>
      <c r="B340" s="7">
        <v>44326</v>
      </c>
      <c r="C340" s="70">
        <v>1.4046000000000001</v>
      </c>
      <c r="D340" s="45">
        <v>3769.553809</v>
      </c>
      <c r="E340" s="45">
        <v>0</v>
      </c>
      <c r="F340" s="46">
        <f t="shared" si="175"/>
        <v>302.41135115569756</v>
      </c>
      <c r="G340" s="46">
        <f t="shared" si="179"/>
        <v>3769.553809</v>
      </c>
      <c r="H340" s="11">
        <f t="shared" si="184"/>
        <v>2.9212942806311482E-2</v>
      </c>
      <c r="I340" s="10">
        <f t="shared" si="185"/>
        <v>1.10002897847468</v>
      </c>
      <c r="J340" s="11">
        <f t="shared" si="186"/>
        <v>10.002897847467995</v>
      </c>
      <c r="K340" s="56">
        <f t="shared" si="187"/>
        <v>4071.9651601556975</v>
      </c>
      <c r="L340" s="58">
        <f t="shared" si="188"/>
        <v>2.8028638179589116E-2</v>
      </c>
      <c r="M340" s="57">
        <f t="shared" si="189"/>
        <v>1.09767612394849</v>
      </c>
      <c r="N340" s="58">
        <f t="shared" si="190"/>
        <v>9.7676123948490012</v>
      </c>
      <c r="O340" s="70">
        <v>3.8445</v>
      </c>
      <c r="P340" s="45">
        <v>4038.6753130000002</v>
      </c>
      <c r="Q340" s="45">
        <v>0</v>
      </c>
      <c r="R340" s="45">
        <f t="shared" si="176"/>
        <v>302.41135115569756</v>
      </c>
      <c r="S340" s="47">
        <f t="shared" si="180"/>
        <v>4038.6753130000002</v>
      </c>
      <c r="T340" s="13">
        <f t="shared" si="191"/>
        <v>-0.15853523281008641</v>
      </c>
      <c r="U340" s="12">
        <f t="shared" si="192"/>
        <v>1.0544836350545925</v>
      </c>
      <c r="V340" s="13">
        <f t="shared" si="177"/>
        <v>5.4483635054592527</v>
      </c>
      <c r="W340" s="55">
        <f t="shared" si="193"/>
        <v>4341.0866641556977</v>
      </c>
      <c r="X340" s="55">
        <f t="shared" si="194"/>
        <v>-0.14658605840088823</v>
      </c>
      <c r="Y340" s="55">
        <f t="shared" si="195"/>
        <v>1.0550176781563212</v>
      </c>
      <c r="Z340" s="55">
        <f t="shared" si="196"/>
        <v>5.5017678156321193</v>
      </c>
      <c r="AA340" s="70">
        <v>4.4866999999999999</v>
      </c>
      <c r="AB340" s="45">
        <v>4540.0217210000001</v>
      </c>
      <c r="AC340" s="45">
        <v>0</v>
      </c>
      <c r="AD340" s="45">
        <f t="shared" si="174"/>
        <v>200.22411245809863</v>
      </c>
      <c r="AE340" s="48">
        <f t="shared" si="181"/>
        <v>4540.0217210000001</v>
      </c>
      <c r="AF340" s="15">
        <f t="shared" si="197"/>
        <v>0.47871889417721025</v>
      </c>
      <c r="AG340" s="14">
        <f t="shared" si="198"/>
        <v>0.96057340249436896</v>
      </c>
      <c r="AH340" s="15">
        <f t="shared" si="178"/>
        <v>-3.9426597505631045</v>
      </c>
      <c r="AI340" s="63">
        <f t="shared" si="199"/>
        <v>4740.2458334580988</v>
      </c>
      <c r="AJ340" s="63">
        <f t="shared" si="200"/>
        <v>0.45897104142436085</v>
      </c>
      <c r="AK340" s="63">
        <f t="shared" si="201"/>
        <v>0.95791936358559648</v>
      </c>
      <c r="AL340" s="63">
        <f t="shared" si="202"/>
        <v>-4.2080636414403516</v>
      </c>
      <c r="AM340" s="8">
        <v>3.4</v>
      </c>
      <c r="AN340" s="16">
        <f t="shared" si="182"/>
        <v>1.035313523576445</v>
      </c>
      <c r="AO340" s="17">
        <f t="shared" si="203"/>
        <v>1.3268648495490254E-2</v>
      </c>
      <c r="AP340" s="16">
        <f t="shared" si="204"/>
        <v>1.035313523576445</v>
      </c>
      <c r="AQ340" s="17">
        <f t="shared" si="205"/>
        <v>3.5313523576445016</v>
      </c>
      <c r="AR340" s="45">
        <v>3522.3483569999999</v>
      </c>
      <c r="AS340" s="17">
        <f t="shared" si="206"/>
        <v>1.3790486592446527E-2</v>
      </c>
      <c r="AT340" s="17">
        <f t="shared" si="207"/>
        <v>1.0750823453989062</v>
      </c>
      <c r="AU340" s="17">
        <f t="shared" si="208"/>
        <v>7.5082345398906236</v>
      </c>
    </row>
    <row r="341" spans="1:47" x14ac:dyDescent="0.3">
      <c r="A341">
        <f t="shared" si="183"/>
        <v>339</v>
      </c>
      <c r="B341" s="7">
        <v>44327</v>
      </c>
      <c r="C341" s="70">
        <v>1.3079000000000001</v>
      </c>
      <c r="D341" s="45">
        <v>3775.3005699999999</v>
      </c>
      <c r="E341" s="45">
        <v>0</v>
      </c>
      <c r="F341" s="46">
        <f t="shared" si="175"/>
        <v>302.45147705489285</v>
      </c>
      <c r="G341" s="46">
        <f t="shared" si="179"/>
        <v>3775.3005699999999</v>
      </c>
      <c r="H341" s="11">
        <f t="shared" si="184"/>
        <v>0.15245202194167362</v>
      </c>
      <c r="I341" s="10">
        <f t="shared" si="185"/>
        <v>1.1017059948943089</v>
      </c>
      <c r="J341" s="11">
        <f t="shared" si="186"/>
        <v>10.170599489430888</v>
      </c>
      <c r="K341" s="56">
        <f t="shared" si="187"/>
        <v>4077.7520470548925</v>
      </c>
      <c r="L341" s="58">
        <f t="shared" si="188"/>
        <v>0.14211533428183376</v>
      </c>
      <c r="M341" s="57">
        <f t="shared" si="189"/>
        <v>1.0992360900413713</v>
      </c>
      <c r="N341" s="58">
        <f t="shared" si="190"/>
        <v>9.9236090041371341</v>
      </c>
      <c r="O341" s="70">
        <v>3.77</v>
      </c>
      <c r="P341" s="45">
        <v>4057.979589</v>
      </c>
      <c r="Q341" s="45">
        <v>0</v>
      </c>
      <c r="R341" s="45">
        <f t="shared" si="176"/>
        <v>302.45147705489285</v>
      </c>
      <c r="S341" s="47">
        <f t="shared" si="180"/>
        <v>4057.979589</v>
      </c>
      <c r="T341" s="13">
        <f t="shared" si="191"/>
        <v>0.4779853418238833</v>
      </c>
      <c r="U341" s="12">
        <f t="shared" si="192"/>
        <v>1.0595239122620852</v>
      </c>
      <c r="V341" s="13">
        <f t="shared" si="177"/>
        <v>5.9523912262085199</v>
      </c>
      <c r="W341" s="55">
        <f t="shared" si="193"/>
        <v>4360.4310660548927</v>
      </c>
      <c r="X341" s="55">
        <f t="shared" si="194"/>
        <v>0.44561197220320814</v>
      </c>
      <c r="Y341" s="55">
        <f t="shared" si="195"/>
        <v>1.059718963239046</v>
      </c>
      <c r="Z341" s="55">
        <f t="shared" si="196"/>
        <v>5.9718963239046019</v>
      </c>
      <c r="AA341" s="70">
        <v>4.4466999999999999</v>
      </c>
      <c r="AB341" s="45">
        <v>4570.9904420000003</v>
      </c>
      <c r="AC341" s="45">
        <v>0</v>
      </c>
      <c r="AD341" s="45">
        <f t="shared" si="174"/>
        <v>200.2506794917839</v>
      </c>
      <c r="AE341" s="48">
        <f t="shared" si="181"/>
        <v>4570.9904420000003</v>
      </c>
      <c r="AF341" s="15">
        <f t="shared" si="197"/>
        <v>0.68212715495949983</v>
      </c>
      <c r="AG341" s="14">
        <f t="shared" si="198"/>
        <v>0.96712573451610151</v>
      </c>
      <c r="AH341" s="15">
        <f t="shared" si="178"/>
        <v>-3.287426548389849</v>
      </c>
      <c r="AI341" s="63">
        <f t="shared" si="199"/>
        <v>4771.2411214917838</v>
      </c>
      <c r="AJ341" s="63">
        <f t="shared" si="200"/>
        <v>0.65387511792975861</v>
      </c>
      <c r="AK341" s="63">
        <f t="shared" si="201"/>
        <v>0.96418295995391379</v>
      </c>
      <c r="AL341" s="63">
        <f t="shared" si="202"/>
        <v>-3.5817040046086213</v>
      </c>
      <c r="AM341" s="8">
        <v>3.4</v>
      </c>
      <c r="AN341" s="16">
        <f t="shared" si="182"/>
        <v>1.0354508956887147</v>
      </c>
      <c r="AO341" s="17">
        <f t="shared" si="203"/>
        <v>1.3268648495490254E-2</v>
      </c>
      <c r="AP341" s="16">
        <f t="shared" si="204"/>
        <v>1.0354508956887147</v>
      </c>
      <c r="AQ341" s="17">
        <f t="shared" si="205"/>
        <v>3.5450895688714734</v>
      </c>
      <c r="AR341" s="45">
        <v>3523.4019920000001</v>
      </c>
      <c r="AS341" s="17">
        <f t="shared" si="206"/>
        <v>2.991285623143991E-2</v>
      </c>
      <c r="AT341" s="17">
        <f t="shared" si="207"/>
        <v>1.075403933235255</v>
      </c>
      <c r="AU341" s="17">
        <f t="shared" si="208"/>
        <v>7.5403933235254961</v>
      </c>
    </row>
    <row r="342" spans="1:47" x14ac:dyDescent="0.3">
      <c r="A342">
        <f t="shared" si="183"/>
        <v>340</v>
      </c>
      <c r="B342" s="7">
        <v>44328</v>
      </c>
      <c r="C342" s="70">
        <v>1.3257000000000001</v>
      </c>
      <c r="D342" s="45">
        <v>3775.2403180000001</v>
      </c>
      <c r="E342" s="45">
        <v>0</v>
      </c>
      <c r="F342" s="46">
        <f t="shared" si="175"/>
        <v>302.49160827825267</v>
      </c>
      <c r="G342" s="46">
        <f t="shared" si="179"/>
        <v>3775.2403180000001</v>
      </c>
      <c r="H342" s="11">
        <f t="shared" si="184"/>
        <v>-1.5959523985586976E-3</v>
      </c>
      <c r="I342" s="10">
        <f t="shared" si="185"/>
        <v>1.1016884121910584</v>
      </c>
      <c r="J342" s="11">
        <f t="shared" si="186"/>
        <v>10.16884121910584</v>
      </c>
      <c r="K342" s="56">
        <f t="shared" si="187"/>
        <v>4077.731926278253</v>
      </c>
      <c r="L342" s="58">
        <f t="shared" si="188"/>
        <v>-4.9342815372499516E-4</v>
      </c>
      <c r="M342" s="57">
        <f t="shared" si="189"/>
        <v>1.0992306661010272</v>
      </c>
      <c r="N342" s="58">
        <f t="shared" si="190"/>
        <v>9.9230666101027154</v>
      </c>
      <c r="O342" s="70">
        <v>3.8527999999999998</v>
      </c>
      <c r="P342" s="45">
        <v>4039.7458499999998</v>
      </c>
      <c r="Q342" s="45">
        <v>0</v>
      </c>
      <c r="R342" s="45">
        <f t="shared" si="176"/>
        <v>302.49160827825267</v>
      </c>
      <c r="S342" s="47">
        <f t="shared" si="180"/>
        <v>4039.7458499999998</v>
      </c>
      <c r="T342" s="13">
        <f t="shared" si="191"/>
        <v>-0.44933047592025099</v>
      </c>
      <c r="U342" s="12">
        <f t="shared" si="192"/>
        <v>1.0547631484246291</v>
      </c>
      <c r="V342" s="13">
        <f t="shared" si="177"/>
        <v>5.4763148424629149</v>
      </c>
      <c r="W342" s="55">
        <f t="shared" si="193"/>
        <v>4342.2374582782522</v>
      </c>
      <c r="X342" s="55">
        <f t="shared" si="194"/>
        <v>-0.41724332986878832</v>
      </c>
      <c r="Y342" s="55">
        <f t="shared" si="195"/>
        <v>1.0552973565495765</v>
      </c>
      <c r="Z342" s="55">
        <f t="shared" si="196"/>
        <v>5.529735654957646</v>
      </c>
      <c r="AA342" s="70">
        <v>4.4800000000000004</v>
      </c>
      <c r="AB342" s="45">
        <v>4548.4379859999999</v>
      </c>
      <c r="AC342" s="45">
        <v>0</v>
      </c>
      <c r="AD342" s="45">
        <f t="shared" si="174"/>
        <v>200.27725005055549</v>
      </c>
      <c r="AE342" s="48">
        <f t="shared" si="181"/>
        <v>4548.4379859999999</v>
      </c>
      <c r="AF342" s="15">
        <f t="shared" si="197"/>
        <v>-0.49338226115679396</v>
      </c>
      <c r="AG342" s="14">
        <f t="shared" si="198"/>
        <v>0.96235410769891672</v>
      </c>
      <c r="AH342" s="15">
        <f t="shared" si="178"/>
        <v>-3.7645892301083284</v>
      </c>
      <c r="AI342" s="63">
        <f t="shared" si="199"/>
        <v>4748.7152360505552</v>
      </c>
      <c r="AJ342" s="63">
        <f t="shared" si="200"/>
        <v>-0.47211794306017962</v>
      </c>
      <c r="AK342" s="63">
        <f t="shared" si="201"/>
        <v>0.95963087919604262</v>
      </c>
      <c r="AL342" s="63">
        <f t="shared" si="202"/>
        <v>-4.0369120803957381</v>
      </c>
      <c r="AM342" s="8">
        <v>3.4</v>
      </c>
      <c r="AN342" s="16">
        <f t="shared" si="182"/>
        <v>1.0355882860284071</v>
      </c>
      <c r="AO342" s="17">
        <f t="shared" si="203"/>
        <v>1.3268648495490254E-2</v>
      </c>
      <c r="AP342" s="16">
        <f t="shared" si="204"/>
        <v>1.0355882860284071</v>
      </c>
      <c r="AQ342" s="17">
        <f t="shared" si="205"/>
        <v>3.5588286028407135</v>
      </c>
      <c r="AR342" s="45">
        <v>3523.9212990000001</v>
      </c>
      <c r="AS342" s="17">
        <f t="shared" si="206"/>
        <v>1.4738795095747825E-2</v>
      </c>
      <c r="AT342" s="17">
        <f t="shared" si="207"/>
        <v>1.0755624348174262</v>
      </c>
      <c r="AU342" s="17">
        <f t="shared" si="208"/>
        <v>7.5562434817426194</v>
      </c>
    </row>
    <row r="343" spans="1:47" x14ac:dyDescent="0.3">
      <c r="A343">
        <f t="shared" si="183"/>
        <v>341</v>
      </c>
      <c r="B343" s="7">
        <v>44329</v>
      </c>
      <c r="C343" s="70">
        <v>1.3521000000000001</v>
      </c>
      <c r="D343" s="45">
        <v>3774.7958010000002</v>
      </c>
      <c r="E343" s="45">
        <v>0</v>
      </c>
      <c r="F343" s="46">
        <f t="shared" si="175"/>
        <v>302.53174482648348</v>
      </c>
      <c r="G343" s="46">
        <f t="shared" si="179"/>
        <v>3774.7958010000002</v>
      </c>
      <c r="H343" s="11">
        <f t="shared" si="184"/>
        <v>-1.1774535196618086E-2</v>
      </c>
      <c r="I343" s="10">
        <f t="shared" si="185"/>
        <v>1.1015586935012078</v>
      </c>
      <c r="J343" s="11">
        <f t="shared" si="186"/>
        <v>10.155869350120783</v>
      </c>
      <c r="K343" s="56">
        <f t="shared" si="187"/>
        <v>4077.3275458264839</v>
      </c>
      <c r="L343" s="58">
        <f t="shared" si="188"/>
        <v>-9.9167983349524036E-3</v>
      </c>
      <c r="M343" s="57">
        <f t="shared" si="189"/>
        <v>1.0991216576126339</v>
      </c>
      <c r="N343" s="58">
        <f t="shared" si="190"/>
        <v>9.9121657612633918</v>
      </c>
      <c r="O343" s="70">
        <v>3.8523000000000001</v>
      </c>
      <c r="P343" s="45">
        <v>4041.0672939999999</v>
      </c>
      <c r="Q343" s="45">
        <v>0</v>
      </c>
      <c r="R343" s="45">
        <f t="shared" si="176"/>
        <v>302.53174482648348</v>
      </c>
      <c r="S343" s="47">
        <f t="shared" si="180"/>
        <v>4041.0672939999999</v>
      </c>
      <c r="T343" s="13">
        <f t="shared" si="191"/>
        <v>3.2711067702440033E-2</v>
      </c>
      <c r="U343" s="12">
        <f t="shared" si="192"/>
        <v>1.0551081727122107</v>
      </c>
      <c r="V343" s="13">
        <f t="shared" si="177"/>
        <v>5.510817271221069</v>
      </c>
      <c r="W343" s="55">
        <f t="shared" si="193"/>
        <v>4343.5990388264836</v>
      </c>
      <c r="X343" s="55">
        <f t="shared" si="194"/>
        <v>3.1356657974468405E-2</v>
      </c>
      <c r="Y343" s="55">
        <f t="shared" si="195"/>
        <v>1.0556282625322833</v>
      </c>
      <c r="Z343" s="55">
        <f t="shared" si="196"/>
        <v>5.5628262532283257</v>
      </c>
      <c r="AA343" s="70">
        <v>4.4625000000000004</v>
      </c>
      <c r="AB343" s="45">
        <v>4562.4977200000003</v>
      </c>
      <c r="AC343" s="45">
        <v>0</v>
      </c>
      <c r="AD343" s="45">
        <f t="shared" si="174"/>
        <v>200.30382413488113</v>
      </c>
      <c r="AE343" s="48">
        <f t="shared" si="181"/>
        <v>4562.4977200000003</v>
      </c>
      <c r="AF343" s="15">
        <f t="shared" si="197"/>
        <v>0.30911126068500216</v>
      </c>
      <c r="AG343" s="14">
        <f t="shared" si="198"/>
        <v>0.96532885261347878</v>
      </c>
      <c r="AH343" s="15">
        <f t="shared" si="178"/>
        <v>-3.4671147386521217</v>
      </c>
      <c r="AI343" s="63">
        <f t="shared" si="199"/>
        <v>4762.8015441348816</v>
      </c>
      <c r="AJ343" s="63">
        <f t="shared" si="200"/>
        <v>0.29663408699238669</v>
      </c>
      <c r="AK343" s="63">
        <f t="shared" si="201"/>
        <v>0.96247747149304286</v>
      </c>
      <c r="AL343" s="63">
        <f t="shared" si="202"/>
        <v>-3.7522528506957142</v>
      </c>
      <c r="AM343" s="8">
        <v>3.4</v>
      </c>
      <c r="AN343" s="16">
        <f t="shared" si="182"/>
        <v>1.0357256945979407</v>
      </c>
      <c r="AO343" s="17">
        <f t="shared" si="203"/>
        <v>1.3268648495490254E-2</v>
      </c>
      <c r="AP343" s="16">
        <f t="shared" si="204"/>
        <v>1.0357256945979407</v>
      </c>
      <c r="AQ343" s="17">
        <f t="shared" si="205"/>
        <v>3.5725694597940727</v>
      </c>
      <c r="AR343" s="45">
        <v>3524.4406819999999</v>
      </c>
      <c r="AS343" s="17">
        <f t="shared" si="206"/>
        <v>1.4738779783396438E-2</v>
      </c>
      <c r="AT343" s="17">
        <f t="shared" si="207"/>
        <v>1.0757209595961268</v>
      </c>
      <c r="AU343" s="17">
        <f t="shared" si="208"/>
        <v>7.5720959596126791</v>
      </c>
    </row>
    <row r="344" spans="1:47" x14ac:dyDescent="0.3">
      <c r="A344">
        <f t="shared" si="183"/>
        <v>342</v>
      </c>
      <c r="B344" s="7">
        <v>44330</v>
      </c>
      <c r="C344" s="70">
        <v>1.41</v>
      </c>
      <c r="D344" s="45">
        <v>3772.9410870000002</v>
      </c>
      <c r="E344" s="45">
        <v>0</v>
      </c>
      <c r="F344" s="46">
        <f t="shared" si="175"/>
        <v>302.57188670029177</v>
      </c>
      <c r="G344" s="46">
        <f t="shared" si="179"/>
        <v>3772.9410870000002</v>
      </c>
      <c r="H344" s="11">
        <f t="shared" si="184"/>
        <v>-4.9134154475549696E-2</v>
      </c>
      <c r="I344" s="10">
        <f t="shared" si="185"/>
        <v>1.101017451951104</v>
      </c>
      <c r="J344" s="11">
        <f t="shared" si="186"/>
        <v>10.1017451951104</v>
      </c>
      <c r="K344" s="56">
        <f t="shared" si="187"/>
        <v>4075.5129737002917</v>
      </c>
      <c r="L344" s="58">
        <f t="shared" si="188"/>
        <v>-4.4503957697716867E-2</v>
      </c>
      <c r="M344" s="57">
        <f t="shared" si="189"/>
        <v>1.0986325049750836</v>
      </c>
      <c r="N344" s="58">
        <f t="shared" si="190"/>
        <v>9.863250497508357</v>
      </c>
      <c r="O344" s="70">
        <v>3.8439999999999999</v>
      </c>
      <c r="P344" s="45">
        <v>4044.2079199999998</v>
      </c>
      <c r="Q344" s="45">
        <v>0</v>
      </c>
      <c r="R344" s="45">
        <f t="shared" si="176"/>
        <v>302.57188670029177</v>
      </c>
      <c r="S344" s="47">
        <f t="shared" si="180"/>
        <v>4044.2079199999998</v>
      </c>
      <c r="T344" s="13">
        <f t="shared" si="191"/>
        <v>7.771773572449181E-2</v>
      </c>
      <c r="U344" s="12">
        <f t="shared" si="192"/>
        <v>1.0559281788934867</v>
      </c>
      <c r="V344" s="13">
        <f t="shared" si="177"/>
        <v>5.5928178893486669</v>
      </c>
      <c r="W344" s="55">
        <f t="shared" si="193"/>
        <v>4346.7798067002914</v>
      </c>
      <c r="X344" s="55">
        <f t="shared" si="194"/>
        <v>7.3228855734042142E-2</v>
      </c>
      <c r="Y344" s="55">
        <f t="shared" si="195"/>
        <v>1.0564012870297408</v>
      </c>
      <c r="Z344" s="55">
        <f t="shared" si="196"/>
        <v>5.6401287029740788</v>
      </c>
      <c r="AA344" s="70">
        <v>4.45</v>
      </c>
      <c r="AB344" s="45">
        <v>4572.9942410000003</v>
      </c>
      <c r="AC344" s="45">
        <v>0</v>
      </c>
      <c r="AD344" s="45">
        <f t="shared" si="174"/>
        <v>200.33040174522861</v>
      </c>
      <c r="AE344" s="48">
        <f t="shared" si="181"/>
        <v>4572.9942410000003</v>
      </c>
      <c r="AF344" s="15">
        <f t="shared" si="197"/>
        <v>0.23006084921397552</v>
      </c>
      <c r="AG344" s="14">
        <f t="shared" si="198"/>
        <v>0.96754969636950883</v>
      </c>
      <c r="AH344" s="15">
        <f t="shared" si="178"/>
        <v>-3.2450303630491173</v>
      </c>
      <c r="AI344" s="63">
        <f t="shared" si="199"/>
        <v>4773.3246427452286</v>
      </c>
      <c r="AJ344" s="63">
        <f t="shared" si="200"/>
        <v>0.22094346180150382</v>
      </c>
      <c r="AK344" s="63">
        <f t="shared" si="201"/>
        <v>0.96460400253761913</v>
      </c>
      <c r="AL344" s="63">
        <f t="shared" si="202"/>
        <v>-3.5395997462380868</v>
      </c>
      <c r="AM344" s="8">
        <v>3.4</v>
      </c>
      <c r="AN344" s="16">
        <f t="shared" si="182"/>
        <v>1.0358631213997345</v>
      </c>
      <c r="AO344" s="17">
        <f t="shared" si="203"/>
        <v>1.3268648495490254E-2</v>
      </c>
      <c r="AP344" s="16">
        <f t="shared" si="204"/>
        <v>1.0358631213997345</v>
      </c>
      <c r="AQ344" s="17">
        <f t="shared" si="205"/>
        <v>3.5863121399734466</v>
      </c>
      <c r="AR344" s="45">
        <v>3524.9601419999999</v>
      </c>
      <c r="AS344" s="17">
        <f t="shared" si="206"/>
        <v>1.4738792531043821E-2</v>
      </c>
      <c r="AT344" s="17">
        <f t="shared" si="207"/>
        <v>1.0758795078765746</v>
      </c>
      <c r="AU344" s="17">
        <f t="shared" si="208"/>
        <v>7.5879507876574603</v>
      </c>
    </row>
    <row r="345" spans="1:47" x14ac:dyDescent="0.3">
      <c r="A345">
        <f t="shared" si="183"/>
        <v>343</v>
      </c>
      <c r="B345" s="7">
        <v>44333</v>
      </c>
      <c r="C345" s="70">
        <v>1.3050999999999999</v>
      </c>
      <c r="D345" s="45">
        <v>3778.4293200000002</v>
      </c>
      <c r="E345" s="45">
        <v>0</v>
      </c>
      <c r="F345" s="46">
        <f t="shared" si="175"/>
        <v>302.61203390038423</v>
      </c>
      <c r="G345" s="46">
        <f t="shared" si="179"/>
        <v>3778.4293200000002</v>
      </c>
      <c r="H345" s="11">
        <f t="shared" si="184"/>
        <v>0.14546299222402137</v>
      </c>
      <c r="I345" s="10">
        <f t="shared" si="185"/>
        <v>1.1026190248816208</v>
      </c>
      <c r="J345" s="11">
        <f t="shared" si="186"/>
        <v>10.261902488162079</v>
      </c>
      <c r="K345" s="56">
        <f t="shared" si="187"/>
        <v>4081.0413539003844</v>
      </c>
      <c r="L345" s="58">
        <f t="shared" si="188"/>
        <v>0.13564869590081408</v>
      </c>
      <c r="M345" s="57">
        <f t="shared" si="189"/>
        <v>1.1001227856408247</v>
      </c>
      <c r="N345" s="58">
        <f t="shared" si="190"/>
        <v>10.012278564082466</v>
      </c>
      <c r="O345" s="70">
        <v>3.7614000000000001</v>
      </c>
      <c r="P345" s="45">
        <v>4064.779356</v>
      </c>
      <c r="Q345" s="45">
        <v>0</v>
      </c>
      <c r="R345" s="45">
        <f t="shared" si="176"/>
        <v>302.61203390038423</v>
      </c>
      <c r="S345" s="47">
        <f t="shared" si="180"/>
        <v>4064.779356</v>
      </c>
      <c r="T345" s="13">
        <f t="shared" si="191"/>
        <v>0.50866415394390518</v>
      </c>
      <c r="U345" s="12">
        <f t="shared" si="192"/>
        <v>1.0612993070309105</v>
      </c>
      <c r="V345" s="13">
        <f t="shared" si="177"/>
        <v>6.1299307030910466</v>
      </c>
      <c r="W345" s="55">
        <f t="shared" si="193"/>
        <v>4367.3913899003846</v>
      </c>
      <c r="X345" s="55">
        <f t="shared" si="194"/>
        <v>0.47418052251742004</v>
      </c>
      <c r="Y345" s="55">
        <f t="shared" si="195"/>
        <v>1.0614105361724591</v>
      </c>
      <c r="Z345" s="55">
        <f t="shared" si="196"/>
        <v>6.1410536172459063</v>
      </c>
      <c r="AA345" s="70">
        <v>4.4013999999999998</v>
      </c>
      <c r="AB345" s="45">
        <v>4505.6194370000003</v>
      </c>
      <c r="AC345" s="45">
        <v>104.22379100000001</v>
      </c>
      <c r="AD345" s="45">
        <f t="shared" si="174"/>
        <v>304.58077388206578</v>
      </c>
      <c r="AE345" s="48">
        <f t="shared" si="181"/>
        <v>4609.8432280000006</v>
      </c>
      <c r="AF345" s="15">
        <f t="shared" si="197"/>
        <v>0.80579561350906381</v>
      </c>
      <c r="AG345" s="14">
        <f t="shared" si="198"/>
        <v>0.97534616938137464</v>
      </c>
      <c r="AH345" s="15">
        <f t="shared" si="178"/>
        <v>-2.4653830618625361</v>
      </c>
      <c r="AI345" s="63">
        <f t="shared" si="199"/>
        <v>4810.2002108820661</v>
      </c>
      <c r="AJ345" s="63">
        <f t="shared" si="200"/>
        <v>0.77253425854626467</v>
      </c>
      <c r="AK345" s="63">
        <f t="shared" si="201"/>
        <v>0.97205589891653077</v>
      </c>
      <c r="AL345" s="63">
        <f t="shared" si="202"/>
        <v>-2.794410108346923</v>
      </c>
      <c r="AM345" s="8">
        <v>3.4</v>
      </c>
      <c r="AN345" s="16">
        <f t="shared" si="182"/>
        <v>1.0360005664362073</v>
      </c>
      <c r="AO345" s="17">
        <f t="shared" si="203"/>
        <v>1.3268648495490254E-2</v>
      </c>
      <c r="AP345" s="16">
        <f t="shared" si="204"/>
        <v>1.0360005664362073</v>
      </c>
      <c r="AQ345" s="17">
        <f t="shared" si="205"/>
        <v>3.6000566436207304</v>
      </c>
      <c r="AR345" s="45">
        <v>3525.479679</v>
      </c>
      <c r="AS345" s="17">
        <f t="shared" si="206"/>
        <v>1.4738804952996176E-2</v>
      </c>
      <c r="AT345" s="17">
        <f t="shared" si="207"/>
        <v>1.0760380796587699</v>
      </c>
      <c r="AU345" s="17">
        <f t="shared" si="208"/>
        <v>7.6038079658769853</v>
      </c>
    </row>
    <row r="346" spans="1:47" x14ac:dyDescent="0.3">
      <c r="A346">
        <f t="shared" si="183"/>
        <v>344</v>
      </c>
      <c r="B346" s="7">
        <v>44334</v>
      </c>
      <c r="C346" s="70">
        <v>1.28</v>
      </c>
      <c r="D346" s="45">
        <v>3781.0734349999998</v>
      </c>
      <c r="E346" s="45">
        <v>0</v>
      </c>
      <c r="F346" s="46">
        <f t="shared" si="175"/>
        <v>302.65218642746754</v>
      </c>
      <c r="G346" s="46">
        <f t="shared" si="179"/>
        <v>3781.0734349999998</v>
      </c>
      <c r="H346" s="11">
        <f t="shared" si="184"/>
        <v>6.997921030318377E-2</v>
      </c>
      <c r="I346" s="10">
        <f t="shared" si="185"/>
        <v>1.1033906289678856</v>
      </c>
      <c r="J346" s="11">
        <f t="shared" si="186"/>
        <v>10.339062896788565</v>
      </c>
      <c r="K346" s="56">
        <f t="shared" si="187"/>
        <v>4083.7256214274676</v>
      </c>
      <c r="L346" s="58">
        <f t="shared" si="188"/>
        <v>6.5774082992753335E-2</v>
      </c>
      <c r="M346" s="57">
        <f t="shared" si="189"/>
        <v>1.1008463813148743</v>
      </c>
      <c r="N346" s="58">
        <f t="shared" si="190"/>
        <v>10.084638131487434</v>
      </c>
      <c r="O346" s="70">
        <v>3.8763000000000001</v>
      </c>
      <c r="P346" s="45">
        <v>4039.8845390000001</v>
      </c>
      <c r="Q346" s="45">
        <v>0</v>
      </c>
      <c r="R346" s="45">
        <f t="shared" si="176"/>
        <v>302.65218642746754</v>
      </c>
      <c r="S346" s="47">
        <f t="shared" si="180"/>
        <v>4039.8845390000001</v>
      </c>
      <c r="T346" s="13">
        <f t="shared" si="191"/>
        <v>-0.6124518656406952</v>
      </c>
      <c r="U346" s="12">
        <f t="shared" si="192"/>
        <v>1.0547993596249678</v>
      </c>
      <c r="V346" s="13">
        <f t="shared" si="177"/>
        <v>5.4799359624967847</v>
      </c>
      <c r="W346" s="55">
        <f t="shared" si="193"/>
        <v>4342.5367254274679</v>
      </c>
      <c r="X346" s="55">
        <f t="shared" si="194"/>
        <v>-0.56909633815721561</v>
      </c>
      <c r="Y346" s="55">
        <f t="shared" si="195"/>
        <v>1.0553700876782868</v>
      </c>
      <c r="Z346" s="55">
        <f t="shared" si="196"/>
        <v>5.5370087678286772</v>
      </c>
      <c r="AA346" s="70">
        <v>4.5175999999999998</v>
      </c>
      <c r="AB346" s="45">
        <v>4424.0313729999998</v>
      </c>
      <c r="AC346" s="45">
        <v>0</v>
      </c>
      <c r="AD346" s="45">
        <f t="shared" si="174"/>
        <v>304.62118763433705</v>
      </c>
      <c r="AE346" s="48">
        <f t="shared" si="181"/>
        <v>4424.0313729999998</v>
      </c>
      <c r="AF346" s="15">
        <f t="shared" si="197"/>
        <v>-1.8108068189248705</v>
      </c>
      <c r="AG346" s="14">
        <f t="shared" si="198"/>
        <v>0.9576845344380942</v>
      </c>
      <c r="AH346" s="15">
        <f t="shared" si="178"/>
        <v>-4.2315465561905796</v>
      </c>
      <c r="AI346" s="63">
        <f t="shared" si="199"/>
        <v>4728.6525606343366</v>
      </c>
      <c r="AJ346" s="63">
        <f t="shared" si="200"/>
        <v>-1.6953067787749299</v>
      </c>
      <c r="AK346" s="63">
        <f t="shared" si="201"/>
        <v>0.95557656936871727</v>
      </c>
      <c r="AL346" s="63">
        <f t="shared" si="202"/>
        <v>-4.4423430631282734</v>
      </c>
      <c r="AM346" s="8">
        <v>3.4</v>
      </c>
      <c r="AN346" s="16">
        <f t="shared" si="182"/>
        <v>1.0361380297097791</v>
      </c>
      <c r="AO346" s="17">
        <f t="shared" si="203"/>
        <v>1.3268648495490254E-2</v>
      </c>
      <c r="AP346" s="16">
        <f t="shared" si="204"/>
        <v>1.0361380297097791</v>
      </c>
      <c r="AQ346" s="17">
        <f t="shared" si="205"/>
        <v>3.6138029709779085</v>
      </c>
      <c r="AR346" s="45">
        <v>3526.7095119999999</v>
      </c>
      <c r="AS346" s="17">
        <f t="shared" si="206"/>
        <v>3.4884132429557901E-2</v>
      </c>
      <c r="AT346" s="17">
        <f t="shared" si="207"/>
        <v>1.0764134462074706</v>
      </c>
      <c r="AU346" s="17">
        <f t="shared" si="208"/>
        <v>7.6413446207470592</v>
      </c>
    </row>
    <row r="347" spans="1:47" x14ac:dyDescent="0.3">
      <c r="A347">
        <f t="shared" si="183"/>
        <v>345</v>
      </c>
      <c r="B347" s="7">
        <v>44335</v>
      </c>
      <c r="C347" s="70">
        <v>1.3545</v>
      </c>
      <c r="D347" s="45">
        <v>3779.2419810000001</v>
      </c>
      <c r="E347" s="45">
        <v>0</v>
      </c>
      <c r="F347" s="46">
        <f t="shared" si="175"/>
        <v>302.69234428224854</v>
      </c>
      <c r="G347" s="46">
        <f t="shared" si="179"/>
        <v>3779.2419810000001</v>
      </c>
      <c r="H347" s="11">
        <f t="shared" si="184"/>
        <v>-4.8437408886237154E-2</v>
      </c>
      <c r="I347" s="10">
        <f t="shared" si="185"/>
        <v>1.10285617513732</v>
      </c>
      <c r="J347" s="11">
        <f t="shared" si="186"/>
        <v>10.285617513732003</v>
      </c>
      <c r="K347" s="56">
        <f t="shared" si="187"/>
        <v>4081.9343252822487</v>
      </c>
      <c r="L347" s="58">
        <f t="shared" si="188"/>
        <v>-4.3864262961734735E-2</v>
      </c>
      <c r="M347" s="57">
        <f t="shared" si="189"/>
        <v>1.1003635031633696</v>
      </c>
      <c r="N347" s="58">
        <f t="shared" si="190"/>
        <v>10.036350316336961</v>
      </c>
      <c r="O347" s="70">
        <v>3.8921000000000001</v>
      </c>
      <c r="P347" s="45">
        <v>4038.2245109999999</v>
      </c>
      <c r="Q347" s="45">
        <v>0</v>
      </c>
      <c r="R347" s="45">
        <f t="shared" si="176"/>
        <v>302.69234428224854</v>
      </c>
      <c r="S347" s="47">
        <f t="shared" si="180"/>
        <v>4038.2245109999999</v>
      </c>
      <c r="T347" s="13">
        <f t="shared" si="191"/>
        <v>-4.1090976337931906E-2</v>
      </c>
      <c r="U347" s="12">
        <f t="shared" si="192"/>
        <v>1.0543659322696917</v>
      </c>
      <c r="V347" s="13">
        <f t="shared" si="177"/>
        <v>5.4365932269691664</v>
      </c>
      <c r="W347" s="55">
        <f t="shared" si="193"/>
        <v>4340.9168552822484</v>
      </c>
      <c r="X347" s="55">
        <f t="shared" si="194"/>
        <v>-3.7302393684646162E-2</v>
      </c>
      <c r="Y347" s="55">
        <f t="shared" si="195"/>
        <v>1.0549764093733511</v>
      </c>
      <c r="Z347" s="55">
        <f t="shared" si="196"/>
        <v>5.4976409373351132</v>
      </c>
      <c r="AA347" s="70">
        <v>4.5046999999999997</v>
      </c>
      <c r="AB347" s="45">
        <v>4435.5516729999999</v>
      </c>
      <c r="AC347" s="45">
        <v>0</v>
      </c>
      <c r="AD347" s="45">
        <f t="shared" si="174"/>
        <v>304.66160674896702</v>
      </c>
      <c r="AE347" s="48">
        <f t="shared" si="181"/>
        <v>4435.5516729999999</v>
      </c>
      <c r="AF347" s="15">
        <f t="shared" si="197"/>
        <v>0.26040276455336908</v>
      </c>
      <c r="AG347" s="14">
        <f t="shared" si="198"/>
        <v>0.96017837144147111</v>
      </c>
      <c r="AH347" s="15">
        <f t="shared" si="178"/>
        <v>-3.9821628558528888</v>
      </c>
      <c r="AI347" s="63">
        <f t="shared" si="199"/>
        <v>4740.2132797489667</v>
      </c>
      <c r="AJ347" s="63">
        <f t="shared" si="200"/>
        <v>0.24448231216800398</v>
      </c>
      <c r="AK347" s="63">
        <f t="shared" si="201"/>
        <v>0.95791278506004562</v>
      </c>
      <c r="AL347" s="63">
        <f t="shared" si="202"/>
        <v>-4.2087214939954372</v>
      </c>
      <c r="AM347" s="8">
        <v>3.4</v>
      </c>
      <c r="AN347" s="16">
        <f t="shared" si="182"/>
        <v>1.0362755112228694</v>
      </c>
      <c r="AO347" s="17">
        <f t="shared" si="203"/>
        <v>1.3268648495490254E-2</v>
      </c>
      <c r="AP347" s="16">
        <f t="shared" si="204"/>
        <v>1.0362755112228694</v>
      </c>
      <c r="AQ347" s="17">
        <f t="shared" si="205"/>
        <v>3.6275511222869428</v>
      </c>
      <c r="AR347" s="45">
        <v>3527.9397749999998</v>
      </c>
      <c r="AS347" s="17">
        <f t="shared" si="206"/>
        <v>3.4884160314696544E-2</v>
      </c>
      <c r="AT347" s="17">
        <f t="shared" si="207"/>
        <v>1.0767889439996945</v>
      </c>
      <c r="AU347" s="17">
        <f t="shared" si="208"/>
        <v>7.6788943999694492</v>
      </c>
    </row>
    <row r="348" spans="1:47" x14ac:dyDescent="0.3">
      <c r="A348">
        <f t="shared" si="183"/>
        <v>346</v>
      </c>
      <c r="B348" s="7">
        <v>44336</v>
      </c>
      <c r="C348" s="70">
        <v>1.3393999999999999</v>
      </c>
      <c r="D348" s="45">
        <v>3781.435571</v>
      </c>
      <c r="E348" s="45">
        <v>0</v>
      </c>
      <c r="F348" s="46">
        <f t="shared" si="175"/>
        <v>302.73250746543414</v>
      </c>
      <c r="G348" s="46">
        <f t="shared" si="179"/>
        <v>3781.435571</v>
      </c>
      <c r="H348" s="11">
        <f t="shared" si="184"/>
        <v>5.8043121108086737E-2</v>
      </c>
      <c r="I348" s="10">
        <f t="shared" si="185"/>
        <v>1.1034963072827031</v>
      </c>
      <c r="J348" s="11">
        <f t="shared" si="186"/>
        <v>10.349630728270309</v>
      </c>
      <c r="K348" s="56">
        <f t="shared" si="187"/>
        <v>4084.1680784654341</v>
      </c>
      <c r="L348" s="58">
        <f t="shared" si="188"/>
        <v>5.4722908434623463E-2</v>
      </c>
      <c r="M348" s="57">
        <f t="shared" si="189"/>
        <v>1.1009656540756538</v>
      </c>
      <c r="N348" s="58">
        <f t="shared" si="190"/>
        <v>10.096565407565382</v>
      </c>
      <c r="O348" s="70">
        <v>3.8151000000000002</v>
      </c>
      <c r="P348" s="45">
        <v>4058.224882</v>
      </c>
      <c r="Q348" s="45">
        <v>0</v>
      </c>
      <c r="R348" s="45">
        <f t="shared" si="176"/>
        <v>302.73250746543414</v>
      </c>
      <c r="S348" s="47">
        <f t="shared" si="180"/>
        <v>4058.224882</v>
      </c>
      <c r="T348" s="13">
        <f t="shared" si="191"/>
        <v>0.49527635091906053</v>
      </c>
      <c r="U348" s="12">
        <f t="shared" si="192"/>
        <v>1.0595879573843707</v>
      </c>
      <c r="V348" s="13">
        <f t="shared" si="177"/>
        <v>5.9587957384370727</v>
      </c>
      <c r="W348" s="55">
        <f t="shared" si="193"/>
        <v>4360.9573894654341</v>
      </c>
      <c r="X348" s="55">
        <f t="shared" si="194"/>
        <v>0.46166593029302039</v>
      </c>
      <c r="Y348" s="55">
        <f t="shared" si="195"/>
        <v>1.0598468760280566</v>
      </c>
      <c r="Z348" s="55">
        <f t="shared" si="196"/>
        <v>5.9846876028056606</v>
      </c>
      <c r="AA348" s="70">
        <v>4.4713000000000003</v>
      </c>
      <c r="AB348" s="45">
        <v>4461.8455210000002</v>
      </c>
      <c r="AC348" s="45">
        <v>0</v>
      </c>
      <c r="AD348" s="45">
        <f t="shared" si="174"/>
        <v>304.70203122666726</v>
      </c>
      <c r="AE348" s="48">
        <f t="shared" si="181"/>
        <v>4461.8455210000002</v>
      </c>
      <c r="AF348" s="15">
        <f t="shared" si="197"/>
        <v>0.59279769323972165</v>
      </c>
      <c r="AG348" s="14">
        <f t="shared" si="198"/>
        <v>0.96587028667836283</v>
      </c>
      <c r="AH348" s="15">
        <f t="shared" si="178"/>
        <v>-3.4129713321637167</v>
      </c>
      <c r="AI348" s="63">
        <f t="shared" si="199"/>
        <v>4766.5475522266679</v>
      </c>
      <c r="AJ348" s="63">
        <f t="shared" si="200"/>
        <v>0.55555037133467877</v>
      </c>
      <c r="AK348" s="63">
        <f t="shared" si="201"/>
        <v>0.96323447309450905</v>
      </c>
      <c r="AL348" s="63">
        <f t="shared" si="202"/>
        <v>-3.6765526905490953</v>
      </c>
      <c r="AM348" s="8">
        <v>3.4</v>
      </c>
      <c r="AN348" s="16">
        <f t="shared" si="182"/>
        <v>1.0364130109778984</v>
      </c>
      <c r="AO348" s="17">
        <f t="shared" si="203"/>
        <v>1.3268648495490254E-2</v>
      </c>
      <c r="AP348" s="16">
        <f t="shared" si="204"/>
        <v>1.0364130109778984</v>
      </c>
      <c r="AQ348" s="17">
        <f t="shared" si="205"/>
        <v>3.6413010977898397</v>
      </c>
      <c r="AR348" s="45">
        <v>3529.1704669999999</v>
      </c>
      <c r="AS348" s="17">
        <f t="shared" si="206"/>
        <v>3.4884155583414511E-2</v>
      </c>
      <c r="AT348" s="17">
        <f t="shared" si="207"/>
        <v>1.0771645727302244</v>
      </c>
      <c r="AU348" s="17">
        <f t="shared" si="208"/>
        <v>7.7164572730224368</v>
      </c>
    </row>
    <row r="349" spans="1:47" x14ac:dyDescent="0.3">
      <c r="A349">
        <f t="shared" si="183"/>
        <v>347</v>
      </c>
      <c r="B349" s="7">
        <v>44337</v>
      </c>
      <c r="C349" s="70">
        <v>1.2941</v>
      </c>
      <c r="D349" s="45">
        <v>3784.975316</v>
      </c>
      <c r="E349" s="45">
        <v>0</v>
      </c>
      <c r="F349" s="46">
        <f t="shared" si="175"/>
        <v>302.7726759777313</v>
      </c>
      <c r="G349" s="46">
        <f t="shared" si="179"/>
        <v>3784.975316</v>
      </c>
      <c r="H349" s="11">
        <f t="shared" si="184"/>
        <v>9.3608496919705964E-2</v>
      </c>
      <c r="I349" s="10">
        <f t="shared" si="185"/>
        <v>1.1045292735895149</v>
      </c>
      <c r="J349" s="11">
        <f t="shared" si="186"/>
        <v>10.452927358951491</v>
      </c>
      <c r="K349" s="56">
        <f t="shared" si="187"/>
        <v>4087.7479919777315</v>
      </c>
      <c r="L349" s="58">
        <f t="shared" si="188"/>
        <v>8.7653432560075295E-2</v>
      </c>
      <c r="M349" s="57">
        <f t="shared" si="189"/>
        <v>1.1019306882627586</v>
      </c>
      <c r="N349" s="58">
        <f t="shared" si="190"/>
        <v>10.193068826275864</v>
      </c>
      <c r="O349" s="70">
        <v>3.7955999999999999</v>
      </c>
      <c r="P349" s="45">
        <v>4064.8125970000001</v>
      </c>
      <c r="Q349" s="45">
        <v>0</v>
      </c>
      <c r="R349" s="45">
        <f t="shared" si="176"/>
        <v>302.7726759777313</v>
      </c>
      <c r="S349" s="47">
        <f t="shared" si="180"/>
        <v>4064.8125970000001</v>
      </c>
      <c r="T349" s="13">
        <f t="shared" si="191"/>
        <v>0.16232996424667689</v>
      </c>
      <c r="U349" s="12">
        <f t="shared" si="192"/>
        <v>1.0613079861367549</v>
      </c>
      <c r="V349" s="13">
        <f t="shared" si="177"/>
        <v>6.1307986136754922</v>
      </c>
      <c r="W349" s="55">
        <f t="shared" si="193"/>
        <v>4367.5852729777316</v>
      </c>
      <c r="X349" s="55">
        <f t="shared" si="194"/>
        <v>0.15198230389290579</v>
      </c>
      <c r="Y349" s="55">
        <f t="shared" si="195"/>
        <v>1.0614576557279811</v>
      </c>
      <c r="Z349" s="55">
        <f t="shared" si="196"/>
        <v>6.145765572798112</v>
      </c>
      <c r="AA349" s="70">
        <v>4.4722</v>
      </c>
      <c r="AB349" s="45">
        <v>4463.5255619999998</v>
      </c>
      <c r="AC349" s="45">
        <v>0</v>
      </c>
      <c r="AD349" s="45">
        <f t="shared" si="174"/>
        <v>304.74246106814934</v>
      </c>
      <c r="AE349" s="48">
        <f t="shared" si="181"/>
        <v>4463.5255619999998</v>
      </c>
      <c r="AF349" s="15">
        <f t="shared" si="197"/>
        <v>3.7653499927148282E-2</v>
      </c>
      <c r="AG349" s="14">
        <f t="shared" si="198"/>
        <v>0.96623397064605365</v>
      </c>
      <c r="AH349" s="15">
        <f t="shared" si="178"/>
        <v>-3.3766029353946347</v>
      </c>
      <c r="AI349" s="63">
        <f t="shared" si="199"/>
        <v>4768.268023068149</v>
      </c>
      <c r="AJ349" s="63">
        <f t="shared" si="200"/>
        <v>3.6094695849153702E-2</v>
      </c>
      <c r="AK349" s="63">
        <f t="shared" si="201"/>
        <v>0.96358214964788669</v>
      </c>
      <c r="AL349" s="63">
        <f t="shared" si="202"/>
        <v>-3.6417850352113312</v>
      </c>
      <c r="AM349" s="8">
        <v>3.4</v>
      </c>
      <c r="AN349" s="16">
        <f t="shared" si="182"/>
        <v>1.0365505289772865</v>
      </c>
      <c r="AO349" s="17">
        <f t="shared" si="203"/>
        <v>1.3268648495490254E-2</v>
      </c>
      <c r="AP349" s="16">
        <f t="shared" si="204"/>
        <v>1.0365505289772865</v>
      </c>
      <c r="AQ349" s="17">
        <f t="shared" si="205"/>
        <v>3.6550528977286501</v>
      </c>
      <c r="AR349" s="45">
        <v>3530.4015880000002</v>
      </c>
      <c r="AS349" s="17">
        <f t="shared" si="206"/>
        <v>3.4884146614966305E-2</v>
      </c>
      <c r="AT349" s="17">
        <f t="shared" si="207"/>
        <v>1.07754033239906</v>
      </c>
      <c r="AU349" s="17">
        <f t="shared" si="208"/>
        <v>7.7540332399059997</v>
      </c>
    </row>
    <row r="350" spans="1:47" x14ac:dyDescent="0.3">
      <c r="A350">
        <f t="shared" si="183"/>
        <v>348</v>
      </c>
      <c r="B350" s="7">
        <v>44340</v>
      </c>
      <c r="C350" s="70">
        <v>1.1919999999999999</v>
      </c>
      <c r="D350" s="45">
        <v>3791.0315930000002</v>
      </c>
      <c r="E350" s="45">
        <v>0</v>
      </c>
      <c r="F350" s="46">
        <f t="shared" si="175"/>
        <v>302.81284981984714</v>
      </c>
      <c r="G350" s="46">
        <f t="shared" si="179"/>
        <v>3791.0315930000002</v>
      </c>
      <c r="H350" s="11">
        <f t="shared" si="184"/>
        <v>0.16000836186167433</v>
      </c>
      <c r="I350" s="10">
        <f t="shared" si="185"/>
        <v>1.1062966127864682</v>
      </c>
      <c r="J350" s="11">
        <f t="shared" si="186"/>
        <v>10.629661278646818</v>
      </c>
      <c r="K350" s="56">
        <f t="shared" si="187"/>
        <v>4093.8444428198472</v>
      </c>
      <c r="L350" s="58">
        <f t="shared" si="188"/>
        <v>0.14913959603379823</v>
      </c>
      <c r="M350" s="57">
        <f t="shared" si="189"/>
        <v>1.1035741032398061</v>
      </c>
      <c r="N350" s="58">
        <f t="shared" si="190"/>
        <v>10.357410323980609</v>
      </c>
      <c r="O350" s="70">
        <v>3.8607999999999998</v>
      </c>
      <c r="P350" s="45">
        <v>4051.5813589999998</v>
      </c>
      <c r="Q350" s="45">
        <v>0</v>
      </c>
      <c r="R350" s="45">
        <f t="shared" si="176"/>
        <v>302.81284981984714</v>
      </c>
      <c r="S350" s="47">
        <f t="shared" si="180"/>
        <v>4051.5813589999998</v>
      </c>
      <c r="T350" s="13">
        <f t="shared" si="191"/>
        <v>-0.32550671609721249</v>
      </c>
      <c r="U350" s="12">
        <f t="shared" si="192"/>
        <v>1.0578533573634037</v>
      </c>
      <c r="V350" s="13">
        <f t="shared" si="177"/>
        <v>5.785335736340369</v>
      </c>
      <c r="W350" s="55">
        <f t="shared" si="193"/>
        <v>4354.3942088198473</v>
      </c>
      <c r="X350" s="55">
        <f t="shared" si="194"/>
        <v>-0.30202190302951459</v>
      </c>
      <c r="Y350" s="55">
        <f t="shared" si="195"/>
        <v>1.058251821116299</v>
      </c>
      <c r="Z350" s="55">
        <f t="shared" si="196"/>
        <v>5.8251821116299007</v>
      </c>
      <c r="AA350" s="70">
        <v>4.4977</v>
      </c>
      <c r="AB350" s="45">
        <v>4447.537472</v>
      </c>
      <c r="AC350" s="45">
        <v>0</v>
      </c>
      <c r="AD350" s="45">
        <f t="shared" ref="AD350:AD413" si="209">+(AD349*(1+AO349/100))+AC350</f>
        <v>304.78289627412499</v>
      </c>
      <c r="AE350" s="48">
        <f t="shared" si="181"/>
        <v>4447.537472</v>
      </c>
      <c r="AF350" s="15">
        <f t="shared" si="197"/>
        <v>-0.35819420720054618</v>
      </c>
      <c r="AG350" s="14">
        <f t="shared" si="198"/>
        <v>0.96277297653519567</v>
      </c>
      <c r="AH350" s="15">
        <f t="shared" si="178"/>
        <v>-3.7227023464804332</v>
      </c>
      <c r="AI350" s="63">
        <f t="shared" si="199"/>
        <v>4752.320368274125</v>
      </c>
      <c r="AJ350" s="63">
        <f t="shared" si="200"/>
        <v>-0.33445382509690313</v>
      </c>
      <c r="AK350" s="63">
        <f t="shared" si="201"/>
        <v>0.96035941229043842</v>
      </c>
      <c r="AL350" s="63">
        <f t="shared" si="202"/>
        <v>-3.9640587709561581</v>
      </c>
      <c r="AM350" s="8">
        <v>3.4</v>
      </c>
      <c r="AN350" s="16">
        <f t="shared" si="182"/>
        <v>1.0366880652234547</v>
      </c>
      <c r="AO350" s="17">
        <f t="shared" si="203"/>
        <v>1.3268648495490254E-2</v>
      </c>
      <c r="AP350" s="16">
        <f t="shared" si="204"/>
        <v>1.0366880652234547</v>
      </c>
      <c r="AQ350" s="17">
        <f t="shared" si="205"/>
        <v>3.6688065223454691</v>
      </c>
      <c r="AR350" s="45">
        <v>3531.633139</v>
      </c>
      <c r="AS350" s="17">
        <f t="shared" si="206"/>
        <v>3.4884161739157094E-2</v>
      </c>
      <c r="AT350" s="17">
        <f t="shared" si="207"/>
        <v>1.0779162233114188</v>
      </c>
      <c r="AU350" s="17">
        <f t="shared" si="208"/>
        <v>7.7916223311418786</v>
      </c>
    </row>
    <row r="351" spans="1:47" x14ac:dyDescent="0.3">
      <c r="A351">
        <f t="shared" si="183"/>
        <v>349</v>
      </c>
      <c r="B351" s="7">
        <v>44341</v>
      </c>
      <c r="C351" s="70">
        <v>1.27</v>
      </c>
      <c r="D351" s="45">
        <v>3789.0720299999998</v>
      </c>
      <c r="E351" s="45">
        <v>0</v>
      </c>
      <c r="F351" s="46">
        <f t="shared" si="175"/>
        <v>302.85302899248893</v>
      </c>
      <c r="G351" s="46">
        <f t="shared" si="179"/>
        <v>3789.0720299999998</v>
      </c>
      <c r="H351" s="11">
        <f t="shared" si="184"/>
        <v>-5.1689439983004792E-2</v>
      </c>
      <c r="I351" s="10">
        <f t="shared" si="185"/>
        <v>1.1057247742627678</v>
      </c>
      <c r="J351" s="11">
        <f t="shared" si="186"/>
        <v>10.572477426276784</v>
      </c>
      <c r="K351" s="56">
        <f t="shared" si="187"/>
        <v>4091.9250589924886</v>
      </c>
      <c r="L351" s="58">
        <f t="shared" si="188"/>
        <v>-4.6884630184840237E-2</v>
      </c>
      <c r="M351" s="57">
        <f t="shared" si="189"/>
        <v>1.1030566966026865</v>
      </c>
      <c r="N351" s="58">
        <f t="shared" si="190"/>
        <v>10.305669660268645</v>
      </c>
      <c r="O351" s="70">
        <v>3.8828999999999998</v>
      </c>
      <c r="P351" s="45">
        <v>4048.4549870000001</v>
      </c>
      <c r="Q351" s="45">
        <v>0</v>
      </c>
      <c r="R351" s="45">
        <f t="shared" si="176"/>
        <v>302.85302899248893</v>
      </c>
      <c r="S351" s="47">
        <f t="shared" si="180"/>
        <v>4048.4549870000001</v>
      </c>
      <c r="T351" s="13">
        <f t="shared" si="191"/>
        <v>-7.7164240897076297E-2</v>
      </c>
      <c r="U351" s="12">
        <f t="shared" si="192"/>
        <v>1.0570370728503899</v>
      </c>
      <c r="V351" s="13">
        <f t="shared" si="177"/>
        <v>5.7037072850389947</v>
      </c>
      <c r="W351" s="55">
        <f t="shared" si="193"/>
        <v>4351.3080159924893</v>
      </c>
      <c r="X351" s="55">
        <f t="shared" si="194"/>
        <v>-7.0875365879985441E-2</v>
      </c>
      <c r="Y351" s="55">
        <f t="shared" si="195"/>
        <v>1.0575017812661511</v>
      </c>
      <c r="Z351" s="55">
        <f t="shared" si="196"/>
        <v>5.7501781266151131</v>
      </c>
      <c r="AA351" s="70">
        <v>4.49</v>
      </c>
      <c r="AB351" s="45">
        <v>4455.3880559999998</v>
      </c>
      <c r="AC351" s="45">
        <v>0</v>
      </c>
      <c r="AD351" s="45">
        <f t="shared" si="209"/>
        <v>304.82333684530596</v>
      </c>
      <c r="AE351" s="48">
        <f t="shared" si="181"/>
        <v>4455.3880559999998</v>
      </c>
      <c r="AF351" s="15">
        <f t="shared" si="197"/>
        <v>0.17651529749718176</v>
      </c>
      <c r="AG351" s="14">
        <f t="shared" si="198"/>
        <v>0.96447241811894924</v>
      </c>
      <c r="AH351" s="15">
        <f t="shared" si="178"/>
        <v>-3.5527581881050763</v>
      </c>
      <c r="AI351" s="63">
        <f t="shared" si="199"/>
        <v>4760.2113928453055</v>
      </c>
      <c r="AJ351" s="63">
        <f t="shared" si="200"/>
        <v>0.16604571997838047</v>
      </c>
      <c r="AK351" s="63">
        <f t="shared" si="201"/>
        <v>0.96195404799095618</v>
      </c>
      <c r="AL351" s="63">
        <f t="shared" si="202"/>
        <v>-3.8045952009043815</v>
      </c>
      <c r="AM351" s="8">
        <v>3.4</v>
      </c>
      <c r="AN351" s="16">
        <f t="shared" si="182"/>
        <v>1.0368256197188239</v>
      </c>
      <c r="AO351" s="17">
        <f t="shared" si="203"/>
        <v>1.3268648495490254E-2</v>
      </c>
      <c r="AP351" s="16">
        <f t="shared" si="204"/>
        <v>1.0368256197188239</v>
      </c>
      <c r="AQ351" s="17">
        <f t="shared" si="205"/>
        <v>3.6825619718823921</v>
      </c>
      <c r="AR351" s="45">
        <v>3532.865119</v>
      </c>
      <c r="AS351" s="17">
        <f t="shared" si="206"/>
        <v>3.4884144289937247E-2</v>
      </c>
      <c r="AT351" s="17">
        <f t="shared" si="207"/>
        <v>1.0782922451620833</v>
      </c>
      <c r="AU351" s="17">
        <f t="shared" si="208"/>
        <v>7.8292245162083329</v>
      </c>
    </row>
    <row r="352" spans="1:47" x14ac:dyDescent="0.3">
      <c r="A352">
        <f t="shared" si="183"/>
        <v>350</v>
      </c>
      <c r="B352" s="7">
        <v>44342</v>
      </c>
      <c r="C352" s="70">
        <v>1.2873000000000001</v>
      </c>
      <c r="D352" s="45">
        <v>3789.949474</v>
      </c>
      <c r="E352" s="45">
        <v>0</v>
      </c>
      <c r="F352" s="46">
        <f t="shared" si="175"/>
        <v>302.8932134963639</v>
      </c>
      <c r="G352" s="46">
        <f t="shared" si="179"/>
        <v>3789.949474</v>
      </c>
      <c r="H352" s="11">
        <f t="shared" si="184"/>
        <v>2.3157226704939582E-2</v>
      </c>
      <c r="I352" s="10">
        <f t="shared" si="185"/>
        <v>1.1059808294554765</v>
      </c>
      <c r="J352" s="11">
        <f t="shared" si="186"/>
        <v>10.598082945547649</v>
      </c>
      <c r="K352" s="56">
        <f t="shared" si="187"/>
        <v>4092.8426874963639</v>
      </c>
      <c r="L352" s="58">
        <f t="shared" si="188"/>
        <v>2.2425349698385055E-2</v>
      </c>
      <c r="M352" s="57">
        <f t="shared" si="189"/>
        <v>1.103304060924271</v>
      </c>
      <c r="N352" s="58">
        <f t="shared" si="190"/>
        <v>10.330406092427102</v>
      </c>
      <c r="O352" s="70">
        <v>3.8809</v>
      </c>
      <c r="P352" s="45">
        <v>4051.0859479999999</v>
      </c>
      <c r="Q352" s="45">
        <v>0</v>
      </c>
      <c r="R352" s="45">
        <f t="shared" si="176"/>
        <v>302.8932134963639</v>
      </c>
      <c r="S352" s="47">
        <f t="shared" si="180"/>
        <v>4051.0859479999999</v>
      </c>
      <c r="T352" s="13">
        <f t="shared" si="191"/>
        <v>6.498679146607067E-2</v>
      </c>
      <c r="U352" s="12">
        <f t="shared" si="192"/>
        <v>1.0577240073286422</v>
      </c>
      <c r="V352" s="13">
        <f t="shared" si="177"/>
        <v>5.7724007328642246</v>
      </c>
      <c r="W352" s="55">
        <f t="shared" si="193"/>
        <v>4353.9791614963642</v>
      </c>
      <c r="X352" s="55">
        <f t="shared" si="194"/>
        <v>6.1387185050043591E-2</v>
      </c>
      <c r="Y352" s="55">
        <f t="shared" si="195"/>
        <v>1.0581509518415244</v>
      </c>
      <c r="Z352" s="55">
        <f t="shared" si="196"/>
        <v>5.8150951841524412</v>
      </c>
      <c r="AA352" s="70">
        <v>4.4813000000000001</v>
      </c>
      <c r="AB352" s="45">
        <v>4464.1267470000003</v>
      </c>
      <c r="AC352" s="45">
        <v>0</v>
      </c>
      <c r="AD352" s="45">
        <f t="shared" si="209"/>
        <v>304.8637827824042</v>
      </c>
      <c r="AE352" s="48">
        <f t="shared" si="181"/>
        <v>4464.1267470000003</v>
      </c>
      <c r="AF352" s="15">
        <f t="shared" si="197"/>
        <v>0.19613759542744802</v>
      </c>
      <c r="AG352" s="14">
        <f t="shared" si="198"/>
        <v>0.9663641111284087</v>
      </c>
      <c r="AH352" s="15">
        <f t="shared" si="178"/>
        <v>-3.3635888871591302</v>
      </c>
      <c r="AI352" s="63">
        <f t="shared" si="199"/>
        <v>4768.9905297824043</v>
      </c>
      <c r="AJ352" s="63">
        <f t="shared" si="200"/>
        <v>0.18442745946731787</v>
      </c>
      <c r="AK352" s="63">
        <f t="shared" si="201"/>
        <v>0.9637281554029089</v>
      </c>
      <c r="AL352" s="63">
        <f t="shared" si="202"/>
        <v>-3.6271844597091096</v>
      </c>
      <c r="AM352" s="8">
        <v>3.4</v>
      </c>
      <c r="AN352" s="16">
        <f t="shared" si="182"/>
        <v>1.0369631924658156</v>
      </c>
      <c r="AO352" s="17">
        <f t="shared" si="203"/>
        <v>1.3268648495490254E-2</v>
      </c>
      <c r="AP352" s="16">
        <f t="shared" si="204"/>
        <v>1.0369631924658156</v>
      </c>
      <c r="AQ352" s="17">
        <f t="shared" si="205"/>
        <v>3.6963192465815586</v>
      </c>
      <c r="AR352" s="45">
        <v>3534.220358</v>
      </c>
      <c r="AS352" s="17">
        <f t="shared" si="206"/>
        <v>3.8360904092016312E-2</v>
      </c>
      <c r="AT352" s="17">
        <f t="shared" si="207"/>
        <v>1.0787058878160816</v>
      </c>
      <c r="AU352" s="17">
        <f t="shared" si="208"/>
        <v>7.8705887816081566</v>
      </c>
    </row>
    <row r="353" spans="1:47" x14ac:dyDescent="0.3">
      <c r="A353">
        <f t="shared" si="183"/>
        <v>351</v>
      </c>
      <c r="B353" s="7">
        <v>44343</v>
      </c>
      <c r="C353" s="70">
        <v>1.3647</v>
      </c>
      <c r="D353" s="45">
        <v>3788.073112</v>
      </c>
      <c r="E353" s="45">
        <v>0</v>
      </c>
      <c r="F353" s="46">
        <f t="shared" si="175"/>
        <v>302.93340333217941</v>
      </c>
      <c r="G353" s="46">
        <f t="shared" si="179"/>
        <v>3788.073112</v>
      </c>
      <c r="H353" s="11">
        <f t="shared" si="184"/>
        <v>-4.9508892212735134E-2</v>
      </c>
      <c r="I353" s="10">
        <f t="shared" si="185"/>
        <v>1.1054332705987278</v>
      </c>
      <c r="J353" s="11">
        <f t="shared" si="186"/>
        <v>10.543327059872777</v>
      </c>
      <c r="K353" s="56">
        <f t="shared" si="187"/>
        <v>4091.0065153321793</v>
      </c>
      <c r="L353" s="58">
        <f t="shared" si="188"/>
        <v>-4.4863003647666044E-2</v>
      </c>
      <c r="M353" s="57">
        <f t="shared" si="189"/>
        <v>1.1028090855831738</v>
      </c>
      <c r="N353" s="58">
        <f t="shared" si="190"/>
        <v>10.280908558317382</v>
      </c>
      <c r="O353" s="70">
        <v>3.8176999999999999</v>
      </c>
      <c r="P353" s="45">
        <v>4067.8808770000001</v>
      </c>
      <c r="Q353" s="45">
        <v>0</v>
      </c>
      <c r="R353" s="45">
        <f t="shared" si="176"/>
        <v>302.93340333217941</v>
      </c>
      <c r="S353" s="47">
        <f t="shared" si="180"/>
        <v>4067.8808770000001</v>
      </c>
      <c r="T353" s="13">
        <f t="shared" si="191"/>
        <v>0.41457844181982395</v>
      </c>
      <c r="U353" s="12">
        <f t="shared" si="192"/>
        <v>1.0621091030369796</v>
      </c>
      <c r="V353" s="13">
        <f t="shared" si="177"/>
        <v>6.2109103036979585</v>
      </c>
      <c r="W353" s="55">
        <f t="shared" si="193"/>
        <v>4370.8142803321798</v>
      </c>
      <c r="X353" s="55">
        <f t="shared" si="194"/>
        <v>0.38666052848148613</v>
      </c>
      <c r="Y353" s="55">
        <f t="shared" si="195"/>
        <v>1.0622424039040468</v>
      </c>
      <c r="Z353" s="55">
        <f t="shared" si="196"/>
        <v>6.2242403904046784</v>
      </c>
      <c r="AA353" s="70">
        <v>4.4466999999999999</v>
      </c>
      <c r="AB353" s="45">
        <v>4491.4974519999996</v>
      </c>
      <c r="AC353" s="45">
        <v>0</v>
      </c>
      <c r="AD353" s="45">
        <f t="shared" si="209"/>
        <v>304.90423408613168</v>
      </c>
      <c r="AE353" s="48">
        <f t="shared" si="181"/>
        <v>4491.4974519999996</v>
      </c>
      <c r="AF353" s="15">
        <f t="shared" si="197"/>
        <v>0.61312562458923914</v>
      </c>
      <c r="AG353" s="14">
        <f t="shared" si="198"/>
        <v>0.97228913712057097</v>
      </c>
      <c r="AH353" s="15">
        <f t="shared" si="178"/>
        <v>-2.7710862879429032</v>
      </c>
      <c r="AI353" s="63">
        <f t="shared" si="199"/>
        <v>4796.4016860861311</v>
      </c>
      <c r="AJ353" s="63">
        <f t="shared" si="200"/>
        <v>0.57477900475044752</v>
      </c>
      <c r="AK353" s="63">
        <f t="shared" si="201"/>
        <v>0.96926746250303364</v>
      </c>
      <c r="AL353" s="63">
        <f t="shared" si="202"/>
        <v>-3.0732537496966361</v>
      </c>
      <c r="AM353" s="8">
        <v>3.4</v>
      </c>
      <c r="AN353" s="16">
        <f t="shared" si="182"/>
        <v>1.0371007834668515</v>
      </c>
      <c r="AO353" s="17">
        <f t="shared" si="203"/>
        <v>1.3268648495490254E-2</v>
      </c>
      <c r="AP353" s="16">
        <f t="shared" si="204"/>
        <v>1.0371007834668515</v>
      </c>
      <c r="AQ353" s="17">
        <f t="shared" si="205"/>
        <v>3.7100783466851528</v>
      </c>
      <c r="AR353" s="45">
        <v>3535.4707950000002</v>
      </c>
      <c r="AS353" s="17">
        <f t="shared" si="206"/>
        <v>3.5380844241061915E-2</v>
      </c>
      <c r="AT353" s="17">
        <f t="shared" si="207"/>
        <v>1.0790875430660689</v>
      </c>
      <c r="AU353" s="17">
        <f t="shared" si="208"/>
        <v>7.908754306606891</v>
      </c>
    </row>
    <row r="354" spans="1:47" x14ac:dyDescent="0.3">
      <c r="A354">
        <f t="shared" si="183"/>
        <v>352</v>
      </c>
      <c r="B354" s="7">
        <v>44344</v>
      </c>
      <c r="C354" s="70">
        <v>1.28</v>
      </c>
      <c r="D354" s="45">
        <v>3793.339125</v>
      </c>
      <c r="E354" s="45">
        <v>0</v>
      </c>
      <c r="F354" s="46">
        <f t="shared" si="175"/>
        <v>302.97359850064299</v>
      </c>
      <c r="G354" s="46">
        <f t="shared" si="179"/>
        <v>3793.339125</v>
      </c>
      <c r="H354" s="11">
        <f t="shared" si="184"/>
        <v>0.13901561148115249</v>
      </c>
      <c r="I354" s="10">
        <f t="shared" si="185"/>
        <v>1.1069699954193666</v>
      </c>
      <c r="J354" s="11">
        <f t="shared" si="186"/>
        <v>10.696999541936659</v>
      </c>
      <c r="K354" s="56">
        <f t="shared" si="187"/>
        <v>4096.3127235006432</v>
      </c>
      <c r="L354" s="58">
        <f t="shared" si="188"/>
        <v>0.12970422189690911</v>
      </c>
      <c r="M354" s="57">
        <f t="shared" si="189"/>
        <v>1.1042394755266378</v>
      </c>
      <c r="N354" s="58">
        <f t="shared" si="190"/>
        <v>10.423947552663781</v>
      </c>
      <c r="O354" s="70">
        <v>3.7505000000000002</v>
      </c>
      <c r="P354" s="45">
        <v>4085.684538</v>
      </c>
      <c r="Q354" s="45">
        <v>0</v>
      </c>
      <c r="R354" s="45">
        <f t="shared" si="176"/>
        <v>302.97359850064299</v>
      </c>
      <c r="S354" s="47">
        <f t="shared" si="180"/>
        <v>4085.684538</v>
      </c>
      <c r="T354" s="13">
        <f t="shared" si="191"/>
        <v>0.43766426644060719</v>
      </c>
      <c r="U354" s="12">
        <f t="shared" si="192"/>
        <v>1.0667575750515852</v>
      </c>
      <c r="V354" s="13">
        <f t="shared" si="177"/>
        <v>6.6757575051585194</v>
      </c>
      <c r="W354" s="55">
        <f t="shared" si="193"/>
        <v>4388.6581365006432</v>
      </c>
      <c r="X354" s="55">
        <f t="shared" si="194"/>
        <v>0.40825015715624247</v>
      </c>
      <c r="Y354" s="55">
        <f t="shared" si="195"/>
        <v>1.0665790101873653</v>
      </c>
      <c r="Z354" s="55">
        <f t="shared" si="196"/>
        <v>6.6579010187365339</v>
      </c>
      <c r="AA354" s="70">
        <v>4.4325999999999999</v>
      </c>
      <c r="AB354" s="45">
        <v>4504.121153</v>
      </c>
      <c r="AC354" s="45">
        <v>0</v>
      </c>
      <c r="AD354" s="45">
        <f t="shared" si="209"/>
        <v>304.94469075720042</v>
      </c>
      <c r="AE354" s="48">
        <f t="shared" si="181"/>
        <v>4504.121153</v>
      </c>
      <c r="AF354" s="15">
        <f t="shared" si="197"/>
        <v>0.28105773486255536</v>
      </c>
      <c r="AG354" s="14">
        <f t="shared" si="198"/>
        <v>0.97502183094567674</v>
      </c>
      <c r="AH354" s="15">
        <f t="shared" si="178"/>
        <v>-2.4978169054323263</v>
      </c>
      <c r="AI354" s="63">
        <f t="shared" si="199"/>
        <v>4809.0658437572001</v>
      </c>
      <c r="AJ354" s="63">
        <f t="shared" si="200"/>
        <v>0.26403455131387421</v>
      </c>
      <c r="AK354" s="63">
        <f t="shared" si="201"/>
        <v>0.97182666349868485</v>
      </c>
      <c r="AL354" s="63">
        <f t="shared" si="202"/>
        <v>-2.8173336501315149</v>
      </c>
      <c r="AM354" s="8">
        <v>3.4</v>
      </c>
      <c r="AN354" s="16">
        <f t="shared" si="182"/>
        <v>1.0372383927243538</v>
      </c>
      <c r="AO354" s="17">
        <f t="shared" si="203"/>
        <v>1.3268648495490254E-2</v>
      </c>
      <c r="AP354" s="16">
        <f t="shared" si="204"/>
        <v>1.0372383927243538</v>
      </c>
      <c r="AQ354" s="17">
        <f t="shared" si="205"/>
        <v>3.7238392724353808</v>
      </c>
      <c r="AR354" s="45">
        <v>3536.7216739999999</v>
      </c>
      <c r="AS354" s="17">
        <f t="shared" si="206"/>
        <v>3.5380832498144166E-2</v>
      </c>
      <c r="AT354" s="17">
        <f t="shared" si="207"/>
        <v>1.0794693332221894</v>
      </c>
      <c r="AU354" s="17">
        <f t="shared" si="208"/>
        <v>7.9469333222189409</v>
      </c>
    </row>
    <row r="355" spans="1:47" x14ac:dyDescent="0.3">
      <c r="A355">
        <f t="shared" si="183"/>
        <v>353</v>
      </c>
      <c r="B355" s="7">
        <v>44347</v>
      </c>
      <c r="C355" s="70">
        <v>1.2906</v>
      </c>
      <c r="D355" s="45">
        <v>3794.4052769999998</v>
      </c>
      <c r="E355" s="45">
        <v>0</v>
      </c>
      <c r="F355" s="46">
        <f t="shared" si="175"/>
        <v>303.01379900246218</v>
      </c>
      <c r="G355" s="46">
        <f t="shared" si="179"/>
        <v>3794.4052769999998</v>
      </c>
      <c r="H355" s="11">
        <f t="shared" si="184"/>
        <v>2.8105897333929875E-2</v>
      </c>
      <c r="I355" s="10">
        <f t="shared" si="185"/>
        <v>1.1072811192697967</v>
      </c>
      <c r="J355" s="11">
        <f t="shared" si="186"/>
        <v>10.728111926979667</v>
      </c>
      <c r="K355" s="56">
        <f t="shared" si="187"/>
        <v>4097.4190760024621</v>
      </c>
      <c r="L355" s="58">
        <f t="shared" si="188"/>
        <v>2.7008497067915194E-2</v>
      </c>
      <c r="M355" s="57">
        <f t="shared" si="189"/>
        <v>1.1045377140130082</v>
      </c>
      <c r="N355" s="58">
        <f t="shared" si="190"/>
        <v>10.453771401300816</v>
      </c>
      <c r="O355" s="70">
        <v>3.7915000000000001</v>
      </c>
      <c r="P355" s="45">
        <v>4078.104718</v>
      </c>
      <c r="Q355" s="45">
        <v>0</v>
      </c>
      <c r="R355" s="45">
        <f t="shared" si="176"/>
        <v>303.01379900246218</v>
      </c>
      <c r="S355" s="47">
        <f t="shared" si="180"/>
        <v>4078.104718</v>
      </c>
      <c r="T355" s="13">
        <f t="shared" si="191"/>
        <v>-0.18552142069466759</v>
      </c>
      <c r="U355" s="12">
        <f t="shared" si="192"/>
        <v>1.0647785112429815</v>
      </c>
      <c r="V355" s="13">
        <f t="shared" si="177"/>
        <v>6.4778511242981507</v>
      </c>
      <c r="W355" s="55">
        <f t="shared" si="193"/>
        <v>4381.1185170024619</v>
      </c>
      <c r="X355" s="55">
        <f t="shared" si="194"/>
        <v>-0.17179783122029946</v>
      </c>
      <c r="Y355" s="55">
        <f t="shared" si="195"/>
        <v>1.0647466505796126</v>
      </c>
      <c r="Z355" s="55">
        <f t="shared" si="196"/>
        <v>6.4746650579612597</v>
      </c>
      <c r="AA355" s="70">
        <v>4.4402999999999997</v>
      </c>
      <c r="AB355" s="45">
        <v>4500.8818769999998</v>
      </c>
      <c r="AC355" s="45">
        <v>0</v>
      </c>
      <c r="AD355" s="45">
        <f t="shared" si="209"/>
        <v>304.98515279632267</v>
      </c>
      <c r="AE355" s="48">
        <f t="shared" si="181"/>
        <v>4500.8818769999998</v>
      </c>
      <c r="AF355" s="15">
        <f t="shared" si="197"/>
        <v>-7.191804771597976E-2</v>
      </c>
      <c r="AG355" s="14">
        <f t="shared" si="198"/>
        <v>0.97432061428005601</v>
      </c>
      <c r="AH355" s="15">
        <f t="shared" si="178"/>
        <v>-2.5679385719943992</v>
      </c>
      <c r="AI355" s="63">
        <f t="shared" si="199"/>
        <v>4805.8670297963226</v>
      </c>
      <c r="AJ355" s="63">
        <f t="shared" si="200"/>
        <v>-6.6516326970855744E-2</v>
      </c>
      <c r="AK355" s="63">
        <f t="shared" si="201"/>
        <v>0.97118024009760207</v>
      </c>
      <c r="AL355" s="63">
        <f t="shared" si="202"/>
        <v>-2.8819759902397935</v>
      </c>
      <c r="AM355" s="8">
        <v>3.4</v>
      </c>
      <c r="AN355" s="16">
        <f t="shared" si="182"/>
        <v>1.0373760202407447</v>
      </c>
      <c r="AO355" s="17">
        <f t="shared" si="203"/>
        <v>1.3268648495490254E-2</v>
      </c>
      <c r="AP355" s="16">
        <f t="shared" si="204"/>
        <v>1.0373760202407447</v>
      </c>
      <c r="AQ355" s="17">
        <f t="shared" si="205"/>
        <v>3.7376020240744712</v>
      </c>
      <c r="AR355" s="45">
        <v>3537.9729950000001</v>
      </c>
      <c r="AS355" s="17">
        <f t="shared" si="206"/>
        <v>3.5380816341845645E-2</v>
      </c>
      <c r="AT355" s="17">
        <f t="shared" si="207"/>
        <v>1.0798512582844433</v>
      </c>
      <c r="AU355" s="17">
        <f t="shared" si="208"/>
        <v>7.9851258284443283</v>
      </c>
    </row>
    <row r="356" spans="1:47" x14ac:dyDescent="0.3">
      <c r="A356">
        <f t="shared" si="183"/>
        <v>354</v>
      </c>
      <c r="B356" s="7">
        <v>44348</v>
      </c>
      <c r="C356" s="70">
        <v>1.36</v>
      </c>
      <c r="D356" s="45">
        <v>3792.9128500000002</v>
      </c>
      <c r="E356" s="45">
        <v>0</v>
      </c>
      <c r="F356" s="46">
        <f t="shared" si="175"/>
        <v>303.05400483834467</v>
      </c>
      <c r="G356" s="46">
        <f t="shared" si="179"/>
        <v>3792.9128500000002</v>
      </c>
      <c r="H356" s="11">
        <f t="shared" si="184"/>
        <v>-3.9332303511330213E-2</v>
      </c>
      <c r="I356" s="10">
        <f t="shared" si="185"/>
        <v>1.1068456000992417</v>
      </c>
      <c r="J356" s="11">
        <f t="shared" si="186"/>
        <v>10.684560009924171</v>
      </c>
      <c r="K356" s="56">
        <f t="shared" si="187"/>
        <v>4095.9668548383447</v>
      </c>
      <c r="L356" s="58">
        <f t="shared" si="188"/>
        <v>-3.5442339120805855E-2</v>
      </c>
      <c r="M356" s="57">
        <f t="shared" si="189"/>
        <v>1.1041462400106905</v>
      </c>
      <c r="N356" s="58">
        <f t="shared" si="190"/>
        <v>10.414624001069051</v>
      </c>
      <c r="O356" s="70">
        <v>3.7406999999999999</v>
      </c>
      <c r="P356" s="45">
        <v>4092.072901</v>
      </c>
      <c r="Q356" s="45">
        <v>0</v>
      </c>
      <c r="R356" s="45">
        <f t="shared" si="176"/>
        <v>303.05400483834467</v>
      </c>
      <c r="S356" s="47">
        <f t="shared" si="180"/>
        <v>4092.072901</v>
      </c>
      <c r="T356" s="13">
        <f t="shared" si="191"/>
        <v>0.3425165356433002</v>
      </c>
      <c r="U356" s="12">
        <f t="shared" si="192"/>
        <v>1.0684255537119653</v>
      </c>
      <c r="V356" s="13">
        <f t="shared" si="177"/>
        <v>6.8425553711965348</v>
      </c>
      <c r="W356" s="55">
        <f t="shared" si="193"/>
        <v>4395.126905838345</v>
      </c>
      <c r="X356" s="55">
        <f t="shared" si="194"/>
        <v>0.31974457621994912</v>
      </c>
      <c r="Y356" s="55">
        <f t="shared" si="195"/>
        <v>1.0681511202453244</v>
      </c>
      <c r="Z356" s="55">
        <f t="shared" si="196"/>
        <v>6.8151120245324437</v>
      </c>
      <c r="AA356" s="70">
        <v>4.3956999999999997</v>
      </c>
      <c r="AB356" s="45">
        <v>4535.8916859999999</v>
      </c>
      <c r="AC356" s="45">
        <v>0</v>
      </c>
      <c r="AD356" s="45">
        <f t="shared" si="209"/>
        <v>305.02562020421067</v>
      </c>
      <c r="AE356" s="48">
        <f t="shared" si="181"/>
        <v>4535.8916859999999</v>
      </c>
      <c r="AF356" s="15">
        <f t="shared" si="197"/>
        <v>0.77784331952597263</v>
      </c>
      <c r="AG356" s="14">
        <f t="shared" si="198"/>
        <v>0.98189930208899789</v>
      </c>
      <c r="AH356" s="15">
        <f t="shared" si="178"/>
        <v>-1.8100697911002106</v>
      </c>
      <c r="AI356" s="63">
        <f t="shared" si="199"/>
        <v>4840.9173062042109</v>
      </c>
      <c r="AJ356" s="63">
        <f t="shared" si="200"/>
        <v>0.72932264231566624</v>
      </c>
      <c r="AK356" s="63">
        <f t="shared" si="201"/>
        <v>0.97826327748632957</v>
      </c>
      <c r="AL356" s="63">
        <f t="shared" si="202"/>
        <v>-2.1736722513670426</v>
      </c>
      <c r="AM356" s="8">
        <v>3.4</v>
      </c>
      <c r="AN356" s="16">
        <f t="shared" si="182"/>
        <v>1.037513666018447</v>
      </c>
      <c r="AO356" s="17">
        <f t="shared" si="203"/>
        <v>1.3268648495490254E-2</v>
      </c>
      <c r="AP356" s="16">
        <f t="shared" si="204"/>
        <v>1.037513666018447</v>
      </c>
      <c r="AQ356" s="17">
        <f t="shared" si="205"/>
        <v>3.7513666018446967</v>
      </c>
      <c r="AR356" s="45">
        <v>3539.2247590000002</v>
      </c>
      <c r="AS356" s="17">
        <f t="shared" si="206"/>
        <v>3.5380824041597592E-2</v>
      </c>
      <c r="AT356" s="17">
        <f t="shared" si="207"/>
        <v>1.0802333185580479</v>
      </c>
      <c r="AU356" s="17">
        <f t="shared" si="208"/>
        <v>8.0233318558047948</v>
      </c>
    </row>
    <row r="357" spans="1:47" x14ac:dyDescent="0.3">
      <c r="A357">
        <f t="shared" si="183"/>
        <v>355</v>
      </c>
      <c r="B357" s="7">
        <v>44349</v>
      </c>
      <c r="C357" s="70">
        <v>1.36</v>
      </c>
      <c r="D357" s="45">
        <v>3794.4601619999999</v>
      </c>
      <c r="E357" s="45">
        <v>0</v>
      </c>
      <c r="F357" s="46">
        <f t="shared" si="175"/>
        <v>303.09421600899816</v>
      </c>
      <c r="G357" s="46">
        <f t="shared" si="179"/>
        <v>3794.4601619999999</v>
      </c>
      <c r="H357" s="11">
        <f t="shared" si="184"/>
        <v>4.0794820793199627E-2</v>
      </c>
      <c r="I357" s="10">
        <f t="shared" si="185"/>
        <v>1.1072971357782597</v>
      </c>
      <c r="J357" s="11">
        <f t="shared" si="186"/>
        <v>10.729713577825972</v>
      </c>
      <c r="K357" s="56">
        <f t="shared" si="187"/>
        <v>4097.5543780089984</v>
      </c>
      <c r="L357" s="58">
        <f t="shared" si="188"/>
        <v>3.8758203543043379E-2</v>
      </c>
      <c r="M357" s="57">
        <f t="shared" si="189"/>
        <v>1.1045741872578068</v>
      </c>
      <c r="N357" s="58">
        <f t="shared" si="190"/>
        <v>10.457418725780677</v>
      </c>
      <c r="O357" s="70">
        <v>3.6743000000000001</v>
      </c>
      <c r="P357" s="45">
        <v>4109.7679589999998</v>
      </c>
      <c r="Q357" s="45">
        <v>0</v>
      </c>
      <c r="R357" s="45">
        <f t="shared" si="176"/>
        <v>303.09421600899816</v>
      </c>
      <c r="S357" s="47">
        <f t="shared" si="180"/>
        <v>4109.7679589999998</v>
      </c>
      <c r="T357" s="13">
        <f t="shared" si="191"/>
        <v>0.43242284358315786</v>
      </c>
      <c r="U357" s="12">
        <f t="shared" si="192"/>
        <v>1.0730456698728956</v>
      </c>
      <c r="V357" s="13">
        <f t="shared" si="177"/>
        <v>7.3045669872895624</v>
      </c>
      <c r="W357" s="55">
        <f t="shared" si="193"/>
        <v>4412.8621750089978</v>
      </c>
      <c r="X357" s="55">
        <f t="shared" si="194"/>
        <v>0.40352120770605904</v>
      </c>
      <c r="Y357" s="55">
        <f t="shared" si="195"/>
        <v>1.0724613365458642</v>
      </c>
      <c r="Z357" s="55">
        <f t="shared" si="196"/>
        <v>7.2461336545864174</v>
      </c>
      <c r="AA357" s="70">
        <v>4.3231999999999999</v>
      </c>
      <c r="AB357" s="45">
        <v>4592.1225409999997</v>
      </c>
      <c r="AC357" s="45">
        <v>0</v>
      </c>
      <c r="AD357" s="45">
        <f t="shared" si="209"/>
        <v>305.06609298157673</v>
      </c>
      <c r="AE357" s="48">
        <f t="shared" si="181"/>
        <v>4592.1225409999997</v>
      </c>
      <c r="AF357" s="15">
        <f t="shared" si="197"/>
        <v>1.2396868993489463</v>
      </c>
      <c r="AG357" s="14">
        <f t="shared" si="198"/>
        <v>0.9940717791017939</v>
      </c>
      <c r="AH357" s="15">
        <f t="shared" si="178"/>
        <v>-0.59282208982061046</v>
      </c>
      <c r="AI357" s="63">
        <f t="shared" si="199"/>
        <v>4897.1886339815765</v>
      </c>
      <c r="AJ357" s="63">
        <f t="shared" si="200"/>
        <v>1.1624104321147355</v>
      </c>
      <c r="AK357" s="63">
        <f t="shared" si="201"/>
        <v>0.98963471187737817</v>
      </c>
      <c r="AL357" s="63">
        <f t="shared" si="202"/>
        <v>-1.036528812262183</v>
      </c>
      <c r="AM357" s="8">
        <v>3.4</v>
      </c>
      <c r="AN357" s="16">
        <f t="shared" si="182"/>
        <v>1.0376513300598835</v>
      </c>
      <c r="AO357" s="17">
        <f t="shared" si="203"/>
        <v>1.3268648495490254E-2</v>
      </c>
      <c r="AP357" s="16">
        <f t="shared" si="204"/>
        <v>1.0376513300598835</v>
      </c>
      <c r="AQ357" s="17">
        <f t="shared" si="205"/>
        <v>3.7651330059883525</v>
      </c>
      <c r="AR357" s="45">
        <v>3540.4769660000002</v>
      </c>
      <c r="AS357" s="17">
        <f t="shared" si="206"/>
        <v>3.5380827307318619E-2</v>
      </c>
      <c r="AT357" s="17">
        <f t="shared" si="207"/>
        <v>1.0806155140430032</v>
      </c>
      <c r="AU357" s="17">
        <f t="shared" si="208"/>
        <v>8.0615514043003156</v>
      </c>
    </row>
    <row r="358" spans="1:47" x14ac:dyDescent="0.3">
      <c r="A358">
        <f t="shared" si="183"/>
        <v>356</v>
      </c>
      <c r="B358" s="7">
        <v>44351</v>
      </c>
      <c r="C358" s="70">
        <v>1.3146</v>
      </c>
      <c r="D358" s="45">
        <v>3797.9737530000002</v>
      </c>
      <c r="E358" s="45">
        <v>0</v>
      </c>
      <c r="F358" s="46">
        <f t="shared" si="175"/>
        <v>303.13443251513058</v>
      </c>
      <c r="G358" s="46">
        <f t="shared" si="179"/>
        <v>3797.9737530000002</v>
      </c>
      <c r="H358" s="11">
        <f t="shared" si="184"/>
        <v>9.2597915118131091E-2</v>
      </c>
      <c r="I358" s="10">
        <f t="shared" si="185"/>
        <v>1.1083224698401533</v>
      </c>
      <c r="J358" s="11">
        <f t="shared" si="186"/>
        <v>10.832246984015326</v>
      </c>
      <c r="K358" s="56">
        <f t="shared" si="187"/>
        <v>4101.1081855151306</v>
      </c>
      <c r="L358" s="58">
        <f t="shared" si="188"/>
        <v>8.6729965688925326E-2</v>
      </c>
      <c r="M358" s="57">
        <f t="shared" si="189"/>
        <v>1.1055321840714243</v>
      </c>
      <c r="N358" s="58">
        <f t="shared" si="190"/>
        <v>10.553218407142428</v>
      </c>
      <c r="O358" s="70">
        <v>3.6120000000000001</v>
      </c>
      <c r="P358" s="45">
        <v>4126.5648019999999</v>
      </c>
      <c r="Q358" s="45">
        <v>0</v>
      </c>
      <c r="R358" s="45">
        <f t="shared" si="176"/>
        <v>303.13443251513058</v>
      </c>
      <c r="S358" s="47">
        <f t="shared" si="180"/>
        <v>4126.5648019999999</v>
      </c>
      <c r="T358" s="13">
        <f t="shared" si="191"/>
        <v>0.40870538598698491</v>
      </c>
      <c r="U358" s="12">
        <f t="shared" si="192"/>
        <v>1.0774312653197662</v>
      </c>
      <c r="V358" s="13">
        <f t="shared" si="177"/>
        <v>7.7431265319766185</v>
      </c>
      <c r="W358" s="55">
        <f t="shared" si="193"/>
        <v>4429.6992345151302</v>
      </c>
      <c r="X358" s="55">
        <f t="shared" si="194"/>
        <v>0.38154510243906259</v>
      </c>
      <c r="Y358" s="55">
        <f t="shared" si="195"/>
        <v>1.0765532602510075</v>
      </c>
      <c r="Z358" s="55">
        <f t="shared" si="196"/>
        <v>7.6553260251007504</v>
      </c>
      <c r="AA358" s="70">
        <v>4.2633000000000001</v>
      </c>
      <c r="AB358" s="45">
        <v>4639.7614229999999</v>
      </c>
      <c r="AC358" s="45">
        <v>0</v>
      </c>
      <c r="AD358" s="45">
        <f t="shared" si="209"/>
        <v>305.10657112913339</v>
      </c>
      <c r="AE358" s="48">
        <f t="shared" si="181"/>
        <v>4639.7614229999999</v>
      </c>
      <c r="AF358" s="15">
        <f t="shared" si="197"/>
        <v>1.0374044153801387</v>
      </c>
      <c r="AG358" s="14">
        <f t="shared" si="198"/>
        <v>1.0043843236302439</v>
      </c>
      <c r="AH358" s="15">
        <f t="shared" si="178"/>
        <v>0.43843236302438804</v>
      </c>
      <c r="AI358" s="63">
        <f t="shared" si="199"/>
        <v>4944.867994129133</v>
      </c>
      <c r="AJ358" s="63">
        <f t="shared" si="200"/>
        <v>0.97360677137714458</v>
      </c>
      <c r="AK358" s="63">
        <f t="shared" si="201"/>
        <v>0.99926986244411498</v>
      </c>
      <c r="AL358" s="63">
        <f t="shared" si="202"/>
        <v>-7.3013755588502427E-2</v>
      </c>
      <c r="AM358" s="8">
        <v>3.4</v>
      </c>
      <c r="AN358" s="16">
        <f t="shared" si="182"/>
        <v>1.037789012367478</v>
      </c>
      <c r="AO358" s="17">
        <f t="shared" si="203"/>
        <v>1.3268648495490254E-2</v>
      </c>
      <c r="AP358" s="16">
        <f t="shared" si="204"/>
        <v>1.037789012367478</v>
      </c>
      <c r="AQ358" s="17">
        <f t="shared" si="205"/>
        <v>3.7789012367478003</v>
      </c>
      <c r="AR358" s="45">
        <v>3541.7296160000001</v>
      </c>
      <c r="AS358" s="17">
        <f t="shared" si="206"/>
        <v>3.5380826143738275E-2</v>
      </c>
      <c r="AT358" s="17">
        <f t="shared" si="207"/>
        <v>1.0809978447393089</v>
      </c>
      <c r="AU358" s="17">
        <f t="shared" si="208"/>
        <v>8.0997844739308924</v>
      </c>
    </row>
    <row r="359" spans="1:47" x14ac:dyDescent="0.3">
      <c r="A359">
        <f t="shared" si="183"/>
        <v>357</v>
      </c>
      <c r="B359" s="7">
        <v>44354</v>
      </c>
      <c r="C359" s="70">
        <v>1.36</v>
      </c>
      <c r="D359" s="45">
        <v>3797.5531019999999</v>
      </c>
      <c r="E359" s="45">
        <v>0</v>
      </c>
      <c r="F359" s="46">
        <f t="shared" si="175"/>
        <v>303.17465435744981</v>
      </c>
      <c r="G359" s="46">
        <f t="shared" si="179"/>
        <v>3797.5531019999999</v>
      </c>
      <c r="H359" s="11">
        <f t="shared" si="184"/>
        <v>-1.107566895817147E-2</v>
      </c>
      <c r="I359" s="10">
        <f t="shared" si="185"/>
        <v>1.1081997157124048</v>
      </c>
      <c r="J359" s="11">
        <f t="shared" si="186"/>
        <v>10.819971571240483</v>
      </c>
      <c r="K359" s="56">
        <f t="shared" si="187"/>
        <v>4100.7277563574498</v>
      </c>
      <c r="L359" s="58">
        <f t="shared" si="188"/>
        <v>-9.2762526729850414E-3</v>
      </c>
      <c r="M359" s="57">
        <f t="shared" si="189"/>
        <v>1.1054296321126487</v>
      </c>
      <c r="N359" s="58">
        <f t="shared" si="190"/>
        <v>10.542963211264865</v>
      </c>
      <c r="O359" s="70">
        <v>3.6657000000000002</v>
      </c>
      <c r="P359" s="45">
        <v>4115.8865560000004</v>
      </c>
      <c r="Q359" s="45">
        <v>0</v>
      </c>
      <c r="R359" s="45">
        <f t="shared" si="176"/>
        <v>303.17465435744981</v>
      </c>
      <c r="S359" s="47">
        <f t="shared" si="180"/>
        <v>4115.8865560000004</v>
      </c>
      <c r="T359" s="13">
        <f t="shared" si="191"/>
        <v>-0.25876840695253644</v>
      </c>
      <c r="U359" s="12">
        <f t="shared" si="192"/>
        <v>1.0746432135984896</v>
      </c>
      <c r="V359" s="13">
        <f t="shared" si="177"/>
        <v>7.4643213598489577</v>
      </c>
      <c r="W359" s="55">
        <f t="shared" si="193"/>
        <v>4419.0612103574504</v>
      </c>
      <c r="X359" s="55">
        <f t="shared" si="194"/>
        <v>-0.24015229013272243</v>
      </c>
      <c r="Y359" s="55">
        <f t="shared" si="195"/>
        <v>1.0739678929420162</v>
      </c>
      <c r="Z359" s="55">
        <f t="shared" si="196"/>
        <v>7.3967892942016222</v>
      </c>
      <c r="AA359" s="70">
        <v>4.2869000000000002</v>
      </c>
      <c r="AB359" s="45">
        <v>4624.2620580000003</v>
      </c>
      <c r="AC359" s="45">
        <v>0</v>
      </c>
      <c r="AD359" s="45">
        <f t="shared" si="209"/>
        <v>305.14705464759317</v>
      </c>
      <c r="AE359" s="48">
        <f t="shared" si="181"/>
        <v>4624.2620580000003</v>
      </c>
      <c r="AF359" s="15">
        <f t="shared" si="197"/>
        <v>-0.33405521506272295</v>
      </c>
      <c r="AG359" s="14">
        <f t="shared" si="198"/>
        <v>1.0010291254178847</v>
      </c>
      <c r="AH359" s="15">
        <f t="shared" si="178"/>
        <v>0.10291254178846909</v>
      </c>
      <c r="AI359" s="63">
        <f t="shared" si="199"/>
        <v>4929.4091126475932</v>
      </c>
      <c r="AJ359" s="63">
        <f t="shared" si="200"/>
        <v>-0.31262475560305258</v>
      </c>
      <c r="AK359" s="63">
        <f t="shared" si="201"/>
        <v>0.99614589747883409</v>
      </c>
      <c r="AL359" s="63">
        <f t="shared" si="202"/>
        <v>-0.38541025211659141</v>
      </c>
      <c r="AM359" s="8">
        <v>3.4</v>
      </c>
      <c r="AN359" s="16">
        <f t="shared" si="182"/>
        <v>1.0379267129436538</v>
      </c>
      <c r="AO359" s="17">
        <f t="shared" si="203"/>
        <v>1.3268648495490254E-2</v>
      </c>
      <c r="AP359" s="16">
        <f t="shared" si="204"/>
        <v>1.0379267129436538</v>
      </c>
      <c r="AQ359" s="17">
        <f t="shared" si="205"/>
        <v>3.7926712943653795</v>
      </c>
      <c r="AR359" s="45">
        <v>3542.9827089999999</v>
      </c>
      <c r="AS359" s="17">
        <f t="shared" si="206"/>
        <v>3.5380820555541703E-2</v>
      </c>
      <c r="AT359" s="17">
        <f t="shared" si="207"/>
        <v>1.0813803106469655</v>
      </c>
      <c r="AU359" s="17">
        <f t="shared" si="208"/>
        <v>8.1380310646965484</v>
      </c>
    </row>
    <row r="360" spans="1:47" x14ac:dyDescent="0.3">
      <c r="A360">
        <f t="shared" si="183"/>
        <v>358</v>
      </c>
      <c r="B360" s="7">
        <v>44355</v>
      </c>
      <c r="C360" s="70">
        <v>1.4189000000000001</v>
      </c>
      <c r="D360" s="45">
        <v>3796.5610569999999</v>
      </c>
      <c r="E360" s="45">
        <v>0</v>
      </c>
      <c r="F360" s="46">
        <f t="shared" si="175"/>
        <v>303.21488153666394</v>
      </c>
      <c r="G360" s="46">
        <f t="shared" si="179"/>
        <v>3796.5610569999999</v>
      </c>
      <c r="H360" s="11">
        <f t="shared" si="184"/>
        <v>-2.6123268677336053E-2</v>
      </c>
      <c r="I360" s="10">
        <f t="shared" si="185"/>
        <v>1.1079102177231879</v>
      </c>
      <c r="J360" s="11">
        <f t="shared" si="186"/>
        <v>10.791021772318787</v>
      </c>
      <c r="K360" s="56">
        <f t="shared" si="187"/>
        <v>4099.7759385366635</v>
      </c>
      <c r="L360" s="58">
        <f t="shared" si="188"/>
        <v>-2.3210948820262534E-2</v>
      </c>
      <c r="M360" s="57">
        <f t="shared" si="189"/>
        <v>1.105173051406495</v>
      </c>
      <c r="N360" s="58">
        <f t="shared" si="190"/>
        <v>10.517305140649501</v>
      </c>
      <c r="O360" s="70">
        <v>3.6337000000000002</v>
      </c>
      <c r="P360" s="45">
        <v>4125.5051670000003</v>
      </c>
      <c r="Q360" s="45">
        <v>0</v>
      </c>
      <c r="R360" s="45">
        <f t="shared" si="176"/>
        <v>303.21488153666394</v>
      </c>
      <c r="S360" s="47">
        <f t="shared" si="180"/>
        <v>4125.5051670000003</v>
      </c>
      <c r="T360" s="13">
        <f t="shared" si="191"/>
        <v>0.23369475492414082</v>
      </c>
      <c r="U360" s="12">
        <f t="shared" si="192"/>
        <v>1.0771545984228175</v>
      </c>
      <c r="V360" s="13">
        <f t="shared" si="177"/>
        <v>7.7154598422817466</v>
      </c>
      <c r="W360" s="55">
        <f t="shared" si="193"/>
        <v>4428.7200485366639</v>
      </c>
      <c r="X360" s="55">
        <f t="shared" si="194"/>
        <v>0.21857217448300048</v>
      </c>
      <c r="Y360" s="55">
        <f t="shared" si="195"/>
        <v>1.0763152879188689</v>
      </c>
      <c r="Z360" s="55">
        <f t="shared" si="196"/>
        <v>7.6315287918868879</v>
      </c>
      <c r="AA360" s="70">
        <v>4.2771999999999997</v>
      </c>
      <c r="AB360" s="45">
        <v>4634.0180060000002</v>
      </c>
      <c r="AC360" s="45">
        <v>0</v>
      </c>
      <c r="AD360" s="45">
        <f t="shared" si="209"/>
        <v>305.18754353766872</v>
      </c>
      <c r="AE360" s="48">
        <f t="shared" si="181"/>
        <v>4634.0180060000002</v>
      </c>
      <c r="AF360" s="15">
        <f t="shared" si="197"/>
        <v>0.21097307803137344</v>
      </c>
      <c r="AG360" s="14">
        <f t="shared" si="198"/>
        <v>1.0031410273757693</v>
      </c>
      <c r="AH360" s="15">
        <f t="shared" si="178"/>
        <v>0.31410273757692675</v>
      </c>
      <c r="AI360" s="63">
        <f t="shared" si="199"/>
        <v>4939.205549537669</v>
      </c>
      <c r="AJ360" s="63">
        <f t="shared" si="200"/>
        <v>0.19873450683856042</v>
      </c>
      <c r="AK360" s="63">
        <f t="shared" si="201"/>
        <v>0.99812558311558119</v>
      </c>
      <c r="AL360" s="63">
        <f t="shared" si="202"/>
        <v>-0.18744168844188058</v>
      </c>
      <c r="AM360" s="8">
        <v>3.4</v>
      </c>
      <c r="AN360" s="16">
        <f t="shared" si="182"/>
        <v>1.0380644317908352</v>
      </c>
      <c r="AO360" s="17">
        <f t="shared" si="203"/>
        <v>1.3268648495490254E-2</v>
      </c>
      <c r="AP360" s="16">
        <f t="shared" si="204"/>
        <v>1.0380644317908352</v>
      </c>
      <c r="AQ360" s="17">
        <f t="shared" si="205"/>
        <v>3.8064431790835185</v>
      </c>
      <c r="AR360" s="45">
        <v>3544.2362459999999</v>
      </c>
      <c r="AS360" s="17">
        <f t="shared" si="206"/>
        <v>3.5380838772258727E-2</v>
      </c>
      <c r="AT360" s="17">
        <f t="shared" si="207"/>
        <v>1.0817629120711905</v>
      </c>
      <c r="AU360" s="17">
        <f t="shared" si="208"/>
        <v>8.1762912071190463</v>
      </c>
    </row>
    <row r="361" spans="1:47" x14ac:dyDescent="0.3">
      <c r="A361">
        <f t="shared" si="183"/>
        <v>359</v>
      </c>
      <c r="B361" s="7">
        <v>44356</v>
      </c>
      <c r="C361" s="70">
        <v>1.4458</v>
      </c>
      <c r="D361" s="45">
        <v>3800.5857409999999</v>
      </c>
      <c r="E361" s="45">
        <v>0</v>
      </c>
      <c r="F361" s="46">
        <f t="shared" si="175"/>
        <v>303.25511405348107</v>
      </c>
      <c r="G361" s="46">
        <f t="shared" si="179"/>
        <v>3800.5857409999999</v>
      </c>
      <c r="H361" s="11">
        <f t="shared" si="184"/>
        <v>0.10600867310113227</v>
      </c>
      <c r="I361" s="10">
        <f t="shared" si="185"/>
        <v>1.109084698644148</v>
      </c>
      <c r="J361" s="11">
        <f t="shared" si="186"/>
        <v>10.908469864414805</v>
      </c>
      <c r="K361" s="56">
        <f t="shared" si="187"/>
        <v>4103.8408550534805</v>
      </c>
      <c r="L361" s="58">
        <f t="shared" si="188"/>
        <v>9.9149723735103557E-2</v>
      </c>
      <c r="M361" s="57">
        <f t="shared" si="189"/>
        <v>1.1062688274337593</v>
      </c>
      <c r="N361" s="58">
        <f t="shared" si="190"/>
        <v>10.626882743375932</v>
      </c>
      <c r="O361" s="70">
        <v>3.6545000000000001</v>
      </c>
      <c r="P361" s="45">
        <v>4126.5566760000002</v>
      </c>
      <c r="Q361" s="45">
        <v>0</v>
      </c>
      <c r="R361" s="45">
        <f t="shared" si="176"/>
        <v>303.25511405348107</v>
      </c>
      <c r="S361" s="47">
        <f t="shared" si="180"/>
        <v>4126.5566760000002</v>
      </c>
      <c r="T361" s="13">
        <f t="shared" si="191"/>
        <v>2.5488005891038945E-2</v>
      </c>
      <c r="U361" s="12">
        <f t="shared" si="192"/>
        <v>1.0774291436503192</v>
      </c>
      <c r="V361" s="13">
        <f t="shared" si="177"/>
        <v>7.7429143650319165</v>
      </c>
      <c r="W361" s="55">
        <f t="shared" si="193"/>
        <v>4429.8117900534817</v>
      </c>
      <c r="X361" s="55">
        <f t="shared" si="194"/>
        <v>2.4651400514197341E-2</v>
      </c>
      <c r="Y361" s="55">
        <f t="shared" si="195"/>
        <v>1.0765806147112893</v>
      </c>
      <c r="Z361" s="55">
        <f t="shared" si="196"/>
        <v>7.6580614711289297</v>
      </c>
      <c r="AA361" s="70">
        <v>4.2774999999999999</v>
      </c>
      <c r="AB361" s="45">
        <v>4640.6248919999998</v>
      </c>
      <c r="AC361" s="45">
        <v>0</v>
      </c>
      <c r="AD361" s="45">
        <f t="shared" si="209"/>
        <v>305.22803780007274</v>
      </c>
      <c r="AE361" s="48">
        <f t="shared" si="181"/>
        <v>4640.6248919999998</v>
      </c>
      <c r="AF361" s="15">
        <f t="shared" si="197"/>
        <v>0.14257359361671273</v>
      </c>
      <c r="AG361" s="14">
        <f t="shared" si="198"/>
        <v>1.0045712415875425</v>
      </c>
      <c r="AH361" s="15">
        <f t="shared" si="178"/>
        <v>0.45712415875425183</v>
      </c>
      <c r="AI361" s="63">
        <f t="shared" si="199"/>
        <v>4945.8529298000722</v>
      </c>
      <c r="AJ361" s="63">
        <f t="shared" si="200"/>
        <v>0.13458399727919179</v>
      </c>
      <c r="AK361" s="63">
        <f t="shared" si="201"/>
        <v>0.99946890042320435</v>
      </c>
      <c r="AL361" s="63">
        <f t="shared" si="202"/>
        <v>-5.3109957679564612E-2</v>
      </c>
      <c r="AM361" s="8">
        <v>3.4</v>
      </c>
      <c r="AN361" s="16">
        <f t="shared" si="182"/>
        <v>1.0382021689114462</v>
      </c>
      <c r="AO361" s="17">
        <f t="shared" si="203"/>
        <v>1.3268648495490254E-2</v>
      </c>
      <c r="AP361" s="16">
        <f t="shared" si="204"/>
        <v>1.0382021689114462</v>
      </c>
      <c r="AQ361" s="17">
        <f t="shared" si="205"/>
        <v>3.8202168911446233</v>
      </c>
      <c r="AR361" s="45">
        <v>3548.8713910000001</v>
      </c>
      <c r="AS361" s="17">
        <f t="shared" si="206"/>
        <v>0.13077979791080718</v>
      </c>
      <c r="AT361" s="17">
        <f t="shared" si="207"/>
        <v>1.0831776394214712</v>
      </c>
      <c r="AU361" s="17">
        <f t="shared" si="208"/>
        <v>8.317763942147117</v>
      </c>
    </row>
    <row r="362" spans="1:47" x14ac:dyDescent="0.3">
      <c r="A362">
        <f t="shared" si="183"/>
        <v>360</v>
      </c>
      <c r="B362" s="7">
        <v>44357</v>
      </c>
      <c r="C362" s="70">
        <v>1.5268999999999999</v>
      </c>
      <c r="D362" s="45">
        <v>3798.9048160000002</v>
      </c>
      <c r="E362" s="45">
        <v>0</v>
      </c>
      <c r="F362" s="46">
        <f t="shared" si="175"/>
        <v>303.2953519086094</v>
      </c>
      <c r="G362" s="46">
        <f t="shared" si="179"/>
        <v>3798.9048160000002</v>
      </c>
      <c r="H362" s="11">
        <f t="shared" si="184"/>
        <v>-4.4228051004513436E-2</v>
      </c>
      <c r="I362" s="10">
        <f t="shared" si="185"/>
        <v>1.1085941720979484</v>
      </c>
      <c r="J362" s="11">
        <f t="shared" si="186"/>
        <v>10.859417209794842</v>
      </c>
      <c r="K362" s="56">
        <f t="shared" si="187"/>
        <v>4102.2001679086097</v>
      </c>
      <c r="L362" s="58">
        <f t="shared" si="188"/>
        <v>-3.9979307259208063E-2</v>
      </c>
      <c r="M362" s="57">
        <f t="shared" si="189"/>
        <v>1.1058265488201267</v>
      </c>
      <c r="N362" s="58">
        <f t="shared" si="190"/>
        <v>10.582654882012665</v>
      </c>
      <c r="O362" s="70">
        <v>3.714</v>
      </c>
      <c r="P362" s="45">
        <v>4114.7997349999996</v>
      </c>
      <c r="Q362" s="45">
        <v>0</v>
      </c>
      <c r="R362" s="45">
        <f t="shared" si="176"/>
        <v>303.2953519086094</v>
      </c>
      <c r="S362" s="47">
        <f t="shared" si="180"/>
        <v>4114.7997349999996</v>
      </c>
      <c r="T362" s="13">
        <f t="shared" si="191"/>
        <v>-0.28490923360822151</v>
      </c>
      <c r="U362" s="12">
        <f t="shared" si="192"/>
        <v>1.0743594485344734</v>
      </c>
      <c r="V362" s="13">
        <f t="shared" si="177"/>
        <v>7.4359448534473405</v>
      </c>
      <c r="W362" s="55">
        <f t="shared" si="193"/>
        <v>4418.0950869086091</v>
      </c>
      <c r="X362" s="55">
        <f t="shared" si="194"/>
        <v>-0.26449663552705616</v>
      </c>
      <c r="Y362" s="55">
        <f t="shared" si="195"/>
        <v>1.0737330952066415</v>
      </c>
      <c r="Z362" s="55">
        <f t="shared" si="196"/>
        <v>7.3733095206641508</v>
      </c>
      <c r="AA362" s="70">
        <v>4.3099999999999996</v>
      </c>
      <c r="AB362" s="45">
        <v>4618.7170329999999</v>
      </c>
      <c r="AC362" s="45">
        <v>0</v>
      </c>
      <c r="AD362" s="45">
        <f t="shared" si="209"/>
        <v>305.26853743551811</v>
      </c>
      <c r="AE362" s="48">
        <f t="shared" si="181"/>
        <v>4618.7170329999999</v>
      </c>
      <c r="AF362" s="15">
        <f t="shared" si="197"/>
        <v>-0.47208855509452974</v>
      </c>
      <c r="AG362" s="14">
        <f t="shared" si="198"/>
        <v>0.9998287757282367</v>
      </c>
      <c r="AH362" s="15">
        <f t="shared" si="178"/>
        <v>-1.712242717633039E-2</v>
      </c>
      <c r="AI362" s="63">
        <f t="shared" si="199"/>
        <v>4923.9855704355177</v>
      </c>
      <c r="AJ362" s="63">
        <f t="shared" si="200"/>
        <v>-0.44213525300758061</v>
      </c>
      <c r="AK362" s="63">
        <f t="shared" si="201"/>
        <v>0.99504989607158612</v>
      </c>
      <c r="AL362" s="63">
        <f t="shared" si="202"/>
        <v>-0.49501039284138848</v>
      </c>
      <c r="AM362" s="8">
        <v>3.4</v>
      </c>
      <c r="AN362" s="16">
        <f t="shared" si="182"/>
        <v>1.0383399243079117</v>
      </c>
      <c r="AO362" s="17">
        <f t="shared" si="203"/>
        <v>1.3268648495490254E-2</v>
      </c>
      <c r="AP362" s="16">
        <f t="shared" si="204"/>
        <v>1.0383399243079117</v>
      </c>
      <c r="AQ362" s="17">
        <f t="shared" si="205"/>
        <v>3.8339924307911666</v>
      </c>
      <c r="AR362" s="45">
        <v>3550.3385159999998</v>
      </c>
      <c r="AS362" s="17">
        <f t="shared" si="206"/>
        <v>4.1340607713213906E-2</v>
      </c>
      <c r="AT362" s="17">
        <f t="shared" si="207"/>
        <v>1.0836254316402216</v>
      </c>
      <c r="AU362" s="17">
        <f t="shared" si="208"/>
        <v>8.3625431640221635</v>
      </c>
    </row>
    <row r="363" spans="1:47" x14ac:dyDescent="0.3">
      <c r="A363">
        <f t="shared" si="183"/>
        <v>361</v>
      </c>
      <c r="B363" s="7">
        <v>44358</v>
      </c>
      <c r="C363" s="70">
        <v>1.6068</v>
      </c>
      <c r="D363" s="45">
        <v>3797.3035420000001</v>
      </c>
      <c r="E363" s="45">
        <v>0</v>
      </c>
      <c r="F363" s="46">
        <f t="shared" si="175"/>
        <v>303.33559510275734</v>
      </c>
      <c r="G363" s="46">
        <f t="shared" si="179"/>
        <v>3797.3035420000001</v>
      </c>
      <c r="H363" s="11">
        <f t="shared" si="184"/>
        <v>-4.2150937640128561E-2</v>
      </c>
      <c r="I363" s="10">
        <f t="shared" si="185"/>
        <v>1.1081268892597853</v>
      </c>
      <c r="J363" s="11">
        <f t="shared" si="186"/>
        <v>10.812688925978531</v>
      </c>
      <c r="K363" s="56">
        <f t="shared" si="187"/>
        <v>4100.6391371027576</v>
      </c>
      <c r="L363" s="58">
        <f t="shared" si="188"/>
        <v>-3.8053501583468208E-2</v>
      </c>
      <c r="M363" s="57">
        <f t="shared" si="189"/>
        <v>1.1054057430968609</v>
      </c>
      <c r="N363" s="58">
        <f t="shared" si="190"/>
        <v>10.54057430968609</v>
      </c>
      <c r="O363" s="70">
        <v>3.7858000000000001</v>
      </c>
      <c r="P363" s="45">
        <v>4100.22289</v>
      </c>
      <c r="Q363" s="45">
        <v>0</v>
      </c>
      <c r="R363" s="45">
        <f t="shared" si="176"/>
        <v>303.33559510275734</v>
      </c>
      <c r="S363" s="47">
        <f t="shared" si="180"/>
        <v>4100.22289</v>
      </c>
      <c r="T363" s="13">
        <f t="shared" si="191"/>
        <v>-0.35425405703248813</v>
      </c>
      <c r="U363" s="12">
        <f t="shared" si="192"/>
        <v>1.0705534866009281</v>
      </c>
      <c r="V363" s="13">
        <f t="shared" si="177"/>
        <v>7.0553486600928084</v>
      </c>
      <c r="W363" s="55">
        <f t="shared" si="193"/>
        <v>4403.558485102757</v>
      </c>
      <c r="X363" s="55">
        <f t="shared" si="194"/>
        <v>-0.32902419526745774</v>
      </c>
      <c r="Y363" s="55">
        <f t="shared" si="195"/>
        <v>1.0702002535308175</v>
      </c>
      <c r="Z363" s="55">
        <f t="shared" si="196"/>
        <v>7.0200253530817491</v>
      </c>
      <c r="AA363" s="70">
        <v>4.3376000000000001</v>
      </c>
      <c r="AB363" s="45">
        <v>4600.6581829999996</v>
      </c>
      <c r="AC363" s="45">
        <v>0</v>
      </c>
      <c r="AD363" s="45">
        <f t="shared" si="209"/>
        <v>305.30904244471776</v>
      </c>
      <c r="AE363" s="48">
        <f t="shared" si="181"/>
        <v>4600.6581829999996</v>
      </c>
      <c r="AF363" s="15">
        <f t="shared" si="197"/>
        <v>-0.39099277723603221</v>
      </c>
      <c r="AG363" s="14">
        <f t="shared" si="198"/>
        <v>0.99591951743041185</v>
      </c>
      <c r="AH363" s="15">
        <f t="shared" si="178"/>
        <v>-0.40804825695881508</v>
      </c>
      <c r="AI363" s="63">
        <f t="shared" si="199"/>
        <v>4905.9672254447178</v>
      </c>
      <c r="AJ363" s="63">
        <f t="shared" si="200"/>
        <v>-0.36593009327616777</v>
      </c>
      <c r="AK363" s="63">
        <f t="shared" si="201"/>
        <v>0.9914087090587469</v>
      </c>
      <c r="AL363" s="63">
        <f t="shared" si="202"/>
        <v>-0.85912909412531047</v>
      </c>
      <c r="AM363" s="8">
        <v>3.4</v>
      </c>
      <c r="AN363" s="16">
        <f t="shared" si="182"/>
        <v>1.0384776979826564</v>
      </c>
      <c r="AO363" s="17">
        <f t="shared" si="203"/>
        <v>1.3268648495490254E-2</v>
      </c>
      <c r="AP363" s="16">
        <f t="shared" si="204"/>
        <v>1.0384776979826564</v>
      </c>
      <c r="AQ363" s="17">
        <f t="shared" si="205"/>
        <v>3.8477697982656434</v>
      </c>
      <c r="AR363" s="45">
        <v>3551.806247</v>
      </c>
      <c r="AS363" s="17">
        <f t="shared" si="206"/>
        <v>4.1340593112049184E-2</v>
      </c>
      <c r="AT363" s="17">
        <f t="shared" si="207"/>
        <v>1.0840734088207746</v>
      </c>
      <c r="AU363" s="17">
        <f t="shared" si="208"/>
        <v>8.4073408820774631</v>
      </c>
    </row>
    <row r="364" spans="1:47" x14ac:dyDescent="0.3">
      <c r="A364">
        <f t="shared" si="183"/>
        <v>362</v>
      </c>
      <c r="B364" s="7">
        <v>44361</v>
      </c>
      <c r="C364" s="70">
        <v>1.63</v>
      </c>
      <c r="D364" s="45">
        <v>3798.1307360000001</v>
      </c>
      <c r="E364" s="45">
        <v>0</v>
      </c>
      <c r="F364" s="46">
        <f t="shared" si="175"/>
        <v>303.37584363663325</v>
      </c>
      <c r="G364" s="46">
        <f t="shared" si="179"/>
        <v>3798.1307360000001</v>
      </c>
      <c r="H364" s="11">
        <f t="shared" si="184"/>
        <v>2.1783720760026881E-2</v>
      </c>
      <c r="I364" s="10">
        <f t="shared" si="185"/>
        <v>1.1083682805270085</v>
      </c>
      <c r="J364" s="11">
        <f t="shared" si="186"/>
        <v>10.836828052700852</v>
      </c>
      <c r="K364" s="56">
        <f t="shared" si="187"/>
        <v>4101.5065796366334</v>
      </c>
      <c r="L364" s="58">
        <f t="shared" si="188"/>
        <v>2.1153837362253292E-2</v>
      </c>
      <c r="M364" s="57">
        <f t="shared" si="189"/>
        <v>1.1056395788299487</v>
      </c>
      <c r="N364" s="58">
        <f t="shared" si="190"/>
        <v>10.563957882994867</v>
      </c>
      <c r="O364" s="70">
        <v>3.7820999999999998</v>
      </c>
      <c r="P364" s="45">
        <v>4103.3925559999998</v>
      </c>
      <c r="Q364" s="45">
        <v>0</v>
      </c>
      <c r="R364" s="45">
        <f t="shared" si="176"/>
        <v>303.37584363663325</v>
      </c>
      <c r="S364" s="47">
        <f t="shared" si="180"/>
        <v>4103.3925559999998</v>
      </c>
      <c r="T364" s="13">
        <f t="shared" si="191"/>
        <v>7.7304724280491399E-2</v>
      </c>
      <c r="U364" s="12">
        <f t="shared" si="192"/>
        <v>1.0713810750220201</v>
      </c>
      <c r="V364" s="13">
        <f t="shared" si="177"/>
        <v>7.1381075022020068</v>
      </c>
      <c r="W364" s="55">
        <f t="shared" si="193"/>
        <v>4406.7683996366331</v>
      </c>
      <c r="X364" s="55">
        <f t="shared" si="194"/>
        <v>7.2893650549565869E-2</v>
      </c>
      <c r="Y364" s="55">
        <f t="shared" si="195"/>
        <v>1.0709803615638067</v>
      </c>
      <c r="Z364" s="55">
        <f t="shared" si="196"/>
        <v>7.0980361563806715</v>
      </c>
      <c r="AA364" s="70">
        <v>4.3120000000000003</v>
      </c>
      <c r="AB364" s="45">
        <v>4622.5757180000001</v>
      </c>
      <c r="AC364" s="45">
        <v>0</v>
      </c>
      <c r="AD364" s="45">
        <f t="shared" si="209"/>
        <v>305.34955282838467</v>
      </c>
      <c r="AE364" s="48">
        <f t="shared" si="181"/>
        <v>4622.5757180000001</v>
      </c>
      <c r="AF364" s="15">
        <f t="shared" si="197"/>
        <v>0.4763999873102609</v>
      </c>
      <c r="AG364" s="14">
        <f t="shared" si="198"/>
        <v>1.0006640778850708</v>
      </c>
      <c r="AH364" s="15">
        <f t="shared" si="178"/>
        <v>6.6407788507083509E-2</v>
      </c>
      <c r="AI364" s="63">
        <f t="shared" si="199"/>
        <v>4927.9252708283848</v>
      </c>
      <c r="AJ364" s="63">
        <f t="shared" si="200"/>
        <v>0.44757831380899393</v>
      </c>
      <c r="AK364" s="63">
        <f t="shared" si="201"/>
        <v>0.99584603944170758</v>
      </c>
      <c r="AL364" s="63">
        <f t="shared" si="202"/>
        <v>-0.41539605582924244</v>
      </c>
      <c r="AM364" s="8">
        <v>3.4</v>
      </c>
      <c r="AN364" s="16">
        <f t="shared" si="182"/>
        <v>1.0386154899381057</v>
      </c>
      <c r="AO364" s="17">
        <f t="shared" si="203"/>
        <v>1.3268648495490254E-2</v>
      </c>
      <c r="AP364" s="16">
        <f t="shared" si="204"/>
        <v>1.0386154899381057</v>
      </c>
      <c r="AQ364" s="17">
        <f t="shared" si="205"/>
        <v>3.8615489938105707</v>
      </c>
      <c r="AR364" s="45">
        <v>3553.2745850000001</v>
      </c>
      <c r="AS364" s="17">
        <f t="shared" si="206"/>
        <v>4.1340599624217766E-2</v>
      </c>
      <c r="AT364" s="17">
        <f t="shared" si="207"/>
        <v>1.0845215712683478</v>
      </c>
      <c r="AU364" s="17">
        <f t="shared" si="208"/>
        <v>8.4521571268347806</v>
      </c>
    </row>
    <row r="365" spans="1:47" x14ac:dyDescent="0.3">
      <c r="A365">
        <f t="shared" si="183"/>
        <v>363</v>
      </c>
      <c r="B365" s="7">
        <v>44362</v>
      </c>
      <c r="C365" s="70">
        <v>1.7382</v>
      </c>
      <c r="D365" s="45">
        <v>3795.3818930000002</v>
      </c>
      <c r="E365" s="45">
        <v>0</v>
      </c>
      <c r="F365" s="46">
        <f t="shared" si="175"/>
        <v>303.41609751094563</v>
      </c>
      <c r="G365" s="46">
        <f t="shared" si="179"/>
        <v>3795.3818930000002</v>
      </c>
      <c r="H365" s="11">
        <f t="shared" si="184"/>
        <v>-7.237357508379505E-2</v>
      </c>
      <c r="I365" s="10">
        <f t="shared" si="185"/>
        <v>1.1075661147772964</v>
      </c>
      <c r="J365" s="11">
        <f t="shared" si="186"/>
        <v>10.756611477729638</v>
      </c>
      <c r="K365" s="56">
        <f t="shared" si="187"/>
        <v>4098.797990510946</v>
      </c>
      <c r="L365" s="58">
        <f t="shared" si="188"/>
        <v>-6.603888286160764E-2</v>
      </c>
      <c r="M365" s="57">
        <f t="shared" si="189"/>
        <v>1.1049094268036137</v>
      </c>
      <c r="N365" s="58">
        <f t="shared" si="190"/>
        <v>10.490942680361371</v>
      </c>
      <c r="O365" s="70">
        <v>3.7938000000000001</v>
      </c>
      <c r="P365" s="45">
        <v>4102.9525219999996</v>
      </c>
      <c r="Q365" s="45">
        <v>0</v>
      </c>
      <c r="R365" s="45">
        <f t="shared" si="176"/>
        <v>303.41609751094563</v>
      </c>
      <c r="S365" s="47">
        <f t="shared" si="180"/>
        <v>4102.9525219999996</v>
      </c>
      <c r="T365" s="13">
        <f t="shared" si="191"/>
        <v>-1.0723663261436034E-2</v>
      </c>
      <c r="U365" s="12">
        <f t="shared" si="192"/>
        <v>1.071266183723288</v>
      </c>
      <c r="V365" s="13">
        <f t="shared" si="177"/>
        <v>7.1266183723287968</v>
      </c>
      <c r="W365" s="55">
        <f t="shared" si="193"/>
        <v>4406.3686195109449</v>
      </c>
      <c r="X365" s="55">
        <f t="shared" si="194"/>
        <v>-9.0719568044739241E-3</v>
      </c>
      <c r="Y365" s="55">
        <f t="shared" si="195"/>
        <v>1.0708832026880213</v>
      </c>
      <c r="Z365" s="55">
        <f t="shared" si="196"/>
        <v>7.0883202688021285</v>
      </c>
      <c r="AA365" s="70">
        <v>4.3311999999999999</v>
      </c>
      <c r="AB365" s="45">
        <v>4610.8151749999997</v>
      </c>
      <c r="AC365" s="45">
        <v>0</v>
      </c>
      <c r="AD365" s="45">
        <f t="shared" si="209"/>
        <v>305.39006858723201</v>
      </c>
      <c r="AE365" s="48">
        <f t="shared" si="181"/>
        <v>4610.8151749999997</v>
      </c>
      <c r="AF365" s="15">
        <f t="shared" si="197"/>
        <v>-0.25441536748019855</v>
      </c>
      <c r="AG365" s="14">
        <f t="shared" si="198"/>
        <v>0.99811823469407723</v>
      </c>
      <c r="AH365" s="15">
        <f t="shared" si="178"/>
        <v>-0.18817653059227668</v>
      </c>
      <c r="AI365" s="63">
        <f t="shared" si="199"/>
        <v>4916.205243587232</v>
      </c>
      <c r="AJ365" s="63">
        <f t="shared" si="200"/>
        <v>-0.23782883459153581</v>
      </c>
      <c r="AK365" s="63">
        <f t="shared" si="201"/>
        <v>0.99347763041177739</v>
      </c>
      <c r="AL365" s="63">
        <f t="shared" si="202"/>
        <v>-0.65223695882226096</v>
      </c>
      <c r="AM365" s="8">
        <v>3.4</v>
      </c>
      <c r="AN365" s="16">
        <f t="shared" si="182"/>
        <v>1.0387533001766853</v>
      </c>
      <c r="AO365" s="17">
        <f t="shared" si="203"/>
        <v>1.3268648495490254E-2</v>
      </c>
      <c r="AP365" s="16">
        <f t="shared" si="204"/>
        <v>1.0387533001766853</v>
      </c>
      <c r="AQ365" s="17">
        <f t="shared" si="205"/>
        <v>3.8753300176685324</v>
      </c>
      <c r="AR365" s="45">
        <v>3554.7435300000002</v>
      </c>
      <c r="AS365" s="17">
        <f t="shared" si="206"/>
        <v>4.1340599068839801E-2</v>
      </c>
      <c r="AT365" s="17">
        <f t="shared" si="207"/>
        <v>1.0849699189829409</v>
      </c>
      <c r="AU365" s="17">
        <f t="shared" si="208"/>
        <v>8.4969918982940928</v>
      </c>
    </row>
    <row r="366" spans="1:47" x14ac:dyDescent="0.3">
      <c r="A366">
        <f t="shared" si="183"/>
        <v>364</v>
      </c>
      <c r="B366" s="7">
        <v>44363</v>
      </c>
      <c r="C366" s="70">
        <v>1.73</v>
      </c>
      <c r="D366" s="45">
        <v>3796.9463209999999</v>
      </c>
      <c r="E366" s="45">
        <v>0</v>
      </c>
      <c r="F366" s="46">
        <f t="shared" si="175"/>
        <v>303.4563567264031</v>
      </c>
      <c r="G366" s="46">
        <f t="shared" si="179"/>
        <v>3796.9463209999999</v>
      </c>
      <c r="H366" s="11">
        <f t="shared" si="184"/>
        <v>4.1219251292878845E-2</v>
      </c>
      <c r="I366" s="10">
        <f t="shared" si="185"/>
        <v>1.1080226452373811</v>
      </c>
      <c r="J366" s="11">
        <f t="shared" si="186"/>
        <v>10.802264523738113</v>
      </c>
      <c r="K366" s="56">
        <f t="shared" si="187"/>
        <v>4100.4026777264025</v>
      </c>
      <c r="L366" s="58">
        <f t="shared" si="188"/>
        <v>3.9150190352676972E-2</v>
      </c>
      <c r="M366" s="57">
        <f t="shared" si="189"/>
        <v>1.105342000947432</v>
      </c>
      <c r="N366" s="58">
        <f t="shared" si="190"/>
        <v>10.534200094743195</v>
      </c>
      <c r="O366" s="70">
        <v>3.8210999999999999</v>
      </c>
      <c r="P366" s="45">
        <v>4098.2162040000003</v>
      </c>
      <c r="Q366" s="45">
        <v>0</v>
      </c>
      <c r="R366" s="45">
        <f t="shared" si="176"/>
        <v>303.4563567264031</v>
      </c>
      <c r="S366" s="47">
        <f t="shared" si="180"/>
        <v>4098.2162040000003</v>
      </c>
      <c r="T366" s="13">
        <f t="shared" si="191"/>
        <v>-0.11543682201057281</v>
      </c>
      <c r="U366" s="12">
        <f t="shared" si="192"/>
        <v>1.0700295480855238</v>
      </c>
      <c r="V366" s="13">
        <f t="shared" si="177"/>
        <v>7.0029548085523752</v>
      </c>
      <c r="W366" s="55">
        <f t="shared" si="193"/>
        <v>4401.6725607264034</v>
      </c>
      <c r="X366" s="55">
        <f t="shared" si="194"/>
        <v>-0.1065743515816564</v>
      </c>
      <c r="Y366" s="55">
        <f t="shared" si="195"/>
        <v>1.0697419158585597</v>
      </c>
      <c r="Z366" s="55">
        <f t="shared" si="196"/>
        <v>6.9741915858559711</v>
      </c>
      <c r="AA366" s="70">
        <v>4.3369</v>
      </c>
      <c r="AB366" s="45">
        <v>4608.4834000000001</v>
      </c>
      <c r="AC366" s="45">
        <v>0</v>
      </c>
      <c r="AD366" s="45">
        <f t="shared" si="209"/>
        <v>305.43058972197298</v>
      </c>
      <c r="AE366" s="48">
        <f t="shared" si="181"/>
        <v>4608.4834000000001</v>
      </c>
      <c r="AF366" s="15">
        <f t="shared" si="197"/>
        <v>-5.0571860104964284E-2</v>
      </c>
      <c r="AG366" s="14">
        <f t="shared" si="198"/>
        <v>0.99761346773674564</v>
      </c>
      <c r="AH366" s="15">
        <f t="shared" si="178"/>
        <v>-0.23865322632543595</v>
      </c>
      <c r="AI366" s="63">
        <f t="shared" si="199"/>
        <v>4913.9139897219729</v>
      </c>
      <c r="AJ366" s="63">
        <f t="shared" si="200"/>
        <v>-4.6606147459926639E-2</v>
      </c>
      <c r="AK366" s="63">
        <f t="shared" si="201"/>
        <v>0.99301460876236625</v>
      </c>
      <c r="AL366" s="63">
        <f t="shared" si="202"/>
        <v>-0.69853912376337535</v>
      </c>
      <c r="AM366" s="8">
        <v>3.4</v>
      </c>
      <c r="AN366" s="16">
        <f t="shared" si="182"/>
        <v>1.0388911287008211</v>
      </c>
      <c r="AO366" s="17">
        <f t="shared" si="203"/>
        <v>1.3268648495490254E-2</v>
      </c>
      <c r="AP366" s="16">
        <f t="shared" si="204"/>
        <v>1.0388911287008211</v>
      </c>
      <c r="AQ366" s="17">
        <f t="shared" si="205"/>
        <v>3.889112870082112</v>
      </c>
      <c r="AR366" s="45">
        <v>3555.6459639999998</v>
      </c>
      <c r="AS366" s="17">
        <f t="shared" si="206"/>
        <v>2.5386754132439293E-2</v>
      </c>
      <c r="AT366" s="17">
        <f t="shared" si="207"/>
        <v>1.085245357628684</v>
      </c>
      <c r="AU366" s="17">
        <f t="shared" si="208"/>
        <v>8.5245357628684015</v>
      </c>
    </row>
    <row r="367" spans="1:47" x14ac:dyDescent="0.3">
      <c r="A367">
        <f t="shared" si="183"/>
        <v>365</v>
      </c>
      <c r="B367" s="7">
        <v>44364</v>
      </c>
      <c r="C367" s="70">
        <v>2.0183</v>
      </c>
      <c r="D367" s="45">
        <v>3786.1345099999999</v>
      </c>
      <c r="E367" s="45">
        <v>0</v>
      </c>
      <c r="F367" s="46">
        <f t="shared" si="175"/>
        <v>303.49662128371438</v>
      </c>
      <c r="G367" s="46">
        <f t="shared" si="179"/>
        <v>3786.1345099999999</v>
      </c>
      <c r="H367" s="11">
        <f t="shared" si="184"/>
        <v>-0.28475016726474678</v>
      </c>
      <c r="I367" s="10">
        <f t="shared" si="185"/>
        <v>1.1048675489017363</v>
      </c>
      <c r="J367" s="11">
        <f t="shared" si="186"/>
        <v>10.486754890173632</v>
      </c>
      <c r="K367" s="56">
        <f t="shared" si="187"/>
        <v>4089.6311312837142</v>
      </c>
      <c r="L367" s="58">
        <f t="shared" si="188"/>
        <v>-0.26269484461123316</v>
      </c>
      <c r="M367" s="57">
        <f t="shared" si="189"/>
        <v>1.1024383244956204</v>
      </c>
      <c r="N367" s="58">
        <f t="shared" si="190"/>
        <v>10.24383244956204</v>
      </c>
      <c r="O367" s="70">
        <v>3.9836</v>
      </c>
      <c r="P367" s="45">
        <v>4062.1369100000002</v>
      </c>
      <c r="Q367" s="45">
        <v>0</v>
      </c>
      <c r="R367" s="45">
        <f t="shared" si="176"/>
        <v>303.49662128371438</v>
      </c>
      <c r="S367" s="47">
        <f t="shared" si="180"/>
        <v>4062.1369100000002</v>
      </c>
      <c r="T367" s="13">
        <f t="shared" si="191"/>
        <v>-0.88036580317030211</v>
      </c>
      <c r="U367" s="12">
        <f t="shared" si="192"/>
        <v>1.060609373860361</v>
      </c>
      <c r="V367" s="13">
        <f t="shared" si="177"/>
        <v>6.0609373860361027</v>
      </c>
      <c r="W367" s="55">
        <f t="shared" si="193"/>
        <v>4365.6335312837145</v>
      </c>
      <c r="X367" s="55">
        <f t="shared" si="194"/>
        <v>-0.81875761873440034</v>
      </c>
      <c r="Y367" s="55">
        <f t="shared" si="195"/>
        <v>1.0609833224216725</v>
      </c>
      <c r="Z367" s="55">
        <f t="shared" si="196"/>
        <v>6.0983322421672481</v>
      </c>
      <c r="AA367" s="70">
        <v>4.3852000000000002</v>
      </c>
      <c r="AB367" s="45">
        <v>4574.4292869999999</v>
      </c>
      <c r="AC367" s="45">
        <v>0</v>
      </c>
      <c r="AD367" s="45">
        <f t="shared" si="209"/>
        <v>305.47111623332091</v>
      </c>
      <c r="AE367" s="48">
        <f t="shared" si="181"/>
        <v>4574.4292869999999</v>
      </c>
      <c r="AF367" s="15">
        <f t="shared" si="197"/>
        <v>-0.73894403091481209</v>
      </c>
      <c r="AG367" s="14">
        <f t="shared" si="198"/>
        <v>0.99024166256530266</v>
      </c>
      <c r="AH367" s="15">
        <f t="shared" si="178"/>
        <v>-0.97583374346973395</v>
      </c>
      <c r="AI367" s="63">
        <f t="shared" si="199"/>
        <v>4879.9004032333205</v>
      </c>
      <c r="AJ367" s="63">
        <f t="shared" si="200"/>
        <v>-0.69218929268595186</v>
      </c>
      <c r="AK367" s="63">
        <f t="shared" si="201"/>
        <v>0.98614106796570589</v>
      </c>
      <c r="AL367" s="63">
        <f t="shared" si="202"/>
        <v>-1.3858932034294114</v>
      </c>
      <c r="AM367" s="8">
        <v>4.1500000000000004</v>
      </c>
      <c r="AN367" s="16">
        <f t="shared" si="182"/>
        <v>1.0390289755129392</v>
      </c>
      <c r="AO367" s="17">
        <f t="shared" si="203"/>
        <v>1.3268648495490254E-2</v>
      </c>
      <c r="AP367" s="16">
        <f t="shared" si="204"/>
        <v>1.0390289755129392</v>
      </c>
      <c r="AQ367" s="17">
        <f t="shared" si="205"/>
        <v>3.9028975512939157</v>
      </c>
      <c r="AR367" s="45">
        <v>3556.5486270000001</v>
      </c>
      <c r="AS367" s="17">
        <f t="shared" si="206"/>
        <v>2.5386751356570869E-2</v>
      </c>
      <c r="AT367" s="17">
        <f t="shared" si="207"/>
        <v>1.0855208661692339</v>
      </c>
      <c r="AU367" s="17">
        <f t="shared" si="208"/>
        <v>8.5520866169233933</v>
      </c>
    </row>
    <row r="368" spans="1:47" x14ac:dyDescent="0.3">
      <c r="A368">
        <f t="shared" si="183"/>
        <v>366</v>
      </c>
      <c r="B368" s="7">
        <v>44365</v>
      </c>
      <c r="C368" s="70">
        <v>2.0720000000000001</v>
      </c>
      <c r="D368" s="45">
        <v>3785.1675479999999</v>
      </c>
      <c r="E368" s="45">
        <v>0</v>
      </c>
      <c r="F368" s="46">
        <f t="shared" si="175"/>
        <v>303.53689118358818</v>
      </c>
      <c r="G368" s="46">
        <f t="shared" si="179"/>
        <v>3785.1675479999999</v>
      </c>
      <c r="H368" s="11">
        <f t="shared" si="184"/>
        <v>-2.5539557494480558E-2</v>
      </c>
      <c r="I368" s="10">
        <f t="shared" si="185"/>
        <v>1.1045853706188467</v>
      </c>
      <c r="J368" s="11">
        <f t="shared" si="186"/>
        <v>10.458537061884666</v>
      </c>
      <c r="K368" s="56">
        <f t="shared" si="187"/>
        <v>4088.704439183588</v>
      </c>
      <c r="L368" s="58">
        <f t="shared" si="188"/>
        <v>-2.2659552179105091E-2</v>
      </c>
      <c r="M368" s="57">
        <f t="shared" si="189"/>
        <v>1.1021885169082388</v>
      </c>
      <c r="N368" s="58">
        <f t="shared" si="190"/>
        <v>10.218851690823882</v>
      </c>
      <c r="O368" s="70">
        <v>4.0564</v>
      </c>
      <c r="P368" s="45">
        <v>4047.0457839999999</v>
      </c>
      <c r="Q368" s="45">
        <v>0</v>
      </c>
      <c r="R368" s="45">
        <f t="shared" si="176"/>
        <v>303.53689118358818</v>
      </c>
      <c r="S368" s="47">
        <f t="shared" si="180"/>
        <v>4047.0457839999999</v>
      </c>
      <c r="T368" s="13">
        <f t="shared" si="191"/>
        <v>-0.37150707458553089</v>
      </c>
      <c r="U368" s="12">
        <f t="shared" si="192"/>
        <v>1.0566691350027524</v>
      </c>
      <c r="V368" s="13">
        <f t="shared" si="177"/>
        <v>5.6669135002752391</v>
      </c>
      <c r="W368" s="55">
        <f t="shared" si="193"/>
        <v>4350.5826751835884</v>
      </c>
      <c r="X368" s="55">
        <f t="shared" si="194"/>
        <v>-0.34475766214165926</v>
      </c>
      <c r="Y368" s="55">
        <f t="shared" si="195"/>
        <v>1.0573255011235787</v>
      </c>
      <c r="Z368" s="55">
        <f t="shared" si="196"/>
        <v>5.7325501123578704</v>
      </c>
      <c r="AA368" s="70">
        <v>4.4409000000000001</v>
      </c>
      <c r="AB368" s="45">
        <v>4535.3771539999998</v>
      </c>
      <c r="AC368" s="45">
        <v>0</v>
      </c>
      <c r="AD368" s="45">
        <f t="shared" si="209"/>
        <v>305.51164812198914</v>
      </c>
      <c r="AE368" s="48">
        <f t="shared" si="181"/>
        <v>4535.3771539999998</v>
      </c>
      <c r="AF368" s="15">
        <f t="shared" si="197"/>
        <v>-0.85370503181635415</v>
      </c>
      <c r="AG368" s="14">
        <f t="shared" si="198"/>
        <v>0.9817879196648408</v>
      </c>
      <c r="AH368" s="15">
        <f t="shared" si="178"/>
        <v>-1.8212080335159198</v>
      </c>
      <c r="AI368" s="63">
        <f t="shared" si="199"/>
        <v>4840.8888021219891</v>
      </c>
      <c r="AJ368" s="63">
        <f t="shared" si="200"/>
        <v>-0.79943437135485684</v>
      </c>
      <c r="AK368" s="63">
        <f t="shared" si="201"/>
        <v>0.97825751731834221</v>
      </c>
      <c r="AL368" s="63">
        <f t="shared" si="202"/>
        <v>-2.1742482681657793</v>
      </c>
      <c r="AM368" s="8">
        <v>4.1500000000000004</v>
      </c>
      <c r="AN368" s="16">
        <f t="shared" si="182"/>
        <v>1.039196643711259</v>
      </c>
      <c r="AO368" s="17">
        <f t="shared" si="203"/>
        <v>1.6137008906524919E-2</v>
      </c>
      <c r="AP368" s="16">
        <f t="shared" si="204"/>
        <v>1.039196643711259</v>
      </c>
      <c r="AQ368" s="17">
        <f t="shared" si="205"/>
        <v>3.9196643711258972</v>
      </c>
      <c r="AR368" s="45">
        <v>3557.4515190000002</v>
      </c>
      <c r="AS368" s="17">
        <f t="shared" si="206"/>
        <v>2.5386746947475558E-2</v>
      </c>
      <c r="AT368" s="17">
        <f t="shared" si="207"/>
        <v>1.0857964446045905</v>
      </c>
      <c r="AU368" s="17">
        <f t="shared" si="208"/>
        <v>8.5796444604590469</v>
      </c>
    </row>
    <row r="369" spans="1:47" x14ac:dyDescent="0.3">
      <c r="A369">
        <f t="shared" si="183"/>
        <v>367</v>
      </c>
      <c r="B369" s="7">
        <v>44368</v>
      </c>
      <c r="C369" s="70">
        <v>1.8338000000000001</v>
      </c>
      <c r="D369" s="45">
        <v>3796.3018149999998</v>
      </c>
      <c r="E369" s="45">
        <v>0</v>
      </c>
      <c r="F369" s="46">
        <f t="shared" si="175"/>
        <v>303.58587295875304</v>
      </c>
      <c r="G369" s="46">
        <f t="shared" si="179"/>
        <v>3796.3018149999998</v>
      </c>
      <c r="H369" s="11">
        <f t="shared" si="184"/>
        <v>0.29415519547828506</v>
      </c>
      <c r="I369" s="10">
        <f t="shared" si="185"/>
        <v>1.1078345658750151</v>
      </c>
      <c r="J369" s="11">
        <f t="shared" si="186"/>
        <v>10.783456587501504</v>
      </c>
      <c r="K369" s="56">
        <f t="shared" si="187"/>
        <v>4099.8876879587533</v>
      </c>
      <c r="L369" s="58">
        <f t="shared" si="188"/>
        <v>0.27351570507254674</v>
      </c>
      <c r="M369" s="57">
        <f t="shared" si="189"/>
        <v>1.1052031756014891</v>
      </c>
      <c r="N369" s="58">
        <f t="shared" si="190"/>
        <v>10.520317560148907</v>
      </c>
      <c r="O369" s="70">
        <v>4.0098000000000003</v>
      </c>
      <c r="P369" s="45">
        <v>4059.4243489999999</v>
      </c>
      <c r="Q369" s="45">
        <v>0</v>
      </c>
      <c r="R369" s="45">
        <f t="shared" si="176"/>
        <v>303.58587295875304</v>
      </c>
      <c r="S369" s="47">
        <f t="shared" si="180"/>
        <v>4059.4243489999999</v>
      </c>
      <c r="T369" s="13">
        <f t="shared" si="191"/>
        <v>0.30586669043721759</v>
      </c>
      <c r="U369" s="12">
        <f t="shared" si="192"/>
        <v>1.059901133914857</v>
      </c>
      <c r="V369" s="13">
        <f t="shared" si="177"/>
        <v>5.9901133914856963</v>
      </c>
      <c r="W369" s="55">
        <f t="shared" si="193"/>
        <v>4363.0102219587534</v>
      </c>
      <c r="X369" s="55">
        <f t="shared" si="194"/>
        <v>0.28565246779594933</v>
      </c>
      <c r="Y369" s="55">
        <f t="shared" si="195"/>
        <v>1.0603457775101741</v>
      </c>
      <c r="Z369" s="55">
        <f t="shared" si="196"/>
        <v>6.0345777510174115</v>
      </c>
      <c r="AA369" s="70">
        <v>4.42</v>
      </c>
      <c r="AB369" s="45">
        <v>4552.6300940000001</v>
      </c>
      <c r="AC369" s="45">
        <v>0</v>
      </c>
      <c r="AD369" s="45">
        <f t="shared" si="209"/>
        <v>305.56094856385704</v>
      </c>
      <c r="AE369" s="48">
        <f t="shared" si="181"/>
        <v>4552.6300940000001</v>
      </c>
      <c r="AF369" s="15">
        <f t="shared" si="197"/>
        <v>0.3804080545932953</v>
      </c>
      <c r="AG369" s="14">
        <f t="shared" si="198"/>
        <v>0.98552271999026986</v>
      </c>
      <c r="AH369" s="15">
        <f t="shared" si="178"/>
        <v>-1.4477280009730142</v>
      </c>
      <c r="AI369" s="63">
        <f t="shared" si="199"/>
        <v>4858.1910425638571</v>
      </c>
      <c r="AJ369" s="63">
        <f t="shared" si="200"/>
        <v>0.35741867142835559</v>
      </c>
      <c r="AK369" s="63">
        <f t="shared" si="201"/>
        <v>0.98175399233988947</v>
      </c>
      <c r="AL369" s="63">
        <f t="shared" si="202"/>
        <v>-1.824600766011053</v>
      </c>
      <c r="AM369" s="8">
        <v>4.1500000000000004</v>
      </c>
      <c r="AN369" s="16">
        <f t="shared" si="182"/>
        <v>1.0393643389662111</v>
      </c>
      <c r="AO369" s="17">
        <f t="shared" si="203"/>
        <v>1.6137008906524919E-2</v>
      </c>
      <c r="AP369" s="16">
        <f t="shared" si="204"/>
        <v>1.0393643389662111</v>
      </c>
      <c r="AQ369" s="17">
        <f t="shared" si="205"/>
        <v>3.9364338966211054</v>
      </c>
      <c r="AR369" s="45">
        <v>3558.3546409999999</v>
      </c>
      <c r="AS369" s="17">
        <f t="shared" si="206"/>
        <v>2.5386769016422228E-2</v>
      </c>
      <c r="AT369" s="17">
        <f t="shared" si="207"/>
        <v>1.0860720932399708</v>
      </c>
      <c r="AU369" s="17">
        <f t="shared" si="208"/>
        <v>8.6072093239970791</v>
      </c>
    </row>
    <row r="370" spans="1:47" x14ac:dyDescent="0.3">
      <c r="A370">
        <f t="shared" si="183"/>
        <v>368</v>
      </c>
      <c r="B370" s="7">
        <v>44369</v>
      </c>
      <c r="C370" s="70">
        <v>1.9435</v>
      </c>
      <c r="D370" s="45">
        <v>3793.005142</v>
      </c>
      <c r="E370" s="45">
        <v>0</v>
      </c>
      <c r="F370" s="46">
        <f t="shared" si="175"/>
        <v>303.63486263811137</v>
      </c>
      <c r="G370" s="46">
        <f t="shared" si="179"/>
        <v>3793.005142</v>
      </c>
      <c r="H370" s="11">
        <f t="shared" si="184"/>
        <v>-8.6839064980925862E-2</v>
      </c>
      <c r="I370" s="10">
        <f t="shared" si="185"/>
        <v>1.1068725326964737</v>
      </c>
      <c r="J370" s="11">
        <f t="shared" si="186"/>
        <v>10.687253269647368</v>
      </c>
      <c r="K370" s="56">
        <f t="shared" si="187"/>
        <v>4096.6400046381113</v>
      </c>
      <c r="L370" s="58">
        <f t="shared" si="188"/>
        <v>-7.9213958230617276E-2</v>
      </c>
      <c r="M370" s="57">
        <f t="shared" si="189"/>
        <v>1.1043277004196046</v>
      </c>
      <c r="N370" s="58">
        <f t="shared" si="190"/>
        <v>10.43277004196046</v>
      </c>
      <c r="O370" s="70">
        <v>4.09</v>
      </c>
      <c r="P370" s="45">
        <v>4042.6835299999998</v>
      </c>
      <c r="Q370" s="45">
        <v>0</v>
      </c>
      <c r="R370" s="45">
        <f t="shared" si="176"/>
        <v>303.63486263811137</v>
      </c>
      <c r="S370" s="47">
        <f t="shared" si="180"/>
        <v>4042.6835299999998</v>
      </c>
      <c r="T370" s="13">
        <f t="shared" si="191"/>
        <v>-0.41239391501713962</v>
      </c>
      <c r="U370" s="12">
        <f t="shared" si="192"/>
        <v>1.0555301661333945</v>
      </c>
      <c r="V370" s="13">
        <f t="shared" si="177"/>
        <v>5.5530166133394454</v>
      </c>
      <c r="W370" s="55">
        <f t="shared" si="193"/>
        <v>4346.3183926381116</v>
      </c>
      <c r="X370" s="55">
        <f t="shared" si="194"/>
        <v>-0.38257598473258048</v>
      </c>
      <c r="Y370" s="55">
        <f t="shared" si="195"/>
        <v>1.0562891492102942</v>
      </c>
      <c r="Z370" s="55">
        <f t="shared" si="196"/>
        <v>5.6289149210294154</v>
      </c>
      <c r="AA370" s="70">
        <v>4.4400000000000004</v>
      </c>
      <c r="AB370" s="45">
        <v>4539.9047529999998</v>
      </c>
      <c r="AC370" s="45">
        <v>0</v>
      </c>
      <c r="AD370" s="45">
        <f t="shared" si="209"/>
        <v>305.61025696134163</v>
      </c>
      <c r="AE370" s="48">
        <f t="shared" si="181"/>
        <v>4539.9047529999998</v>
      </c>
      <c r="AF370" s="15">
        <f t="shared" si="197"/>
        <v>-0.27951625186442008</v>
      </c>
      <c r="AG370" s="14">
        <f t="shared" si="198"/>
        <v>0.98276802382208073</v>
      </c>
      <c r="AH370" s="15">
        <f t="shared" si="178"/>
        <v>-1.7231976177919273</v>
      </c>
      <c r="AI370" s="63">
        <f t="shared" si="199"/>
        <v>4845.5150099613411</v>
      </c>
      <c r="AJ370" s="63">
        <f t="shared" si="200"/>
        <v>-0.26092083434879898</v>
      </c>
      <c r="AK370" s="63">
        <f t="shared" si="201"/>
        <v>0.97919239163182359</v>
      </c>
      <c r="AL370" s="63">
        <f t="shared" si="202"/>
        <v>-2.0807608368176411</v>
      </c>
      <c r="AM370" s="8">
        <v>4.1500000000000004</v>
      </c>
      <c r="AN370" s="16">
        <f t="shared" si="182"/>
        <v>1.0395320612821612</v>
      </c>
      <c r="AO370" s="17">
        <f t="shared" si="203"/>
        <v>1.6137008906524919E-2</v>
      </c>
      <c r="AP370" s="16">
        <f t="shared" si="204"/>
        <v>1.0395320612821612</v>
      </c>
      <c r="AQ370" s="17">
        <f t="shared" si="205"/>
        <v>3.9532061282161246</v>
      </c>
      <c r="AR370" s="45">
        <v>3559.2579919999998</v>
      </c>
      <c r="AS370" s="17">
        <f t="shared" si="206"/>
        <v>2.5386761330392638E-2</v>
      </c>
      <c r="AT370" s="17">
        <f t="shared" si="207"/>
        <v>1.0863478117701577</v>
      </c>
      <c r="AU370" s="17">
        <f t="shared" si="208"/>
        <v>8.6347811770157712</v>
      </c>
    </row>
    <row r="371" spans="1:47" x14ac:dyDescent="0.3">
      <c r="A371">
        <f t="shared" si="183"/>
        <v>369</v>
      </c>
      <c r="B371" s="7">
        <v>44370</v>
      </c>
      <c r="C371" s="70">
        <v>1.8845000000000001</v>
      </c>
      <c r="D371" s="45">
        <v>3796.6880259999998</v>
      </c>
      <c r="E371" s="45">
        <v>0</v>
      </c>
      <c r="F371" s="46">
        <f t="shared" si="175"/>
        <v>303.68386022293862</v>
      </c>
      <c r="G371" s="46">
        <f t="shared" si="179"/>
        <v>3796.6880259999998</v>
      </c>
      <c r="H371" s="11">
        <f t="shared" si="184"/>
        <v>9.7096731012014104E-2</v>
      </c>
      <c r="I371" s="10">
        <f t="shared" si="185"/>
        <v>1.1079472697421919</v>
      </c>
      <c r="J371" s="11">
        <f t="shared" si="186"/>
        <v>10.794726974219193</v>
      </c>
      <c r="K371" s="56">
        <f t="shared" si="187"/>
        <v>4100.371886222938</v>
      </c>
      <c r="L371" s="58">
        <f t="shared" si="188"/>
        <v>9.1096156376968551E-2</v>
      </c>
      <c r="M371" s="57">
        <f t="shared" si="189"/>
        <v>1.1053337005084931</v>
      </c>
      <c r="N371" s="58">
        <f t="shared" si="190"/>
        <v>10.53337005084931</v>
      </c>
      <c r="O371" s="70">
        <v>4.0279999999999996</v>
      </c>
      <c r="P371" s="45">
        <v>4058.5663909999998</v>
      </c>
      <c r="Q371" s="45">
        <v>0</v>
      </c>
      <c r="R371" s="45">
        <f t="shared" si="176"/>
        <v>303.68386022293862</v>
      </c>
      <c r="S371" s="47">
        <f t="shared" si="180"/>
        <v>4058.5663909999998</v>
      </c>
      <c r="T371" s="13">
        <f t="shared" si="191"/>
        <v>0.39287915767178827</v>
      </c>
      <c r="U371" s="12">
        <f t="shared" si="192"/>
        <v>1.059677124159071</v>
      </c>
      <c r="V371" s="13">
        <f t="shared" si="177"/>
        <v>5.9677124159071004</v>
      </c>
      <c r="W371" s="55">
        <f t="shared" si="193"/>
        <v>4362.2502512229385</v>
      </c>
      <c r="X371" s="55">
        <f t="shared" si="194"/>
        <v>0.36655985930098556</v>
      </c>
      <c r="Y371" s="55">
        <f t="shared" si="195"/>
        <v>1.0601610812294511</v>
      </c>
      <c r="Z371" s="55">
        <f t="shared" si="196"/>
        <v>6.0161081229451074</v>
      </c>
      <c r="AA371" s="70">
        <v>4.4264999999999999</v>
      </c>
      <c r="AB371" s="45">
        <v>4551.7306520000002</v>
      </c>
      <c r="AC371" s="45">
        <v>0</v>
      </c>
      <c r="AD371" s="45">
        <f t="shared" si="209"/>
        <v>305.65957331572673</v>
      </c>
      <c r="AE371" s="48">
        <f t="shared" si="181"/>
        <v>4551.7306520000002</v>
      </c>
      <c r="AF371" s="15">
        <f t="shared" si="197"/>
        <v>0.2604878217364659</v>
      </c>
      <c r="AG371" s="14">
        <f t="shared" si="198"/>
        <v>0.98532801484005739</v>
      </c>
      <c r="AH371" s="15">
        <f t="shared" si="178"/>
        <v>-1.4671985159942613</v>
      </c>
      <c r="AI371" s="63">
        <f t="shared" si="199"/>
        <v>4857.3902253157266</v>
      </c>
      <c r="AJ371" s="63">
        <f t="shared" si="200"/>
        <v>0.24507643315463401</v>
      </c>
      <c r="AK371" s="63">
        <f t="shared" si="201"/>
        <v>0.98159216141895644</v>
      </c>
      <c r="AL371" s="63">
        <f t="shared" si="202"/>
        <v>-1.8407838581043556</v>
      </c>
      <c r="AM371" s="8">
        <v>4.1500000000000004</v>
      </c>
      <c r="AN371" s="16">
        <f t="shared" si="182"/>
        <v>1.0396998106634765</v>
      </c>
      <c r="AO371" s="17">
        <f t="shared" si="203"/>
        <v>1.6137008906524919E-2</v>
      </c>
      <c r="AP371" s="16">
        <f t="shared" si="204"/>
        <v>1.0396998106634765</v>
      </c>
      <c r="AQ371" s="17">
        <f t="shared" si="205"/>
        <v>3.9699810663476498</v>
      </c>
      <c r="AR371" s="45">
        <v>3560.161572</v>
      </c>
      <c r="AS371" s="17">
        <f t="shared" si="206"/>
        <v>2.5386752014910918E-2</v>
      </c>
      <c r="AT371" s="17">
        <f t="shared" si="207"/>
        <v>1.0866236001951513</v>
      </c>
      <c r="AU371" s="17">
        <f t="shared" si="208"/>
        <v>8.6623600195151251</v>
      </c>
    </row>
    <row r="372" spans="1:47" x14ac:dyDescent="0.3">
      <c r="A372">
        <f t="shared" si="183"/>
        <v>370</v>
      </c>
      <c r="B372" s="7">
        <v>44371</v>
      </c>
      <c r="C372" s="70">
        <v>1.8831</v>
      </c>
      <c r="D372" s="45">
        <v>3797.9901829999999</v>
      </c>
      <c r="E372" s="45">
        <v>0</v>
      </c>
      <c r="F372" s="46">
        <f t="shared" si="175"/>
        <v>303.73286571451047</v>
      </c>
      <c r="G372" s="46">
        <f t="shared" si="179"/>
        <v>3797.9901829999999</v>
      </c>
      <c r="H372" s="11">
        <f t="shared" si="184"/>
        <v>3.4297181940745602E-2</v>
      </c>
      <c r="I372" s="10">
        <f t="shared" si="185"/>
        <v>1.108327264433103</v>
      </c>
      <c r="J372" s="11">
        <f t="shared" si="186"/>
        <v>10.832726443310303</v>
      </c>
      <c r="K372" s="56">
        <f t="shared" si="187"/>
        <v>4101.7230487145107</v>
      </c>
      <c r="L372" s="58">
        <f t="shared" si="188"/>
        <v>3.2952193826929488E-2</v>
      </c>
      <c r="M372" s="57">
        <f t="shared" si="189"/>
        <v>1.1056979322119191</v>
      </c>
      <c r="N372" s="58">
        <f t="shared" si="190"/>
        <v>10.569793221191915</v>
      </c>
      <c r="O372" s="70">
        <v>3.9278</v>
      </c>
      <c r="P372" s="45">
        <v>4083.3383530000001</v>
      </c>
      <c r="Q372" s="45">
        <v>0</v>
      </c>
      <c r="R372" s="45">
        <f t="shared" si="176"/>
        <v>303.73286571451047</v>
      </c>
      <c r="S372" s="47">
        <f t="shared" si="180"/>
        <v>4083.3383530000001</v>
      </c>
      <c r="T372" s="13">
        <f t="shared" si="191"/>
        <v>0.6103623697011118</v>
      </c>
      <c r="U372" s="12">
        <f t="shared" si="192"/>
        <v>1.066144994565269</v>
      </c>
      <c r="V372" s="13">
        <f t="shared" si="177"/>
        <v>6.6144994565269011</v>
      </c>
      <c r="W372" s="55">
        <f t="shared" si="193"/>
        <v>4387.0712187145109</v>
      </c>
      <c r="X372" s="55">
        <f t="shared" si="194"/>
        <v>0.56899457991008706</v>
      </c>
      <c r="Y372" s="55">
        <f t="shared" si="195"/>
        <v>1.0661933403199628</v>
      </c>
      <c r="Z372" s="55">
        <f t="shared" si="196"/>
        <v>6.6193340319962823</v>
      </c>
      <c r="AA372" s="70">
        <v>4.4025999999999996</v>
      </c>
      <c r="AB372" s="45">
        <v>4571.2648479999998</v>
      </c>
      <c r="AC372" s="45">
        <v>0</v>
      </c>
      <c r="AD372" s="45">
        <f t="shared" si="209"/>
        <v>305.70889762829631</v>
      </c>
      <c r="AE372" s="48">
        <f t="shared" si="181"/>
        <v>4571.2648479999998</v>
      </c>
      <c r="AF372" s="15">
        <f t="shared" si="197"/>
        <v>0.42915975248702942</v>
      </c>
      <c r="AG372" s="14">
        <f t="shared" si="198"/>
        <v>0.98955664610973038</v>
      </c>
      <c r="AH372" s="15">
        <f t="shared" si="178"/>
        <v>-1.0443353890269624</v>
      </c>
      <c r="AI372" s="63">
        <f t="shared" si="199"/>
        <v>4876.9737456282965</v>
      </c>
      <c r="AJ372" s="63">
        <f t="shared" si="200"/>
        <v>0.40316959116244444</v>
      </c>
      <c r="AK372" s="63">
        <f t="shared" si="201"/>
        <v>0.9855496425230319</v>
      </c>
      <c r="AL372" s="63">
        <f t="shared" si="202"/>
        <v>-1.4450357476968101</v>
      </c>
      <c r="AM372" s="8">
        <v>4.1500000000000004</v>
      </c>
      <c r="AN372" s="16">
        <f t="shared" si="182"/>
        <v>1.0398675871145244</v>
      </c>
      <c r="AO372" s="17">
        <f t="shared" si="203"/>
        <v>1.6137008906524919E-2</v>
      </c>
      <c r="AP372" s="16">
        <f t="shared" si="204"/>
        <v>1.0398675871145244</v>
      </c>
      <c r="AQ372" s="17">
        <f t="shared" si="205"/>
        <v>3.9867587114524428</v>
      </c>
      <c r="AR372" s="45">
        <v>3561.0653820000002</v>
      </c>
      <c r="AS372" s="17">
        <f t="shared" si="206"/>
        <v>2.5386769159818634E-2</v>
      </c>
      <c r="AT372" s="17">
        <f t="shared" si="207"/>
        <v>1.0868994588201688</v>
      </c>
      <c r="AU372" s="17">
        <f t="shared" si="208"/>
        <v>8.6899458820168807</v>
      </c>
    </row>
    <row r="373" spans="1:47" x14ac:dyDescent="0.3">
      <c r="A373">
        <f t="shared" si="183"/>
        <v>371</v>
      </c>
      <c r="B373" s="7">
        <v>44372</v>
      </c>
      <c r="C373" s="70">
        <v>1.9131</v>
      </c>
      <c r="D373" s="45">
        <v>3798.0068860000001</v>
      </c>
      <c r="E373" s="45">
        <v>0</v>
      </c>
      <c r="F373" s="46">
        <f t="shared" si="175"/>
        <v>303.78187911410288</v>
      </c>
      <c r="G373" s="46">
        <f t="shared" si="179"/>
        <v>3798.0068860000001</v>
      </c>
      <c r="H373" s="11">
        <f t="shared" si="184"/>
        <v>4.3978523365240108E-4</v>
      </c>
      <c r="I373" s="10">
        <f t="shared" si="185"/>
        <v>1.1083321386927525</v>
      </c>
      <c r="J373" s="11">
        <f t="shared" si="186"/>
        <v>10.833213869275248</v>
      </c>
      <c r="K373" s="56">
        <f t="shared" si="187"/>
        <v>4101.7887651141027</v>
      </c>
      <c r="L373" s="58">
        <f t="shared" si="188"/>
        <v>1.6021656950471197E-3</v>
      </c>
      <c r="M373" s="57">
        <f t="shared" si="189"/>
        <v>1.1057156473248799</v>
      </c>
      <c r="N373" s="58">
        <f t="shared" si="190"/>
        <v>10.571564732487992</v>
      </c>
      <c r="O373" s="70">
        <v>3.9228000000000001</v>
      </c>
      <c r="P373" s="45">
        <v>4086.155964</v>
      </c>
      <c r="Q373" s="45">
        <v>0</v>
      </c>
      <c r="R373" s="45">
        <f t="shared" si="176"/>
        <v>303.78187911410288</v>
      </c>
      <c r="S373" s="47">
        <f t="shared" si="180"/>
        <v>4086.155964</v>
      </c>
      <c r="T373" s="13">
        <f t="shared" si="191"/>
        <v>6.9002633541992431E-2</v>
      </c>
      <c r="U373" s="12">
        <f t="shared" si="192"/>
        <v>1.0668806626888951</v>
      </c>
      <c r="V373" s="13">
        <f t="shared" si="177"/>
        <v>6.6880662688895143</v>
      </c>
      <c r="W373" s="55">
        <f t="shared" si="193"/>
        <v>4389.9378431141031</v>
      </c>
      <c r="X373" s="55">
        <f t="shared" si="194"/>
        <v>6.5342554444147716E-2</v>
      </c>
      <c r="Y373" s="55">
        <f t="shared" si="195"/>
        <v>1.0668900182838412</v>
      </c>
      <c r="Z373" s="55">
        <f t="shared" si="196"/>
        <v>6.6890018283841224</v>
      </c>
      <c r="AA373" s="70">
        <v>4.4364999999999997</v>
      </c>
      <c r="AB373" s="45">
        <v>4548.2751909999997</v>
      </c>
      <c r="AC373" s="45">
        <v>0</v>
      </c>
      <c r="AD373" s="45">
        <f t="shared" si="209"/>
        <v>305.75822990033464</v>
      </c>
      <c r="AE373" s="48">
        <f t="shared" si="181"/>
        <v>4548.2751909999997</v>
      </c>
      <c r="AF373" s="15">
        <f t="shared" si="197"/>
        <v>-0.50291675858725737</v>
      </c>
      <c r="AG373" s="14">
        <f t="shared" si="198"/>
        <v>0.98457999990073053</v>
      </c>
      <c r="AH373" s="15">
        <f t="shared" si="178"/>
        <v>-1.5420000099269471</v>
      </c>
      <c r="AI373" s="63">
        <f t="shared" si="199"/>
        <v>4854.033420900334</v>
      </c>
      <c r="AJ373" s="63">
        <f t="shared" si="200"/>
        <v>-0.470380320347763</v>
      </c>
      <c r="AK373" s="63">
        <f t="shared" si="201"/>
        <v>0.98091381095734587</v>
      </c>
      <c r="AL373" s="63">
        <f t="shared" si="202"/>
        <v>-1.9086189042654134</v>
      </c>
      <c r="AM373" s="8">
        <v>4.1500000000000004</v>
      </c>
      <c r="AN373" s="16">
        <f t="shared" si="182"/>
        <v>1.0400353906396731</v>
      </c>
      <c r="AO373" s="17">
        <f t="shared" si="203"/>
        <v>1.6137008906524919E-2</v>
      </c>
      <c r="AP373" s="16">
        <f t="shared" si="204"/>
        <v>1.0400353906396731</v>
      </c>
      <c r="AQ373" s="17">
        <f t="shared" si="205"/>
        <v>4.0035390639673096</v>
      </c>
      <c r="AR373" s="45">
        <v>3561.9694209999998</v>
      </c>
      <c r="AS373" s="17">
        <f t="shared" si="206"/>
        <v>2.5386756574841129E-2</v>
      </c>
      <c r="AT373" s="17">
        <f t="shared" si="207"/>
        <v>1.0871753873399927</v>
      </c>
      <c r="AU373" s="17">
        <f t="shared" si="208"/>
        <v>8.7175387339992749</v>
      </c>
    </row>
    <row r="374" spans="1:47" x14ac:dyDescent="0.3">
      <c r="A374">
        <f t="shared" si="183"/>
        <v>372</v>
      </c>
      <c r="B374" s="7">
        <v>44375</v>
      </c>
      <c r="C374" s="70">
        <v>1.7948999999999999</v>
      </c>
      <c r="D374" s="45">
        <v>3804.3932920000002</v>
      </c>
      <c r="E374" s="45">
        <v>0</v>
      </c>
      <c r="F374" s="46">
        <f t="shared" si="175"/>
        <v>303.83090042299193</v>
      </c>
      <c r="G374" s="46">
        <f t="shared" si="179"/>
        <v>3804.3932920000002</v>
      </c>
      <c r="H374" s="11">
        <f t="shared" si="184"/>
        <v>0.16815151187696831</v>
      </c>
      <c r="I374" s="10">
        <f t="shared" si="185"/>
        <v>1.1101958159405827</v>
      </c>
      <c r="J374" s="11">
        <f t="shared" si="186"/>
        <v>11.01958159405827</v>
      </c>
      <c r="K374" s="56">
        <f t="shared" si="187"/>
        <v>4108.224192422992</v>
      </c>
      <c r="L374" s="58">
        <f t="shared" si="188"/>
        <v>0.15689319166367621</v>
      </c>
      <c r="M374" s="57">
        <f t="shared" si="189"/>
        <v>1.1074504398946925</v>
      </c>
      <c r="N374" s="58">
        <f t="shared" si="190"/>
        <v>10.745043989469249</v>
      </c>
      <c r="O374" s="70">
        <v>3.8725000000000001</v>
      </c>
      <c r="P374" s="45">
        <v>4099.8116200000004</v>
      </c>
      <c r="Q374" s="45">
        <v>0</v>
      </c>
      <c r="R374" s="45">
        <f t="shared" si="176"/>
        <v>303.83090042299193</v>
      </c>
      <c r="S374" s="47">
        <f t="shared" si="180"/>
        <v>4099.8116200000004</v>
      </c>
      <c r="T374" s="13">
        <f t="shared" si="191"/>
        <v>0.33419321534249313</v>
      </c>
      <c r="U374" s="12">
        <f t="shared" si="192"/>
        <v>1.0704461054794026</v>
      </c>
      <c r="V374" s="13">
        <f t="shared" si="177"/>
        <v>7.0446105479402554</v>
      </c>
      <c r="W374" s="55">
        <f t="shared" si="193"/>
        <v>4403.6425204229927</v>
      </c>
      <c r="X374" s="55">
        <f t="shared" si="194"/>
        <v>0.3121838576914282</v>
      </c>
      <c r="Y374" s="55">
        <f t="shared" si="195"/>
        <v>1.0702206767002445</v>
      </c>
      <c r="Z374" s="55">
        <f t="shared" si="196"/>
        <v>7.0220676700244455</v>
      </c>
      <c r="AA374" s="70">
        <v>4.4215</v>
      </c>
      <c r="AB374" s="45">
        <v>4561.5940540000001</v>
      </c>
      <c r="AC374" s="45">
        <v>0</v>
      </c>
      <c r="AD374" s="45">
        <f t="shared" si="209"/>
        <v>305.80757013312609</v>
      </c>
      <c r="AE374" s="48">
        <f t="shared" si="181"/>
        <v>4561.5940540000001</v>
      </c>
      <c r="AF374" s="15">
        <f t="shared" si="197"/>
        <v>0.29283327065072751</v>
      </c>
      <c r="AG374" s="14">
        <f t="shared" si="198"/>
        <v>0.98746317771661274</v>
      </c>
      <c r="AH374" s="15">
        <f t="shared" si="178"/>
        <v>-1.2536822283387261</v>
      </c>
      <c r="AI374" s="63">
        <f t="shared" si="199"/>
        <v>4867.4016241331265</v>
      </c>
      <c r="AJ374" s="63">
        <f t="shared" si="200"/>
        <v>0.27540402122556706</v>
      </c>
      <c r="AK374" s="63">
        <f t="shared" si="201"/>
        <v>0.98361528703747936</v>
      </c>
      <c r="AL374" s="63">
        <f t="shared" si="202"/>
        <v>-1.6384712962520642</v>
      </c>
      <c r="AM374" s="8">
        <v>4.1500000000000004</v>
      </c>
      <c r="AN374" s="16">
        <f t="shared" si="182"/>
        <v>1.0402032212432917</v>
      </c>
      <c r="AO374" s="17">
        <f t="shared" si="203"/>
        <v>1.6137008906524919E-2</v>
      </c>
      <c r="AP374" s="16">
        <f t="shared" si="204"/>
        <v>1.0402032212432917</v>
      </c>
      <c r="AQ374" s="17">
        <f t="shared" si="205"/>
        <v>4.0203221243291676</v>
      </c>
      <c r="AR374" s="45">
        <v>3563.1635569999999</v>
      </c>
      <c r="AS374" s="17">
        <f t="shared" si="206"/>
        <v>3.3524599985601533E-2</v>
      </c>
      <c r="AT374" s="17">
        <f t="shared" si="207"/>
        <v>1.0875398585397404</v>
      </c>
      <c r="AU374" s="17">
        <f t="shared" si="208"/>
        <v>8.7539858539740436</v>
      </c>
    </row>
    <row r="375" spans="1:47" x14ac:dyDescent="0.3">
      <c r="A375">
        <f t="shared" si="183"/>
        <v>373</v>
      </c>
      <c r="B375" s="7">
        <v>44376</v>
      </c>
      <c r="C375" s="70">
        <v>1.7627999999999999</v>
      </c>
      <c r="D375" s="45">
        <v>3806.9688350000001</v>
      </c>
      <c r="E375" s="45">
        <v>0</v>
      </c>
      <c r="F375" s="46">
        <f t="shared" si="175"/>
        <v>303.87992964245399</v>
      </c>
      <c r="G375" s="46">
        <f t="shared" si="179"/>
        <v>3806.9688350000001</v>
      </c>
      <c r="H375" s="11">
        <f t="shared" si="184"/>
        <v>6.7699178352986777E-2</v>
      </c>
      <c r="I375" s="10">
        <f t="shared" si="185"/>
        <v>1.1109474093860836</v>
      </c>
      <c r="J375" s="11">
        <f t="shared" si="186"/>
        <v>11.094740938608361</v>
      </c>
      <c r="K375" s="56">
        <f t="shared" si="187"/>
        <v>4110.8487646424537</v>
      </c>
      <c r="L375" s="58">
        <f t="shared" si="188"/>
        <v>6.3885807992236643E-2</v>
      </c>
      <c r="M375" s="57">
        <f t="shared" si="189"/>
        <v>1.1081579435563329</v>
      </c>
      <c r="N375" s="58">
        <f t="shared" si="190"/>
        <v>10.81579435563329</v>
      </c>
      <c r="O375" s="70">
        <v>3.8895</v>
      </c>
      <c r="P375" s="45">
        <v>4097.5606289999996</v>
      </c>
      <c r="Q375" s="45">
        <v>0</v>
      </c>
      <c r="R375" s="45">
        <f t="shared" si="176"/>
        <v>303.87992964245399</v>
      </c>
      <c r="S375" s="47">
        <f t="shared" si="180"/>
        <v>4097.5606289999996</v>
      </c>
      <c r="T375" s="13">
        <f t="shared" si="191"/>
        <v>-5.4904742184247457E-2</v>
      </c>
      <c r="U375" s="12">
        <f t="shared" si="192"/>
        <v>1.0698583798049677</v>
      </c>
      <c r="V375" s="13">
        <f t="shared" si="177"/>
        <v>6.9858379804967674</v>
      </c>
      <c r="W375" s="55">
        <f t="shared" si="193"/>
        <v>4401.4405586424537</v>
      </c>
      <c r="X375" s="55">
        <f t="shared" si="194"/>
        <v>-5.0003191002145897E-2</v>
      </c>
      <c r="Y375" s="55">
        <f t="shared" si="195"/>
        <v>1.0696855322111296</v>
      </c>
      <c r="Z375" s="55">
        <f t="shared" si="196"/>
        <v>6.9685532211129608</v>
      </c>
      <c r="AA375" s="70">
        <v>4.4249000000000001</v>
      </c>
      <c r="AB375" s="45">
        <v>4561.0754429999997</v>
      </c>
      <c r="AC375" s="45">
        <v>0</v>
      </c>
      <c r="AD375" s="45">
        <f t="shared" si="209"/>
        <v>305.85691832795533</v>
      </c>
      <c r="AE375" s="48">
        <f t="shared" si="181"/>
        <v>4561.0754429999997</v>
      </c>
      <c r="AF375" s="15">
        <f t="shared" si="197"/>
        <v>-1.1369073921552175E-2</v>
      </c>
      <c r="AG375" s="14">
        <f t="shared" si="198"/>
        <v>0.98735091229798999</v>
      </c>
      <c r="AH375" s="15">
        <f t="shared" si="178"/>
        <v>-1.2649087702010009</v>
      </c>
      <c r="AI375" s="63">
        <f t="shared" si="199"/>
        <v>4866.9323613279548</v>
      </c>
      <c r="AJ375" s="63">
        <f t="shared" si="200"/>
        <v>-9.6409304472633295E-3</v>
      </c>
      <c r="AK375" s="63">
        <f t="shared" si="201"/>
        <v>0.98352045737178739</v>
      </c>
      <c r="AL375" s="63">
        <f t="shared" si="202"/>
        <v>-1.6479542628212607</v>
      </c>
      <c r="AM375" s="8">
        <v>4.1500000000000004</v>
      </c>
      <c r="AN375" s="16">
        <f t="shared" si="182"/>
        <v>1.0403710789297496</v>
      </c>
      <c r="AO375" s="17">
        <f t="shared" si="203"/>
        <v>1.6137008906524919E-2</v>
      </c>
      <c r="AP375" s="16">
        <f t="shared" si="204"/>
        <v>1.0403710789297496</v>
      </c>
      <c r="AQ375" s="17">
        <f t="shared" si="205"/>
        <v>4.037107892974956</v>
      </c>
      <c r="AR375" s="45">
        <v>3564.1003460000002</v>
      </c>
      <c r="AS375" s="17">
        <f t="shared" si="206"/>
        <v>2.6290934587036574E-2</v>
      </c>
      <c r="AT375" s="17">
        <f t="shared" si="207"/>
        <v>1.0878257829325571</v>
      </c>
      <c r="AU375" s="17">
        <f t="shared" si="208"/>
        <v>8.782578293255705</v>
      </c>
    </row>
    <row r="376" spans="1:47" x14ac:dyDescent="0.3">
      <c r="A376">
        <f t="shared" si="183"/>
        <v>374</v>
      </c>
      <c r="B376" s="7">
        <v>44377</v>
      </c>
      <c r="C376" s="70">
        <v>1.7566999999999999</v>
      </c>
      <c r="D376" s="45">
        <v>3808.483088</v>
      </c>
      <c r="E376" s="45">
        <v>0</v>
      </c>
      <c r="F376" s="46">
        <f t="shared" si="175"/>
        <v>303.92896677376552</v>
      </c>
      <c r="G376" s="46">
        <f t="shared" si="179"/>
        <v>3808.483088</v>
      </c>
      <c r="H376" s="11">
        <f t="shared" si="184"/>
        <v>3.9775818128018336E-2</v>
      </c>
      <c r="I376" s="10">
        <f t="shared" si="185"/>
        <v>1.1113892978071389</v>
      </c>
      <c r="J376" s="11">
        <f t="shared" si="186"/>
        <v>11.138929780713891</v>
      </c>
      <c r="K376" s="56">
        <f t="shared" si="187"/>
        <v>4112.4120547737657</v>
      </c>
      <c r="L376" s="58">
        <f t="shared" si="188"/>
        <v>3.8028402911782777E-2</v>
      </c>
      <c r="M376" s="57">
        <f t="shared" si="189"/>
        <v>1.1085793583240073</v>
      </c>
      <c r="N376" s="58">
        <f t="shared" si="190"/>
        <v>10.857935832400734</v>
      </c>
      <c r="O376" s="70">
        <v>3.92</v>
      </c>
      <c r="P376" s="45">
        <v>4092.1958930000001</v>
      </c>
      <c r="Q376" s="45">
        <v>0</v>
      </c>
      <c r="R376" s="45">
        <f t="shared" si="176"/>
        <v>303.92896677376552</v>
      </c>
      <c r="S376" s="47">
        <f t="shared" si="180"/>
        <v>4092.1958930000001</v>
      </c>
      <c r="T376" s="13">
        <f t="shared" si="191"/>
        <v>-0.13092511583675526</v>
      </c>
      <c r="U376" s="12">
        <f t="shared" si="192"/>
        <v>1.0684576664819188</v>
      </c>
      <c r="V376" s="13">
        <f t="shared" si="177"/>
        <v>6.8457666481918755</v>
      </c>
      <c r="W376" s="55">
        <f t="shared" si="193"/>
        <v>4396.1248597737658</v>
      </c>
      <c r="X376" s="55">
        <f t="shared" si="194"/>
        <v>-0.12077179727555398</v>
      </c>
      <c r="Y376" s="55">
        <f t="shared" si="195"/>
        <v>1.0683936537686816</v>
      </c>
      <c r="Z376" s="55">
        <f t="shared" si="196"/>
        <v>6.8393653768681562</v>
      </c>
      <c r="AA376" s="70">
        <v>4.4321000000000002</v>
      </c>
      <c r="AB376" s="45">
        <v>4557.7719500000003</v>
      </c>
      <c r="AC376" s="45">
        <v>0</v>
      </c>
      <c r="AD376" s="45">
        <f t="shared" si="209"/>
        <v>305.90627448610712</v>
      </c>
      <c r="AE376" s="48">
        <f t="shared" si="181"/>
        <v>4557.7719500000003</v>
      </c>
      <c r="AF376" s="15">
        <f t="shared" si="197"/>
        <v>-7.2427940324237827E-2</v>
      </c>
      <c r="AG376" s="14">
        <f t="shared" si="198"/>
        <v>0.98663579436843996</v>
      </c>
      <c r="AH376" s="15">
        <f t="shared" si="178"/>
        <v>-1.3364205631560044</v>
      </c>
      <c r="AI376" s="63">
        <f t="shared" si="199"/>
        <v>4863.6782244861079</v>
      </c>
      <c r="AJ376" s="63">
        <f t="shared" si="200"/>
        <v>-6.6862175190762763E-2</v>
      </c>
      <c r="AK376" s="63">
        <f t="shared" si="201"/>
        <v>0.98286285420054242</v>
      </c>
      <c r="AL376" s="63">
        <f t="shared" si="202"/>
        <v>-1.7137145799457576</v>
      </c>
      <c r="AM376" s="8">
        <v>4.1500000000000004</v>
      </c>
      <c r="AN376" s="16">
        <f t="shared" si="182"/>
        <v>1.0405389637034173</v>
      </c>
      <c r="AO376" s="17">
        <f t="shared" si="203"/>
        <v>1.6137008906524919E-2</v>
      </c>
      <c r="AP376" s="16">
        <f t="shared" si="204"/>
        <v>1.0405389637034173</v>
      </c>
      <c r="AQ376" s="17">
        <f t="shared" si="205"/>
        <v>4.0538963703417252</v>
      </c>
      <c r="AR376" s="45">
        <v>3565.0373810000001</v>
      </c>
      <c r="AS376" s="17">
        <f t="shared" si="206"/>
        <v>2.6290926433980566E-2</v>
      </c>
      <c r="AT376" s="17">
        <f t="shared" si="207"/>
        <v>1.0881117824088777</v>
      </c>
      <c r="AU376" s="17">
        <f t="shared" si="208"/>
        <v>8.8111782408877737</v>
      </c>
    </row>
    <row r="377" spans="1:47" x14ac:dyDescent="0.3">
      <c r="A377">
        <f t="shared" si="183"/>
        <v>375</v>
      </c>
      <c r="B377" s="7">
        <v>44378</v>
      </c>
      <c r="C377" s="70">
        <v>1.7521</v>
      </c>
      <c r="D377" s="45">
        <v>3809.9336870000002</v>
      </c>
      <c r="E377" s="45">
        <v>0</v>
      </c>
      <c r="F377" s="46">
        <f t="shared" si="175"/>
        <v>303.9780118182033</v>
      </c>
      <c r="G377" s="46">
        <f t="shared" si="179"/>
        <v>3809.9336870000002</v>
      </c>
      <c r="H377" s="11">
        <f t="shared" si="184"/>
        <v>3.808862915974931E-2</v>
      </c>
      <c r="I377" s="10">
        <f t="shared" si="185"/>
        <v>1.1118126107553019</v>
      </c>
      <c r="J377" s="11">
        <f t="shared" si="186"/>
        <v>11.181261075530191</v>
      </c>
      <c r="K377" s="56">
        <f t="shared" si="187"/>
        <v>4113.9116988182031</v>
      </c>
      <c r="L377" s="58">
        <f t="shared" si="188"/>
        <v>3.6466288505709876E-2</v>
      </c>
      <c r="M377" s="57">
        <f t="shared" si="189"/>
        <v>1.1089836160711286</v>
      </c>
      <c r="N377" s="58">
        <f t="shared" si="190"/>
        <v>10.898361607112861</v>
      </c>
      <c r="O377" s="70">
        <v>3.9430999999999998</v>
      </c>
      <c r="P377" s="45">
        <v>4088.5575509999999</v>
      </c>
      <c r="Q377" s="45">
        <v>0</v>
      </c>
      <c r="R377" s="45">
        <f t="shared" si="176"/>
        <v>303.9780118182033</v>
      </c>
      <c r="S377" s="47">
        <f t="shared" si="180"/>
        <v>4088.5575509999999</v>
      </c>
      <c r="T377" s="13">
        <f t="shared" si="191"/>
        <v>-8.890928232990758E-2</v>
      </c>
      <c r="U377" s="12">
        <f t="shared" si="192"/>
        <v>1.0675077084386508</v>
      </c>
      <c r="V377" s="13">
        <f t="shared" si="177"/>
        <v>6.7507708438650837</v>
      </c>
      <c r="W377" s="55">
        <f t="shared" si="193"/>
        <v>4392.5355628182033</v>
      </c>
      <c r="X377" s="55">
        <f t="shared" si="194"/>
        <v>-8.1646838296289825E-2</v>
      </c>
      <c r="Y377" s="55">
        <f t="shared" si="195"/>
        <v>1.0675213441298212</v>
      </c>
      <c r="Z377" s="55">
        <f t="shared" si="196"/>
        <v>6.7521344129821248</v>
      </c>
      <c r="AA377" s="70">
        <v>4.43</v>
      </c>
      <c r="AB377" s="45">
        <v>4561.295247</v>
      </c>
      <c r="AC377" s="45">
        <v>0</v>
      </c>
      <c r="AD377" s="45">
        <f t="shared" si="209"/>
        <v>305.95563860886654</v>
      </c>
      <c r="AE377" s="48">
        <f t="shared" si="181"/>
        <v>4561.295247</v>
      </c>
      <c r="AF377" s="15">
        <f t="shared" si="197"/>
        <v>7.730305593722786E-2</v>
      </c>
      <c r="AG377" s="14">
        <f t="shared" si="198"/>
        <v>0.98739849398845725</v>
      </c>
      <c r="AH377" s="15">
        <f t="shared" si="178"/>
        <v>-1.2601506011542751</v>
      </c>
      <c r="AI377" s="63">
        <f t="shared" si="199"/>
        <v>4867.2508856088662</v>
      </c>
      <c r="AJ377" s="63">
        <f t="shared" si="200"/>
        <v>7.3455951604106673E-2</v>
      </c>
      <c r="AK377" s="63">
        <f t="shared" si="201"/>
        <v>0.9835848254630587</v>
      </c>
      <c r="AL377" s="63">
        <f t="shared" si="202"/>
        <v>-1.6415174536941302</v>
      </c>
      <c r="AM377" s="8">
        <v>4.1500000000000004</v>
      </c>
      <c r="AN377" s="16">
        <f t="shared" si="182"/>
        <v>1.0407068755686659</v>
      </c>
      <c r="AO377" s="17">
        <f t="shared" si="203"/>
        <v>1.6137008906524919E-2</v>
      </c>
      <c r="AP377" s="16">
        <f t="shared" si="204"/>
        <v>1.0407068755686659</v>
      </c>
      <c r="AQ377" s="17">
        <f t="shared" si="205"/>
        <v>4.0706875568665923</v>
      </c>
      <c r="AR377" s="45">
        <v>3565.974663</v>
      </c>
      <c r="AS377" s="17">
        <f t="shared" si="206"/>
        <v>2.6290944521223381E-2</v>
      </c>
      <c r="AT377" s="17">
        <f t="shared" si="207"/>
        <v>1.0883978572739197</v>
      </c>
      <c r="AU377" s="17">
        <f t="shared" si="208"/>
        <v>8.8397857273919698</v>
      </c>
    </row>
    <row r="378" spans="1:47" x14ac:dyDescent="0.3">
      <c r="A378">
        <f t="shared" si="183"/>
        <v>376</v>
      </c>
      <c r="B378" s="7">
        <v>44379</v>
      </c>
      <c r="C378" s="70">
        <v>1.6453</v>
      </c>
      <c r="D378" s="45">
        <v>3815.515269</v>
      </c>
      <c r="E378" s="45">
        <v>0</v>
      </c>
      <c r="F378" s="46">
        <f t="shared" si="175"/>
        <v>304.0270647770443</v>
      </c>
      <c r="G378" s="46">
        <f t="shared" si="179"/>
        <v>3815.515269</v>
      </c>
      <c r="H378" s="11">
        <f t="shared" si="184"/>
        <v>0.1465007650669925</v>
      </c>
      <c r="I378" s="10">
        <f t="shared" ref="I378:I441" si="210">+(1+H378/100)*I377</f>
        <v>1.1134414247361697</v>
      </c>
      <c r="J378" s="11">
        <f t="shared" ref="J378:J441" si="211">+(I378-1)*100</f>
        <v>11.344142473616969</v>
      </c>
      <c r="K378" s="56">
        <f t="shared" si="187"/>
        <v>4119.5423337770444</v>
      </c>
      <c r="L378" s="58">
        <f t="shared" si="188"/>
        <v>0.13686815301501287</v>
      </c>
      <c r="M378" s="57">
        <f t="shared" si="189"/>
        <v>1.1105014614636843</v>
      </c>
      <c r="N378" s="58">
        <f t="shared" si="190"/>
        <v>11.050146146368434</v>
      </c>
      <c r="O378" s="70">
        <v>3.91</v>
      </c>
      <c r="P378" s="45">
        <v>4097.9112750000004</v>
      </c>
      <c r="Q378" s="45">
        <v>0</v>
      </c>
      <c r="R378" s="45">
        <f t="shared" si="176"/>
        <v>304.0270647770443</v>
      </c>
      <c r="S378" s="47">
        <f t="shared" si="180"/>
        <v>4097.9112750000004</v>
      </c>
      <c r="T378" s="13">
        <f t="shared" si="191"/>
        <v>0.22877809308843311</v>
      </c>
      <c r="U378" s="12">
        <f t="shared" si="192"/>
        <v>1.0699499322175887</v>
      </c>
      <c r="V378" s="13">
        <f t="shared" si="177"/>
        <v>6.9949932217588717</v>
      </c>
      <c r="W378" s="55">
        <f t="shared" si="193"/>
        <v>4401.9383397770443</v>
      </c>
      <c r="X378" s="55">
        <f t="shared" si="194"/>
        <v>0.21406262566052714</v>
      </c>
      <c r="Y378" s="55">
        <f t="shared" si="195"/>
        <v>1.0698065083485522</v>
      </c>
      <c r="Z378" s="55">
        <f t="shared" si="196"/>
        <v>6.9806508348552176</v>
      </c>
      <c r="AA378" s="70">
        <v>4.3902000000000001</v>
      </c>
      <c r="AB378" s="45">
        <v>4592.6526960000001</v>
      </c>
      <c r="AC378" s="45">
        <v>0</v>
      </c>
      <c r="AD378" s="45">
        <f t="shared" si="209"/>
        <v>306.00501069751886</v>
      </c>
      <c r="AE378" s="48">
        <f t="shared" si="181"/>
        <v>4592.6526960000001</v>
      </c>
      <c r="AF378" s="15">
        <f t="shared" si="197"/>
        <v>0.68746808312012408</v>
      </c>
      <c r="AG378" s="14">
        <f t="shared" si="198"/>
        <v>0.99418654348783664</v>
      </c>
      <c r="AH378" s="15">
        <f t="shared" si="178"/>
        <v>-0.58134565121633619</v>
      </c>
      <c r="AI378" s="63">
        <f t="shared" si="199"/>
        <v>4898.6577066975187</v>
      </c>
      <c r="AJ378" s="63">
        <f t="shared" si="200"/>
        <v>0.64526817759722466</v>
      </c>
      <c r="AK378" s="63">
        <f t="shared" si="201"/>
        <v>0.98993158534144698</v>
      </c>
      <c r="AL378" s="63">
        <f t="shared" si="202"/>
        <v>-1.0068414658553015</v>
      </c>
      <c r="AM378" s="8">
        <v>4.1500000000000004</v>
      </c>
      <c r="AN378" s="16">
        <f t="shared" si="182"/>
        <v>1.0408748145298672</v>
      </c>
      <c r="AO378" s="17">
        <f t="shared" si="203"/>
        <v>1.6137008906524919E-2</v>
      </c>
      <c r="AP378" s="16">
        <f t="shared" si="204"/>
        <v>1.0408748145298672</v>
      </c>
      <c r="AQ378" s="17">
        <f t="shared" si="205"/>
        <v>4.0874814529867187</v>
      </c>
      <c r="AR378" s="45">
        <v>3566.9121909999999</v>
      </c>
      <c r="AS378" s="17">
        <f t="shared" si="206"/>
        <v>2.6290932735095751E-2</v>
      </c>
      <c r="AT378" s="17">
        <f t="shared" si="207"/>
        <v>1.0886840072224657</v>
      </c>
      <c r="AU378" s="17">
        <f t="shared" si="208"/>
        <v>8.8684007222465731</v>
      </c>
    </row>
    <row r="379" spans="1:47" x14ac:dyDescent="0.3">
      <c r="A379">
        <f t="shared" si="183"/>
        <v>377</v>
      </c>
      <c r="B379" s="7">
        <v>44382</v>
      </c>
      <c r="C379" s="70">
        <v>1.61</v>
      </c>
      <c r="D379" s="45">
        <v>3818.1917250000001</v>
      </c>
      <c r="E379" s="45">
        <v>0</v>
      </c>
      <c r="F379" s="46">
        <f t="shared" si="175"/>
        <v>304.07612565156563</v>
      </c>
      <c r="G379" s="46">
        <f t="shared" si="179"/>
        <v>3818.1917250000001</v>
      </c>
      <c r="H379" s="11">
        <f t="shared" si="184"/>
        <v>7.0146646292990056E-2</v>
      </c>
      <c r="I379" s="10">
        <f t="shared" si="210"/>
        <v>1.114222466554059</v>
      </c>
      <c r="J379" s="11">
        <f t="shared" si="211"/>
        <v>11.4222466554059</v>
      </c>
      <c r="K379" s="56">
        <f t="shared" si="187"/>
        <v>4122.2678506515658</v>
      </c>
      <c r="L379" s="58">
        <f t="shared" si="188"/>
        <v>6.6160671591464215E-2</v>
      </c>
      <c r="M379" s="57">
        <f t="shared" si="189"/>
        <v>1.1112361766886216</v>
      </c>
      <c r="N379" s="58">
        <f t="shared" si="190"/>
        <v>11.123617668862163</v>
      </c>
      <c r="O379" s="70">
        <v>3.9062000000000001</v>
      </c>
      <c r="P379" s="45">
        <v>4100.490718</v>
      </c>
      <c r="Q379" s="45">
        <v>0</v>
      </c>
      <c r="R379" s="45">
        <f t="shared" si="176"/>
        <v>304.07612565156563</v>
      </c>
      <c r="S379" s="47">
        <f t="shared" si="180"/>
        <v>4100.490718</v>
      </c>
      <c r="T379" s="13">
        <f t="shared" si="191"/>
        <v>6.2945311084106059E-2</v>
      </c>
      <c r="U379" s="12">
        <f t="shared" si="192"/>
        <v>1.0706234155308672</v>
      </c>
      <c r="V379" s="13">
        <f t="shared" si="177"/>
        <v>7.0623415530867151</v>
      </c>
      <c r="W379" s="55">
        <f t="shared" si="193"/>
        <v>4404.5668436515653</v>
      </c>
      <c r="X379" s="55">
        <f t="shared" si="194"/>
        <v>5.9712419203350464E-2</v>
      </c>
      <c r="Y379" s="55">
        <f t="shared" si="195"/>
        <v>1.0704453156954821</v>
      </c>
      <c r="Z379" s="55">
        <f t="shared" si="196"/>
        <v>7.0445315695482069</v>
      </c>
      <c r="AA379" s="70">
        <v>4.407</v>
      </c>
      <c r="AB379" s="45">
        <v>4582.2075489999997</v>
      </c>
      <c r="AC379" s="45">
        <v>0</v>
      </c>
      <c r="AD379" s="45">
        <f t="shared" si="209"/>
        <v>306.05439075334954</v>
      </c>
      <c r="AE379" s="48">
        <f t="shared" si="181"/>
        <v>4582.2075489999997</v>
      </c>
      <c r="AF379" s="15">
        <f t="shared" si="197"/>
        <v>-0.22743167601367853</v>
      </c>
      <c r="AG379" s="14">
        <f t="shared" si="198"/>
        <v>0.99192544836927976</v>
      </c>
      <c r="AH379" s="15">
        <f t="shared" si="178"/>
        <v>-0.80745516307202392</v>
      </c>
      <c r="AI379" s="63">
        <f t="shared" si="199"/>
        <v>4888.261939753349</v>
      </c>
      <c r="AJ379" s="63">
        <f t="shared" si="200"/>
        <v>-0.21221664314198252</v>
      </c>
      <c r="AK379" s="63">
        <f t="shared" si="201"/>
        <v>0.98783078576163319</v>
      </c>
      <c r="AL379" s="63">
        <f t="shared" si="202"/>
        <v>-1.216921423836681</v>
      </c>
      <c r="AM379" s="8">
        <v>4.1500000000000004</v>
      </c>
      <c r="AN379" s="16">
        <f t="shared" si="182"/>
        <v>1.0410427805913935</v>
      </c>
      <c r="AO379" s="17">
        <f t="shared" si="203"/>
        <v>1.6137008906524919E-2</v>
      </c>
      <c r="AP379" s="16">
        <f t="shared" si="204"/>
        <v>1.0410427805913935</v>
      </c>
      <c r="AQ379" s="17">
        <f t="shared" si="205"/>
        <v>4.1042780591393546</v>
      </c>
      <c r="AR379" s="45">
        <v>3567.8499649999999</v>
      </c>
      <c r="AS379" s="17">
        <f t="shared" si="206"/>
        <v>2.6290919141946922E-2</v>
      </c>
      <c r="AT379" s="17">
        <f t="shared" si="207"/>
        <v>1.0889702322545158</v>
      </c>
      <c r="AU379" s="17">
        <f t="shared" si="208"/>
        <v>8.8970232254515835</v>
      </c>
    </row>
    <row r="380" spans="1:47" x14ac:dyDescent="0.3">
      <c r="A380">
        <f t="shared" si="183"/>
        <v>378</v>
      </c>
      <c r="B380" s="7">
        <v>44383</v>
      </c>
      <c r="C380" s="70">
        <v>1.67</v>
      </c>
      <c r="D380" s="45">
        <v>3817.02574</v>
      </c>
      <c r="E380" s="45">
        <v>0</v>
      </c>
      <c r="F380" s="46">
        <f t="shared" si="175"/>
        <v>304.12519444304462</v>
      </c>
      <c r="G380" s="46">
        <f t="shared" si="179"/>
        <v>3817.02574</v>
      </c>
      <c r="H380" s="11">
        <f t="shared" si="184"/>
        <v>-3.0537623146731363E-2</v>
      </c>
      <c r="I380" s="10">
        <f t="shared" si="210"/>
        <v>1.1138822094962064</v>
      </c>
      <c r="J380" s="11">
        <f t="shared" si="211"/>
        <v>11.388220949620642</v>
      </c>
      <c r="K380" s="56">
        <f t="shared" si="187"/>
        <v>4121.1509344430451</v>
      </c>
      <c r="L380" s="58">
        <f t="shared" si="188"/>
        <v>-2.7094702454721897E-2</v>
      </c>
      <c r="M380" s="57">
        <f t="shared" si="189"/>
        <v>1.1109350905529787</v>
      </c>
      <c r="N380" s="58">
        <f t="shared" si="190"/>
        <v>11.093509055297869</v>
      </c>
      <c r="O380" s="70">
        <v>3.9533999999999998</v>
      </c>
      <c r="P380" s="45">
        <v>4091.2942349999998</v>
      </c>
      <c r="Q380" s="45">
        <v>0</v>
      </c>
      <c r="R380" s="45">
        <f t="shared" si="176"/>
        <v>304.12519444304462</v>
      </c>
      <c r="S380" s="47">
        <f t="shared" si="180"/>
        <v>4091.2942349999998</v>
      </c>
      <c r="T380" s="13">
        <f t="shared" si="191"/>
        <v>-0.22427762022799724</v>
      </c>
      <c r="U380" s="12">
        <f t="shared" si="192"/>
        <v>1.0682222468129108</v>
      </c>
      <c r="V380" s="13">
        <f t="shared" si="177"/>
        <v>6.8222246812910781</v>
      </c>
      <c r="W380" s="55">
        <f t="shared" si="193"/>
        <v>4395.4194294430445</v>
      </c>
      <c r="X380" s="55">
        <f t="shared" si="194"/>
        <v>-0.20768022221538951</v>
      </c>
      <c r="Y380" s="55">
        <f t="shared" si="195"/>
        <v>1.0682222124851515</v>
      </c>
      <c r="Z380" s="55">
        <f t="shared" si="196"/>
        <v>6.8222212485151479</v>
      </c>
      <c r="AA380" s="70">
        <v>4.4260999999999999</v>
      </c>
      <c r="AB380" s="45">
        <v>4570.1185189999997</v>
      </c>
      <c r="AC380" s="45">
        <v>0</v>
      </c>
      <c r="AD380" s="45">
        <f t="shared" si="209"/>
        <v>306.10377877764421</v>
      </c>
      <c r="AE380" s="48">
        <f t="shared" si="181"/>
        <v>4570.1185189999997</v>
      </c>
      <c r="AF380" s="15">
        <f t="shared" si="197"/>
        <v>-0.26382545685077474</v>
      </c>
      <c r="AG380" s="14">
        <f t="shared" si="198"/>
        <v>0.98930849652350039</v>
      </c>
      <c r="AH380" s="15">
        <f t="shared" si="178"/>
        <v>-1.0691503476499609</v>
      </c>
      <c r="AI380" s="63">
        <f t="shared" si="199"/>
        <v>4876.2222977776437</v>
      </c>
      <c r="AJ380" s="63">
        <f t="shared" si="200"/>
        <v>-0.24629698907486786</v>
      </c>
      <c r="AK380" s="63">
        <f t="shared" si="201"/>
        <v>0.9853977882791477</v>
      </c>
      <c r="AL380" s="63">
        <f t="shared" si="202"/>
        <v>-1.4602211720852298</v>
      </c>
      <c r="AM380" s="8">
        <v>4.1500000000000004</v>
      </c>
      <c r="AN380" s="16">
        <f t="shared" si="182"/>
        <v>1.0412107737576184</v>
      </c>
      <c r="AO380" s="17">
        <f t="shared" si="203"/>
        <v>1.6137008906524919E-2</v>
      </c>
      <c r="AP380" s="16">
        <f t="shared" si="204"/>
        <v>1.0412107737576184</v>
      </c>
      <c r="AQ380" s="17">
        <f t="shared" si="205"/>
        <v>4.1210773757618391</v>
      </c>
      <c r="AR380" s="45">
        <v>3568.7879859999998</v>
      </c>
      <c r="AS380" s="17">
        <f t="shared" si="206"/>
        <v>2.6290931771288939E-2</v>
      </c>
      <c r="AT380" s="17">
        <f t="shared" si="207"/>
        <v>1.0892565326752874</v>
      </c>
      <c r="AU380" s="17">
        <f t="shared" si="208"/>
        <v>8.9256532675287445</v>
      </c>
    </row>
    <row r="381" spans="1:47" x14ac:dyDescent="0.3">
      <c r="A381">
        <f t="shared" si="183"/>
        <v>379</v>
      </c>
      <c r="B381" s="7">
        <v>44384</v>
      </c>
      <c r="C381" s="70">
        <v>1.6871</v>
      </c>
      <c r="D381" s="45">
        <v>3817.593766</v>
      </c>
      <c r="E381" s="45">
        <v>0</v>
      </c>
      <c r="F381" s="46">
        <f t="shared" si="175"/>
        <v>304.17427115275888</v>
      </c>
      <c r="G381" s="46">
        <f t="shared" si="179"/>
        <v>3817.593766</v>
      </c>
      <c r="H381" s="11">
        <f t="shared" si="184"/>
        <v>1.488137724741101E-2</v>
      </c>
      <c r="I381" s="10">
        <f t="shared" si="210"/>
        <v>1.1140479705098933</v>
      </c>
      <c r="J381" s="11">
        <f t="shared" si="211"/>
        <v>11.404797050989334</v>
      </c>
      <c r="K381" s="56">
        <f t="shared" si="187"/>
        <v>4121.7680371527586</v>
      </c>
      <c r="L381" s="58">
        <f t="shared" si="188"/>
        <v>1.497403806678399E-2</v>
      </c>
      <c r="M381" s="57">
        <f t="shared" si="189"/>
        <v>1.1111014423963352</v>
      </c>
      <c r="N381" s="58">
        <f t="shared" si="190"/>
        <v>11.110144239633524</v>
      </c>
      <c r="O381" s="70">
        <v>3.9</v>
      </c>
      <c r="P381" s="45">
        <v>4105.3315499999999</v>
      </c>
      <c r="Q381" s="45">
        <v>0</v>
      </c>
      <c r="R381" s="45">
        <f t="shared" si="176"/>
        <v>304.17427115275888</v>
      </c>
      <c r="S381" s="47">
        <f t="shared" si="180"/>
        <v>4105.3315499999999</v>
      </c>
      <c r="T381" s="13">
        <f t="shared" si="191"/>
        <v>0.34310206486529715</v>
      </c>
      <c r="U381" s="12">
        <f t="shared" si="192"/>
        <v>1.0718873393990764</v>
      </c>
      <c r="V381" s="13">
        <f t="shared" si="177"/>
        <v>7.1887339399076433</v>
      </c>
      <c r="W381" s="55">
        <f t="shared" si="193"/>
        <v>4409.5058211527585</v>
      </c>
      <c r="X381" s="55">
        <f t="shared" si="194"/>
        <v>0.32047889708444188</v>
      </c>
      <c r="Y381" s="55">
        <f t="shared" si="195"/>
        <v>1.071645639250135</v>
      </c>
      <c r="Z381" s="55">
        <f t="shared" si="196"/>
        <v>7.1645639250135007</v>
      </c>
      <c r="AA381" s="70">
        <v>4.3856999999999999</v>
      </c>
      <c r="AB381" s="45">
        <v>4601.9697150000002</v>
      </c>
      <c r="AC381" s="45">
        <v>0</v>
      </c>
      <c r="AD381" s="45">
        <f t="shared" si="209"/>
        <v>306.15317477168878</v>
      </c>
      <c r="AE381" s="48">
        <f t="shared" si="181"/>
        <v>4601.9697150000002</v>
      </c>
      <c r="AF381" s="15">
        <f t="shared" si="197"/>
        <v>0.69694463869112155</v>
      </c>
      <c r="AG381" s="14">
        <f t="shared" si="198"/>
        <v>0.9962034290501367</v>
      </c>
      <c r="AH381" s="15">
        <f t="shared" si="178"/>
        <v>-0.37965709498632982</v>
      </c>
      <c r="AI381" s="63">
        <f t="shared" si="199"/>
        <v>4908.1228897716892</v>
      </c>
      <c r="AJ381" s="63">
        <f t="shared" si="200"/>
        <v>0.65420708995536092</v>
      </c>
      <c r="AK381" s="63">
        <f t="shared" si="201"/>
        <v>0.99184433047433318</v>
      </c>
      <c r="AL381" s="63">
        <f t="shared" si="202"/>
        <v>-0.81556695256668199</v>
      </c>
      <c r="AM381" s="8">
        <v>4.1500000000000004</v>
      </c>
      <c r="AN381" s="16">
        <f t="shared" si="182"/>
        <v>1.0413787940329153</v>
      </c>
      <c r="AO381" s="17">
        <f t="shared" si="203"/>
        <v>1.6137008906524919E-2</v>
      </c>
      <c r="AP381" s="16">
        <f t="shared" si="204"/>
        <v>1.0413787940329153</v>
      </c>
      <c r="AQ381" s="17">
        <f t="shared" si="205"/>
        <v>4.1378794032915334</v>
      </c>
      <c r="AR381" s="45">
        <v>3569.7262540000002</v>
      </c>
      <c r="AS381" s="17">
        <f t="shared" si="206"/>
        <v>2.6290942574380693E-2</v>
      </c>
      <c r="AT381" s="17">
        <f t="shared" si="207"/>
        <v>1.0895429084847807</v>
      </c>
      <c r="AU381" s="17">
        <f t="shared" si="208"/>
        <v>8.9542908484780739</v>
      </c>
    </row>
    <row r="382" spans="1:47" x14ac:dyDescent="0.3">
      <c r="A382">
        <f t="shared" si="183"/>
        <v>380</v>
      </c>
      <c r="B382" s="7">
        <v>44385</v>
      </c>
      <c r="C382" s="70">
        <v>1.6692</v>
      </c>
      <c r="D382" s="45">
        <v>3818.097953</v>
      </c>
      <c r="E382" s="45">
        <v>0</v>
      </c>
      <c r="F382" s="46">
        <f t="shared" ref="F382:F445" si="212">+(F381*(1+AO381/100))+E382</f>
        <v>304.22335578198613</v>
      </c>
      <c r="G382" s="46">
        <f t="shared" si="179"/>
        <v>3818.097953</v>
      </c>
      <c r="H382" s="11">
        <f t="shared" si="184"/>
        <v>1.320693166702025E-2</v>
      </c>
      <c r="I382" s="10">
        <f t="shared" si="210"/>
        <v>1.1141951020640963</v>
      </c>
      <c r="J382" s="11">
        <f t="shared" si="211"/>
        <v>11.419510206409633</v>
      </c>
      <c r="K382" s="56">
        <f t="shared" si="187"/>
        <v>4122.3213087819859</v>
      </c>
      <c r="L382" s="58">
        <f t="shared" si="188"/>
        <v>1.3423162687464796E-2</v>
      </c>
      <c r="M382" s="57">
        <f t="shared" si="189"/>
        <v>1.1112505873505709</v>
      </c>
      <c r="N382" s="58">
        <f t="shared" si="190"/>
        <v>11.125058735057092</v>
      </c>
      <c r="O382" s="70">
        <v>3.9243999999999999</v>
      </c>
      <c r="P382" s="45">
        <v>4099.818698</v>
      </c>
      <c r="Q382" s="45">
        <v>0</v>
      </c>
      <c r="R382" s="45">
        <f t="shared" ref="R382:R445" si="213">+(R381*(1+AO381/100))+Q382</f>
        <v>304.22335578198613</v>
      </c>
      <c r="S382" s="47">
        <f t="shared" si="180"/>
        <v>4099.818698</v>
      </c>
      <c r="T382" s="13">
        <f t="shared" si="191"/>
        <v>-0.13428518337330608</v>
      </c>
      <c r="U382" s="12">
        <f t="shared" si="192"/>
        <v>1.070447953519809</v>
      </c>
      <c r="V382" s="13">
        <f t="shared" ref="V382:V445" si="214">+(U382-1)*100</f>
        <v>7.0447953519809037</v>
      </c>
      <c r="W382" s="55">
        <f t="shared" si="193"/>
        <v>4404.0420537819864</v>
      </c>
      <c r="X382" s="55">
        <f t="shared" si="194"/>
        <v>-0.12390883678080611</v>
      </c>
      <c r="Y382" s="55">
        <f t="shared" si="195"/>
        <v>1.070317775604128</v>
      </c>
      <c r="Z382" s="55">
        <f t="shared" si="196"/>
        <v>7.0317775604127997</v>
      </c>
      <c r="AA382" s="70">
        <v>4.3956</v>
      </c>
      <c r="AB382" s="45">
        <v>4594.8511150000004</v>
      </c>
      <c r="AC382" s="45">
        <v>0</v>
      </c>
      <c r="AD382" s="45">
        <f t="shared" si="209"/>
        <v>306.20257873676928</v>
      </c>
      <c r="AE382" s="48">
        <f t="shared" si="181"/>
        <v>4594.8511150000004</v>
      </c>
      <c r="AF382" s="15">
        <f t="shared" si="197"/>
        <v>-0.1546859375627152</v>
      </c>
      <c r="AG382" s="14">
        <f t="shared" si="198"/>
        <v>0.99466244243587854</v>
      </c>
      <c r="AH382" s="15">
        <f t="shared" ref="AH382:AH445" si="215">+(AG382-1)*100</f>
        <v>-0.53375575641214645</v>
      </c>
      <c r="AI382" s="63">
        <f t="shared" si="199"/>
        <v>4901.0536937367697</v>
      </c>
      <c r="AJ382" s="63">
        <f t="shared" si="200"/>
        <v>-0.14403054270811788</v>
      </c>
      <c r="AK382" s="63">
        <f t="shared" si="201"/>
        <v>0.9904157717023313</v>
      </c>
      <c r="AL382" s="63">
        <f t="shared" si="202"/>
        <v>-0.95842282976686954</v>
      </c>
      <c r="AM382" s="8">
        <v>4.1500000000000004</v>
      </c>
      <c r="AN382" s="16">
        <f t="shared" si="182"/>
        <v>1.0415468414216591</v>
      </c>
      <c r="AO382" s="17">
        <f t="shared" si="203"/>
        <v>1.6137008906524919E-2</v>
      </c>
      <c r="AP382" s="16">
        <f t="shared" si="204"/>
        <v>1.0415468414216591</v>
      </c>
      <c r="AQ382" s="17">
        <f t="shared" si="205"/>
        <v>4.1546841421659098</v>
      </c>
      <c r="AR382" s="45">
        <v>3569.2932300000002</v>
      </c>
      <c r="AS382" s="17">
        <f t="shared" si="206"/>
        <v>-1.2130453967296173E-2</v>
      </c>
      <c r="AT382" s="17">
        <f t="shared" si="207"/>
        <v>1.089410741983813</v>
      </c>
      <c r="AU382" s="17">
        <f t="shared" si="208"/>
        <v>8.9410741983813047</v>
      </c>
    </row>
    <row r="383" spans="1:47" x14ac:dyDescent="0.3">
      <c r="A383">
        <f t="shared" si="183"/>
        <v>381</v>
      </c>
      <c r="B383" s="7">
        <v>44386</v>
      </c>
      <c r="C383" s="70">
        <v>1.6692</v>
      </c>
      <c r="D383" s="45">
        <v>3819.2653690000002</v>
      </c>
      <c r="E383" s="45">
        <v>0</v>
      </c>
      <c r="F383" s="46">
        <f t="shared" si="212"/>
        <v>304.27244833200439</v>
      </c>
      <c r="G383" s="46">
        <f t="shared" si="179"/>
        <v>3819.2653690000002</v>
      </c>
      <c r="H383" s="11">
        <f t="shared" si="184"/>
        <v>3.0575852541514514E-2</v>
      </c>
      <c r="I383" s="10">
        <f t="shared" si="210"/>
        <v>1.1145357767155282</v>
      </c>
      <c r="J383" s="11">
        <f t="shared" si="211"/>
        <v>11.453577671552818</v>
      </c>
      <c r="K383" s="56">
        <f t="shared" si="187"/>
        <v>4123.5378173320041</v>
      </c>
      <c r="L383" s="58">
        <f t="shared" si="188"/>
        <v>2.9510279740363465E-2</v>
      </c>
      <c r="M383" s="57">
        <f t="shared" si="189"/>
        <v>1.1115785205075146</v>
      </c>
      <c r="N383" s="58">
        <f t="shared" si="190"/>
        <v>11.15785205075146</v>
      </c>
      <c r="O383" s="70">
        <v>3.9243999999999999</v>
      </c>
      <c r="P383" s="45">
        <v>4101.4286789999996</v>
      </c>
      <c r="Q383" s="45">
        <v>0</v>
      </c>
      <c r="R383" s="45">
        <f t="shared" si="213"/>
        <v>304.27244833200439</v>
      </c>
      <c r="S383" s="47">
        <f t="shared" si="180"/>
        <v>4101.4286789999996</v>
      </c>
      <c r="T383" s="13">
        <f t="shared" si="191"/>
        <v>3.9269565768473846E-2</v>
      </c>
      <c r="U383" s="12">
        <f t="shared" si="192"/>
        <v>1.0708683137829338</v>
      </c>
      <c r="V383" s="13">
        <f t="shared" si="214"/>
        <v>7.0868313782933789</v>
      </c>
      <c r="W383" s="55">
        <f t="shared" si="193"/>
        <v>4405.701127332004</v>
      </c>
      <c r="X383" s="55">
        <f t="shared" si="194"/>
        <v>3.7671610074507811E-2</v>
      </c>
      <c r="Y383" s="55">
        <f t="shared" si="195"/>
        <v>1.0707209815431118</v>
      </c>
      <c r="Z383" s="55">
        <f t="shared" si="196"/>
        <v>7.0720981543111794</v>
      </c>
      <c r="AA383" s="70">
        <v>4.3956</v>
      </c>
      <c r="AB383" s="45">
        <v>4596.7371409999996</v>
      </c>
      <c r="AC383" s="45">
        <v>0</v>
      </c>
      <c r="AD383" s="45">
        <f t="shared" si="209"/>
        <v>306.25199067417202</v>
      </c>
      <c r="AE383" s="48">
        <f t="shared" si="181"/>
        <v>4596.7371409999996</v>
      </c>
      <c r="AF383" s="15">
        <f t="shared" si="197"/>
        <v>4.1046509512399076E-2</v>
      </c>
      <c r="AG383" s="14">
        <f t="shared" si="198"/>
        <v>0.99507071664992919</v>
      </c>
      <c r="AH383" s="15">
        <f t="shared" si="215"/>
        <v>-0.49292833500708122</v>
      </c>
      <c r="AI383" s="63">
        <f t="shared" si="199"/>
        <v>4902.9891316741714</v>
      </c>
      <c r="AJ383" s="63">
        <f t="shared" si="200"/>
        <v>3.9490241453088437E-2</v>
      </c>
      <c r="AK383" s="63">
        <f t="shared" si="201"/>
        <v>0.99080688928196603</v>
      </c>
      <c r="AL383" s="63">
        <f t="shared" si="202"/>
        <v>-0.919311071803397</v>
      </c>
      <c r="AM383" s="8">
        <v>4.1500000000000004</v>
      </c>
      <c r="AN383" s="16">
        <f t="shared" si="182"/>
        <v>1.0417149159282248</v>
      </c>
      <c r="AO383" s="17">
        <f t="shared" si="203"/>
        <v>1.6137008906524919E-2</v>
      </c>
      <c r="AP383" s="16">
        <f t="shared" si="204"/>
        <v>1.0417149159282248</v>
      </c>
      <c r="AQ383" s="17">
        <f t="shared" si="205"/>
        <v>4.1714915928224849</v>
      </c>
      <c r="AR383" s="45">
        <v>3570.1509470000001</v>
      </c>
      <c r="AS383" s="17">
        <f t="shared" si="206"/>
        <v>2.403044369654328E-2</v>
      </c>
      <c r="AT383" s="17">
        <f t="shared" si="207"/>
        <v>1.0896725322187895</v>
      </c>
      <c r="AU383" s="17">
        <f t="shared" si="208"/>
        <v>8.9672532218789449</v>
      </c>
    </row>
    <row r="384" spans="1:47" x14ac:dyDescent="0.3">
      <c r="A384">
        <f t="shared" si="183"/>
        <v>382</v>
      </c>
      <c r="B384" s="7">
        <v>44389</v>
      </c>
      <c r="C384" s="70">
        <v>1.7448999999999999</v>
      </c>
      <c r="D384" s="45">
        <v>3817.4406210000002</v>
      </c>
      <c r="E384" s="45">
        <v>0</v>
      </c>
      <c r="F384" s="46">
        <f t="shared" si="212"/>
        <v>304.32154880409183</v>
      </c>
      <c r="G384" s="46">
        <f t="shared" si="179"/>
        <v>3817.4406210000002</v>
      </c>
      <c r="H384" s="11">
        <f t="shared" si="184"/>
        <v>-4.7777460419773377E-2</v>
      </c>
      <c r="I384" s="10">
        <f t="shared" si="210"/>
        <v>1.1140032798259436</v>
      </c>
      <c r="J384" s="11">
        <f t="shared" si="211"/>
        <v>11.40032798259436</v>
      </c>
      <c r="K384" s="56">
        <f t="shared" si="187"/>
        <v>4121.7621698040921</v>
      </c>
      <c r="L384" s="58">
        <f t="shared" si="188"/>
        <v>-4.306126453960113E-2</v>
      </c>
      <c r="M384" s="57">
        <f t="shared" si="189"/>
        <v>1.1110998607402334</v>
      </c>
      <c r="N384" s="58">
        <f t="shared" si="190"/>
        <v>11.109986074023336</v>
      </c>
      <c r="O384" s="70">
        <v>3.9807999999999999</v>
      </c>
      <c r="P384" s="45">
        <v>4090.0585799999999</v>
      </c>
      <c r="Q384" s="45">
        <v>0</v>
      </c>
      <c r="R384" s="45">
        <f t="shared" si="213"/>
        <v>304.32154880409183</v>
      </c>
      <c r="S384" s="47">
        <f t="shared" si="180"/>
        <v>4090.0585799999999</v>
      </c>
      <c r="T384" s="13">
        <f t="shared" si="191"/>
        <v>-0.27722288719090882</v>
      </c>
      <c r="U384" s="12">
        <f t="shared" si="192"/>
        <v>1.0678996217254522</v>
      </c>
      <c r="V384" s="13">
        <f t="shared" si="214"/>
        <v>6.7899621725452164</v>
      </c>
      <c r="W384" s="55">
        <f t="shared" si="193"/>
        <v>4394.3801288040913</v>
      </c>
      <c r="X384" s="55">
        <f t="shared" si="194"/>
        <v>-0.25696247204967104</v>
      </c>
      <c r="Y384" s="55">
        <f t="shared" si="195"/>
        <v>1.067969630440184</v>
      </c>
      <c r="Z384" s="55">
        <f t="shared" si="196"/>
        <v>6.7969630440184003</v>
      </c>
      <c r="AA384" s="70">
        <v>4.4161000000000001</v>
      </c>
      <c r="AB384" s="45">
        <v>4583.4720170000001</v>
      </c>
      <c r="AC384" s="45">
        <v>0</v>
      </c>
      <c r="AD384" s="45">
        <f t="shared" si="209"/>
        <v>306.30141058518353</v>
      </c>
      <c r="AE384" s="48">
        <f t="shared" si="181"/>
        <v>4583.4720170000001</v>
      </c>
      <c r="AF384" s="15">
        <f t="shared" si="197"/>
        <v>-0.28857695345864132</v>
      </c>
      <c r="AG384" s="14">
        <f t="shared" si="198"/>
        <v>0.99219917189106177</v>
      </c>
      <c r="AH384" s="15">
        <f t="shared" si="215"/>
        <v>-0.78008281089382292</v>
      </c>
      <c r="AI384" s="63">
        <f t="shared" si="199"/>
        <v>4889.7734275851835</v>
      </c>
      <c r="AJ384" s="63">
        <f t="shared" si="200"/>
        <v>-0.26954381774195735</v>
      </c>
      <c r="AK384" s="63">
        <f t="shared" si="201"/>
        <v>0.98813623056614508</v>
      </c>
      <c r="AL384" s="63">
        <f t="shared" si="202"/>
        <v>-1.186376943385492</v>
      </c>
      <c r="AM384" s="8">
        <v>4.1500000000000004</v>
      </c>
      <c r="AN384" s="16">
        <f t="shared" si="182"/>
        <v>1.0418830175569889</v>
      </c>
      <c r="AO384" s="17">
        <f t="shared" si="203"/>
        <v>1.6137008906524919E-2</v>
      </c>
      <c r="AP384" s="16">
        <f t="shared" si="204"/>
        <v>1.0418830175569889</v>
      </c>
      <c r="AQ384" s="17">
        <f t="shared" si="205"/>
        <v>4.1883017556988866</v>
      </c>
      <c r="AR384" s="45">
        <v>3571.0088700000001</v>
      </c>
      <c r="AS384" s="17">
        <f t="shared" si="206"/>
        <v>2.4030440525790731E-2</v>
      </c>
      <c r="AT384" s="17">
        <f t="shared" si="207"/>
        <v>1.0899343853285701</v>
      </c>
      <c r="AU384" s="17">
        <f t="shared" si="208"/>
        <v>8.993438532857013</v>
      </c>
    </row>
    <row r="385" spans="1:47" x14ac:dyDescent="0.3">
      <c r="A385">
        <f t="shared" si="183"/>
        <v>383</v>
      </c>
      <c r="B385" s="7">
        <v>44390</v>
      </c>
      <c r="C385" s="70">
        <v>1.6857</v>
      </c>
      <c r="D385" s="45">
        <v>3820.9547160000002</v>
      </c>
      <c r="E385" s="45">
        <v>0</v>
      </c>
      <c r="F385" s="46">
        <f t="shared" si="212"/>
        <v>304.37065719952682</v>
      </c>
      <c r="G385" s="46">
        <f t="shared" si="179"/>
        <v>3820.9547160000002</v>
      </c>
      <c r="H385" s="11">
        <f t="shared" si="184"/>
        <v>9.2053691173843433E-2</v>
      </c>
      <c r="I385" s="10">
        <f t="shared" si="210"/>
        <v>1.1150287609648211</v>
      </c>
      <c r="J385" s="11">
        <f t="shared" si="211"/>
        <v>11.502876096482106</v>
      </c>
      <c r="K385" s="56">
        <f t="shared" si="187"/>
        <v>4125.3253731995273</v>
      </c>
      <c r="L385" s="58">
        <f t="shared" si="188"/>
        <v>8.6448544303197039E-2</v>
      </c>
      <c r="M385" s="57">
        <f t="shared" si="189"/>
        <v>1.1120603903955981</v>
      </c>
      <c r="N385" s="58">
        <f t="shared" si="190"/>
        <v>11.206039039559812</v>
      </c>
      <c r="O385" s="70">
        <v>4.0049000000000001</v>
      </c>
      <c r="P385" s="45">
        <v>4086.144409</v>
      </c>
      <c r="Q385" s="45">
        <v>0</v>
      </c>
      <c r="R385" s="45">
        <f t="shared" si="213"/>
        <v>304.37065719952682</v>
      </c>
      <c r="S385" s="47">
        <f t="shared" si="180"/>
        <v>4086.144409</v>
      </c>
      <c r="T385" s="13">
        <f t="shared" si="191"/>
        <v>-9.5699631764201154E-2</v>
      </c>
      <c r="U385" s="12">
        <f t="shared" si="192"/>
        <v>1.0668776457198497</v>
      </c>
      <c r="V385" s="13">
        <f t="shared" si="214"/>
        <v>6.6877645719849665</v>
      </c>
      <c r="W385" s="55">
        <f t="shared" si="193"/>
        <v>4390.5150661995267</v>
      </c>
      <c r="X385" s="55">
        <f t="shared" si="194"/>
        <v>-8.7954671450252153E-2</v>
      </c>
      <c r="Y385" s="55">
        <f t="shared" si="195"/>
        <v>1.0670303012605418</v>
      </c>
      <c r="Z385" s="55">
        <f t="shared" si="196"/>
        <v>6.7030301260541769</v>
      </c>
      <c r="AA385" s="70">
        <v>4.4382000000000001</v>
      </c>
      <c r="AB385" s="45">
        <v>4569.1036899999999</v>
      </c>
      <c r="AC385" s="45">
        <v>0</v>
      </c>
      <c r="AD385" s="45">
        <f t="shared" si="209"/>
        <v>306.35083847109047</v>
      </c>
      <c r="AE385" s="48">
        <f t="shared" si="181"/>
        <v>4569.1036899999999</v>
      </c>
      <c r="AF385" s="15">
        <f t="shared" si="197"/>
        <v>-0.31348128551256238</v>
      </c>
      <c r="AG385" s="14">
        <f t="shared" si="198"/>
        <v>0.98908881317217268</v>
      </c>
      <c r="AH385" s="15">
        <f t="shared" si="215"/>
        <v>-1.0911186827827324</v>
      </c>
      <c r="AI385" s="63">
        <f t="shared" si="199"/>
        <v>4875.4545284710903</v>
      </c>
      <c r="AJ385" s="63">
        <f t="shared" si="200"/>
        <v>-0.29283359088407845</v>
      </c>
      <c r="AK385" s="63">
        <f t="shared" si="201"/>
        <v>0.98524263575935167</v>
      </c>
      <c r="AL385" s="63">
        <f t="shared" si="202"/>
        <v>-1.475736424064833</v>
      </c>
      <c r="AM385" s="8">
        <v>4.1500000000000004</v>
      </c>
      <c r="AN385" s="16">
        <f t="shared" si="182"/>
        <v>1.0420511463123276</v>
      </c>
      <c r="AO385" s="17">
        <f t="shared" si="203"/>
        <v>1.6137008906524919E-2</v>
      </c>
      <c r="AP385" s="16">
        <f t="shared" si="204"/>
        <v>1.0420511463123276</v>
      </c>
      <c r="AQ385" s="17">
        <f t="shared" si="205"/>
        <v>4.2051146312327647</v>
      </c>
      <c r="AR385" s="45">
        <v>3571.8669989999999</v>
      </c>
      <c r="AS385" s="17">
        <f t="shared" si="206"/>
        <v>2.4030435970323616E-2</v>
      </c>
      <c r="AT385" s="17">
        <f t="shared" si="207"/>
        <v>1.090196301313155</v>
      </c>
      <c r="AU385" s="17">
        <f t="shared" si="208"/>
        <v>9.0196301313155036</v>
      </c>
    </row>
    <row r="386" spans="1:47" x14ac:dyDescent="0.3">
      <c r="A386">
        <f t="shared" si="183"/>
        <v>384</v>
      </c>
      <c r="B386" s="7">
        <v>44391</v>
      </c>
      <c r="C386" s="70">
        <v>1.6388</v>
      </c>
      <c r="D386" s="45">
        <v>3823.9700969999999</v>
      </c>
      <c r="E386" s="45">
        <v>0</v>
      </c>
      <c r="F386" s="46">
        <f t="shared" si="212"/>
        <v>304.41977351958798</v>
      </c>
      <c r="G386" s="46">
        <f t="shared" si="179"/>
        <v>3823.9700969999999</v>
      </c>
      <c r="H386" s="11">
        <f t="shared" si="184"/>
        <v>7.8916952021779174E-2</v>
      </c>
      <c r="I386" s="10">
        <f t="shared" si="210"/>
        <v>1.1159087076771408</v>
      </c>
      <c r="J386" s="11">
        <f t="shared" si="211"/>
        <v>11.59087076771408</v>
      </c>
      <c r="K386" s="56">
        <f t="shared" si="187"/>
        <v>4128.3898705195879</v>
      </c>
      <c r="L386" s="58">
        <f t="shared" si="188"/>
        <v>7.428498464556732E-2</v>
      </c>
      <c r="M386" s="57">
        <f t="shared" si="189"/>
        <v>1.112886484285853</v>
      </c>
      <c r="N386" s="58">
        <f t="shared" si="190"/>
        <v>11.288648428585301</v>
      </c>
      <c r="O386" s="70">
        <v>3.9197000000000002</v>
      </c>
      <c r="P386" s="45">
        <v>4107.351525</v>
      </c>
      <c r="Q386" s="45">
        <v>0</v>
      </c>
      <c r="R386" s="45">
        <f t="shared" si="213"/>
        <v>304.41977351958798</v>
      </c>
      <c r="S386" s="47">
        <f t="shared" si="180"/>
        <v>4107.351525</v>
      </c>
      <c r="T386" s="13">
        <f t="shared" si="191"/>
        <v>0.51900064895626929</v>
      </c>
      <c r="U386" s="12">
        <f t="shared" si="192"/>
        <v>1.072414747624705</v>
      </c>
      <c r="V386" s="13">
        <f t="shared" si="214"/>
        <v>7.2414747624705011</v>
      </c>
      <c r="W386" s="55">
        <f t="shared" si="193"/>
        <v>4411.7712985195876</v>
      </c>
      <c r="X386" s="55">
        <f t="shared" si="194"/>
        <v>0.48413983324422372</v>
      </c>
      <c r="Y386" s="55">
        <f t="shared" si="195"/>
        <v>1.0721962199817299</v>
      </c>
      <c r="Z386" s="55">
        <f t="shared" si="196"/>
        <v>7.219621998172987</v>
      </c>
      <c r="AA386" s="70">
        <v>4.3994</v>
      </c>
      <c r="AB386" s="45">
        <v>4599.5944760000002</v>
      </c>
      <c r="AC386" s="45">
        <v>0</v>
      </c>
      <c r="AD386" s="45">
        <f t="shared" si="209"/>
        <v>306.40027433317977</v>
      </c>
      <c r="AE386" s="48">
        <f t="shared" si="181"/>
        <v>4599.5944760000002</v>
      </c>
      <c r="AF386" s="15">
        <f t="shared" si="197"/>
        <v>0.66732532393023458</v>
      </c>
      <c r="AG386" s="14">
        <f t="shared" si="198"/>
        <v>0.99568925329863156</v>
      </c>
      <c r="AH386" s="15">
        <f t="shared" si="215"/>
        <v>-0.43107467013684397</v>
      </c>
      <c r="AI386" s="63">
        <f t="shared" si="199"/>
        <v>4905.9947503331796</v>
      </c>
      <c r="AJ386" s="63">
        <f t="shared" si="200"/>
        <v>0.62640768535002778</v>
      </c>
      <c r="AK386" s="63">
        <f t="shared" si="201"/>
        <v>0.99141427134909343</v>
      </c>
      <c r="AL386" s="63">
        <f t="shared" si="202"/>
        <v>-0.85857286509065656</v>
      </c>
      <c r="AM386" s="8">
        <v>4.1500000000000004</v>
      </c>
      <c r="AN386" s="16">
        <f t="shared" si="182"/>
        <v>1.0422193021986186</v>
      </c>
      <c r="AO386" s="17">
        <f t="shared" si="203"/>
        <v>1.6137008906524919E-2</v>
      </c>
      <c r="AP386" s="16">
        <f t="shared" si="204"/>
        <v>1.0422193021986186</v>
      </c>
      <c r="AQ386" s="17">
        <f t="shared" si="205"/>
        <v>4.221930219861858</v>
      </c>
      <c r="AR386" s="45">
        <v>3572.7253340000002</v>
      </c>
      <c r="AS386" s="17">
        <f t="shared" si="206"/>
        <v>2.4030430031141137E-2</v>
      </c>
      <c r="AT386" s="17">
        <f t="shared" si="207"/>
        <v>1.0904582801725442</v>
      </c>
      <c r="AU386" s="17">
        <f t="shared" si="208"/>
        <v>9.0458280172544203</v>
      </c>
    </row>
    <row r="387" spans="1:47" x14ac:dyDescent="0.3">
      <c r="A387">
        <f t="shared" si="183"/>
        <v>385</v>
      </c>
      <c r="B387" s="7">
        <v>44392</v>
      </c>
      <c r="C387" s="70">
        <v>1.67</v>
      </c>
      <c r="D387" s="45">
        <v>3823.913427</v>
      </c>
      <c r="E387" s="45">
        <v>0</v>
      </c>
      <c r="F387" s="46">
        <f t="shared" si="212"/>
        <v>304.46889776555406</v>
      </c>
      <c r="G387" s="46">
        <f t="shared" si="179"/>
        <v>3823.913427</v>
      </c>
      <c r="H387" s="11">
        <f t="shared" si="184"/>
        <v>-1.4819676556698802E-3</v>
      </c>
      <c r="I387" s="10">
        <f t="shared" si="210"/>
        <v>1.1158921702710263</v>
      </c>
      <c r="J387" s="11">
        <f t="shared" si="211"/>
        <v>11.589217027102627</v>
      </c>
      <c r="K387" s="56">
        <f t="shared" si="187"/>
        <v>4128.3823247655537</v>
      </c>
      <c r="L387" s="58">
        <f t="shared" si="188"/>
        <v>-1.8277716666847965E-4</v>
      </c>
      <c r="M387" s="57">
        <f t="shared" si="189"/>
        <v>1.1128844501834687</v>
      </c>
      <c r="N387" s="58">
        <f t="shared" si="190"/>
        <v>11.28844501834687</v>
      </c>
      <c r="O387" s="70">
        <v>3.8925000000000001</v>
      </c>
      <c r="P387" s="45">
        <v>4115.2427049999997</v>
      </c>
      <c r="Q387" s="45">
        <v>0</v>
      </c>
      <c r="R387" s="45">
        <f t="shared" si="213"/>
        <v>304.46889776555406</v>
      </c>
      <c r="S387" s="47">
        <f t="shared" si="180"/>
        <v>4115.2427049999997</v>
      </c>
      <c r="T387" s="13">
        <f t="shared" si="191"/>
        <v>0.1921233172268888</v>
      </c>
      <c r="U387" s="12">
        <f t="shared" si="192"/>
        <v>1.074475106412272</v>
      </c>
      <c r="V387" s="13">
        <f t="shared" si="214"/>
        <v>7.4475106412271952</v>
      </c>
      <c r="W387" s="55">
        <f t="shared" si="193"/>
        <v>4419.7116027655538</v>
      </c>
      <c r="X387" s="55">
        <f t="shared" si="194"/>
        <v>0.17997996062557586</v>
      </c>
      <c r="Y387" s="55">
        <f t="shared" si="195"/>
        <v>1.0741259583162819</v>
      </c>
      <c r="Z387" s="55">
        <f t="shared" si="196"/>
        <v>7.4125958316281881</v>
      </c>
      <c r="AA387" s="70">
        <v>4.3822000000000001</v>
      </c>
      <c r="AB387" s="45">
        <v>4614.2543839999998</v>
      </c>
      <c r="AC387" s="45">
        <v>0</v>
      </c>
      <c r="AD387" s="45">
        <f t="shared" si="209"/>
        <v>306.44971817273853</v>
      </c>
      <c r="AE387" s="48">
        <f t="shared" si="181"/>
        <v>4614.2543839999998</v>
      </c>
      <c r="AF387" s="15">
        <f t="shared" si="197"/>
        <v>0.31872174985192459</v>
      </c>
      <c r="AG387" s="14">
        <f t="shared" si="198"/>
        <v>0.99886273150983251</v>
      </c>
      <c r="AH387" s="15">
        <f t="shared" si="215"/>
        <v>-0.11372684901674868</v>
      </c>
      <c r="AI387" s="63">
        <f t="shared" si="199"/>
        <v>4920.7041021727382</v>
      </c>
      <c r="AJ387" s="63">
        <f t="shared" si="200"/>
        <v>0.29982404360624493</v>
      </c>
      <c r="AK387" s="63">
        <f t="shared" si="201"/>
        <v>0.99438676970634166</v>
      </c>
      <c r="AL387" s="63">
        <f t="shared" si="202"/>
        <v>-0.56132302936583445</v>
      </c>
      <c r="AM387" s="8">
        <v>4.1500000000000004</v>
      </c>
      <c r="AN387" s="16">
        <f t="shared" si="182"/>
        <v>1.0423874852202399</v>
      </c>
      <c r="AO387" s="17">
        <f t="shared" si="203"/>
        <v>1.6137008906524919E-2</v>
      </c>
      <c r="AP387" s="16">
        <f t="shared" si="204"/>
        <v>1.0423874852202399</v>
      </c>
      <c r="AQ387" s="17">
        <f t="shared" si="205"/>
        <v>4.238748522023994</v>
      </c>
      <c r="AR387" s="45">
        <v>3573.583877</v>
      </c>
      <c r="AS387" s="17">
        <f t="shared" si="206"/>
        <v>2.4030478688907841E-2</v>
      </c>
      <c r="AT387" s="17">
        <f t="shared" si="207"/>
        <v>1.0907203225171724</v>
      </c>
      <c r="AU387" s="17">
        <f t="shared" si="208"/>
        <v>9.0720322517172427</v>
      </c>
    </row>
    <row r="388" spans="1:47" x14ac:dyDescent="0.3">
      <c r="A388">
        <f t="shared" si="183"/>
        <v>386</v>
      </c>
      <c r="B388" s="7">
        <v>44393</v>
      </c>
      <c r="C388" s="70">
        <v>1.66</v>
      </c>
      <c r="D388" s="45">
        <v>3825.9040540000001</v>
      </c>
      <c r="E388" s="45">
        <v>0</v>
      </c>
      <c r="F388" s="46">
        <f t="shared" si="212"/>
        <v>304.5180299387041</v>
      </c>
      <c r="G388" s="46">
        <f t="shared" ref="G388:G451" si="216">+D388+E388</f>
        <v>3825.9040540000001</v>
      </c>
      <c r="H388" s="11">
        <f t="shared" si="184"/>
        <v>5.2057323943177636E-2</v>
      </c>
      <c r="I388" s="10">
        <f t="shared" si="210"/>
        <v>1.1164730738729609</v>
      </c>
      <c r="J388" s="11">
        <f t="shared" si="211"/>
        <v>11.647307387296092</v>
      </c>
      <c r="K388" s="56">
        <f t="shared" si="187"/>
        <v>4130.4220839387044</v>
      </c>
      <c r="L388" s="58">
        <f t="shared" si="188"/>
        <v>4.9408194607236666E-2</v>
      </c>
      <c r="M388" s="57">
        <f t="shared" si="189"/>
        <v>1.1134343062983689</v>
      </c>
      <c r="N388" s="58">
        <f t="shared" si="190"/>
        <v>11.343430629836892</v>
      </c>
      <c r="O388" s="70">
        <v>3.85</v>
      </c>
      <c r="P388" s="45">
        <v>4127.1527669999996</v>
      </c>
      <c r="Q388" s="45">
        <v>0</v>
      </c>
      <c r="R388" s="45">
        <f t="shared" si="213"/>
        <v>304.5180299387041</v>
      </c>
      <c r="S388" s="47">
        <f t="shared" ref="S388:S451" si="217">+P388+Q388</f>
        <v>4127.1527669999996</v>
      </c>
      <c r="T388" s="13">
        <f t="shared" si="191"/>
        <v>0.28941335551191383</v>
      </c>
      <c r="U388" s="12">
        <f t="shared" si="192"/>
        <v>1.0775847808718799</v>
      </c>
      <c r="V388" s="13">
        <f t="shared" si="214"/>
        <v>7.7584780871879921</v>
      </c>
      <c r="W388" s="55">
        <f t="shared" si="193"/>
        <v>4431.6707969387035</v>
      </c>
      <c r="X388" s="55">
        <f t="shared" si="194"/>
        <v>0.27058765928678064</v>
      </c>
      <c r="Y388" s="55">
        <f t="shared" si="195"/>
        <v>1.0770324106046816</v>
      </c>
      <c r="Z388" s="55">
        <f t="shared" si="196"/>
        <v>7.7032410604681578</v>
      </c>
      <c r="AA388" s="70">
        <v>4.3571999999999997</v>
      </c>
      <c r="AB388" s="45">
        <v>4635.3350259999997</v>
      </c>
      <c r="AC388" s="45">
        <v>0</v>
      </c>
      <c r="AD388" s="45">
        <f t="shared" si="209"/>
        <v>306.49916999105409</v>
      </c>
      <c r="AE388" s="48">
        <f t="shared" ref="AE388:AE451" si="218">+AC388+AB388</f>
        <v>4635.3350259999997</v>
      </c>
      <c r="AF388" s="15">
        <f t="shared" si="197"/>
        <v>0.4568591205785566</v>
      </c>
      <c r="AG388" s="14">
        <f t="shared" si="198"/>
        <v>1.0034261270007954</v>
      </c>
      <c r="AH388" s="15">
        <f t="shared" si="215"/>
        <v>0.34261270007953648</v>
      </c>
      <c r="AI388" s="63">
        <f t="shared" si="199"/>
        <v>4941.834195991054</v>
      </c>
      <c r="AJ388" s="63">
        <f t="shared" si="200"/>
        <v>0.4294119983557998</v>
      </c>
      <c r="AK388" s="63">
        <f t="shared" si="201"/>
        <v>0.99865678580552331</v>
      </c>
      <c r="AL388" s="63">
        <f t="shared" si="202"/>
        <v>-0.1343214194476694</v>
      </c>
      <c r="AM388" s="8">
        <v>4.1500000000000004</v>
      </c>
      <c r="AN388" s="16">
        <f t="shared" ref="AN388:AN451" si="219">+((AM387/100+1)^(1/252))*AN387</f>
        <v>1.0425556953815704</v>
      </c>
      <c r="AO388" s="17">
        <f t="shared" si="203"/>
        <v>1.6137008906524919E-2</v>
      </c>
      <c r="AP388" s="16">
        <f t="shared" si="204"/>
        <v>1.0425556953815704</v>
      </c>
      <c r="AQ388" s="17">
        <f t="shared" si="205"/>
        <v>4.2555695381570446</v>
      </c>
      <c r="AR388" s="45">
        <v>3574.8461820000002</v>
      </c>
      <c r="AS388" s="17">
        <f t="shared" si="206"/>
        <v>3.5323222945016219E-2</v>
      </c>
      <c r="AT388" s="17">
        <f t="shared" si="207"/>
        <v>1.0911056000884019</v>
      </c>
      <c r="AU388" s="17">
        <f t="shared" si="208"/>
        <v>9.110560008840185</v>
      </c>
    </row>
    <row r="389" spans="1:47" x14ac:dyDescent="0.3">
      <c r="A389">
        <f t="shared" ref="A389:A452" si="220">+A388+1</f>
        <v>387</v>
      </c>
      <c r="B389" s="7">
        <v>44396</v>
      </c>
      <c r="C389" s="70">
        <v>1.6233</v>
      </c>
      <c r="D389" s="45">
        <v>3828.9362580000002</v>
      </c>
      <c r="E389" s="45">
        <v>0</v>
      </c>
      <c r="F389" s="46">
        <f t="shared" si="212"/>
        <v>304.56717004031731</v>
      </c>
      <c r="G389" s="46">
        <f t="shared" si="216"/>
        <v>3828.9362580000002</v>
      </c>
      <c r="H389" s="11">
        <f t="shared" ref="H389:H452" si="221">+(G389/D388-1)*100</f>
        <v>7.9254575054754639E-2</v>
      </c>
      <c r="I389" s="10">
        <f t="shared" si="210"/>
        <v>1.1173579298632597</v>
      </c>
      <c r="J389" s="11">
        <f t="shared" si="211"/>
        <v>11.735792986325965</v>
      </c>
      <c r="K389" s="56">
        <f t="shared" ref="K389:K452" si="222">+D389+F389</f>
        <v>4133.5034280403179</v>
      </c>
      <c r="L389" s="58">
        <f t="shared" ref="L389:L452" si="223">+(K389/K388-1)*100</f>
        <v>7.4601191815126811E-2</v>
      </c>
      <c r="M389" s="57">
        <f t="shared" ref="M389:M452" si="224">+(1+L389/100)*M388</f>
        <v>1.114264941560946</v>
      </c>
      <c r="N389" s="58">
        <f t="shared" ref="N389:N452" si="225">+(M389-1)*100</f>
        <v>11.426494156094602</v>
      </c>
      <c r="O389" s="70">
        <v>3.8881000000000001</v>
      </c>
      <c r="P389" s="45">
        <v>4120.4177449999997</v>
      </c>
      <c r="Q389" s="45">
        <v>0</v>
      </c>
      <c r="R389" s="45">
        <f t="shared" si="213"/>
        <v>304.56717004031731</v>
      </c>
      <c r="S389" s="47">
        <f t="shared" si="217"/>
        <v>4120.4177449999997</v>
      </c>
      <c r="T389" s="13">
        <f t="shared" ref="T389:T452" si="226">+(S389/P388-1)*100</f>
        <v>-0.16318809552803293</v>
      </c>
      <c r="U389" s="12">
        <f t="shared" ref="U389:U452" si="227">+(1+T389/100)*U388</f>
        <v>1.0758262907902751</v>
      </c>
      <c r="V389" s="13">
        <f t="shared" si="214"/>
        <v>7.5826290790275142</v>
      </c>
      <c r="W389" s="55">
        <f t="shared" ref="W389:W452" si="228">+P389+R389</f>
        <v>4424.984915040317</v>
      </c>
      <c r="X389" s="55">
        <f t="shared" ref="X389:X452" si="229">+(W389/W388-1)*100</f>
        <v>-0.1508659420958125</v>
      </c>
      <c r="Y389" s="55">
        <f t="shared" ref="Y389:Y452" si="230">+(1+X389/100)*Y388</f>
        <v>1.0754075355117456</v>
      </c>
      <c r="Z389" s="55">
        <f t="shared" ref="Z389:Z452" si="231">+(Y389-1)*100</f>
        <v>7.5407535511745616</v>
      </c>
      <c r="AA389" s="70">
        <v>4.3545999999999996</v>
      </c>
      <c r="AB389" s="45">
        <v>4639.7045230000003</v>
      </c>
      <c r="AC389" s="45">
        <v>0</v>
      </c>
      <c r="AD389" s="45">
        <f t="shared" si="209"/>
        <v>306.54862978941395</v>
      </c>
      <c r="AE389" s="48">
        <f t="shared" si="218"/>
        <v>4639.7045230000003</v>
      </c>
      <c r="AF389" s="15">
        <f t="shared" ref="AF389:AF452" si="232">+(AE389/AB388-1)*100</f>
        <v>9.4264966296764285E-2</v>
      </c>
      <c r="AG389" s="14">
        <f t="shared" ref="AG389:AG452" si="233">+(1+AF389/100)*AG388</f>
        <v>1.0043720063012256</v>
      </c>
      <c r="AH389" s="15">
        <f t="shared" si="215"/>
        <v>0.43720063012255839</v>
      </c>
      <c r="AI389" s="63">
        <f t="shared" ref="AI389:AI452" si="234">+AB389+AD389</f>
        <v>4946.2531527894143</v>
      </c>
      <c r="AJ389" s="63">
        <f t="shared" ref="AJ389:AJ452" si="235">+(AI389/AI388-1)*100</f>
        <v>8.9419365828691255E-2</v>
      </c>
      <c r="AK389" s="63">
        <f t="shared" ref="AK389:AK452" si="236">+(1+AJ389/100)*AK388</f>
        <v>0.99954977837019576</v>
      </c>
      <c r="AL389" s="63">
        <f t="shared" ref="AL389:AL452" si="237">+(AK389-1)*100</f>
        <v>-4.5022162980423719E-2</v>
      </c>
      <c r="AM389" s="8">
        <v>4.1500000000000004</v>
      </c>
      <c r="AN389" s="16">
        <f t="shared" si="219"/>
        <v>1.0427239326869897</v>
      </c>
      <c r="AO389" s="17">
        <f t="shared" ref="AO389:AO452" si="238">+(AN389/AN388-1)*100</f>
        <v>1.6137008906524919E-2</v>
      </c>
      <c r="AP389" s="16">
        <f t="shared" ref="AP389:AP452" si="239">+(1+AO389/100)*AP388</f>
        <v>1.0427239326869897</v>
      </c>
      <c r="AQ389" s="17">
        <f t="shared" ref="AQ389:AQ452" si="240">+(AP389-1)*100</f>
        <v>4.2723932686989707</v>
      </c>
      <c r="AR389" s="45">
        <v>3576.108933</v>
      </c>
      <c r="AS389" s="17">
        <f t="shared" ref="AS389:AS452" si="241">+(AR389/AR388-1)*100</f>
        <v>3.5323226111327877E-2</v>
      </c>
      <c r="AT389" s="17">
        <f t="shared" ref="AT389:AT452" si="242">+(1+AS389/100)*AT388</f>
        <v>1.0914910137866345</v>
      </c>
      <c r="AU389" s="17">
        <f t="shared" ref="AU389:AU452" si="243">+(AT389-1)*100</f>
        <v>9.149101378663449</v>
      </c>
    </row>
    <row r="390" spans="1:47" x14ac:dyDescent="0.3">
      <c r="A390">
        <f t="shared" si="220"/>
        <v>388</v>
      </c>
      <c r="B390" s="7">
        <v>44397</v>
      </c>
      <c r="C390" s="70">
        <v>1.5864</v>
      </c>
      <c r="D390" s="45">
        <v>3831.9665490000002</v>
      </c>
      <c r="E390" s="45">
        <v>0</v>
      </c>
      <c r="F390" s="46">
        <f t="shared" si="212"/>
        <v>304.61631807167305</v>
      </c>
      <c r="G390" s="46">
        <f t="shared" si="216"/>
        <v>3831.9665490000002</v>
      </c>
      <c r="H390" s="11">
        <f t="shared" si="221"/>
        <v>7.9141850263719782E-2</v>
      </c>
      <c r="I390" s="10">
        <f t="shared" si="210"/>
        <v>1.1182422276030219</v>
      </c>
      <c r="J390" s="11">
        <f t="shared" si="211"/>
        <v>11.824222760302195</v>
      </c>
      <c r="K390" s="56">
        <f t="shared" si="222"/>
        <v>4136.5828670716728</v>
      </c>
      <c r="L390" s="58">
        <f t="shared" si="223"/>
        <v>7.4499491411206265E-2</v>
      </c>
      <c r="M390" s="57">
        <f t="shared" si="224"/>
        <v>1.1150950632753822</v>
      </c>
      <c r="N390" s="58">
        <f t="shared" si="225"/>
        <v>11.509506327538222</v>
      </c>
      <c r="O390" s="70">
        <v>3.82</v>
      </c>
      <c r="P390" s="45">
        <v>4138.2647280000001</v>
      </c>
      <c r="Q390" s="45">
        <v>0</v>
      </c>
      <c r="R390" s="45">
        <f t="shared" si="213"/>
        <v>304.61631807167305</v>
      </c>
      <c r="S390" s="47">
        <f t="shared" si="217"/>
        <v>4138.2647280000001</v>
      </c>
      <c r="T390" s="13">
        <f t="shared" si="226"/>
        <v>0.43313528152957304</v>
      </c>
      <c r="U390" s="12">
        <f t="shared" si="227"/>
        <v>1.0804860740236588</v>
      </c>
      <c r="V390" s="13">
        <f t="shared" si="214"/>
        <v>8.0486074023658816</v>
      </c>
      <c r="W390" s="55">
        <f t="shared" si="228"/>
        <v>4442.8810460716732</v>
      </c>
      <c r="X390" s="55">
        <f t="shared" si="229"/>
        <v>0.40443371841851761</v>
      </c>
      <c r="Y390" s="55">
        <f t="shared" si="230"/>
        <v>1.0797568461957687</v>
      </c>
      <c r="Z390" s="55">
        <f t="shared" si="231"/>
        <v>7.9756846195768727</v>
      </c>
      <c r="AA390" s="70">
        <v>4.33</v>
      </c>
      <c r="AB390" s="45">
        <v>4660.6290289999997</v>
      </c>
      <c r="AC390" s="45">
        <v>0</v>
      </c>
      <c r="AD390" s="45">
        <f t="shared" si="209"/>
        <v>306.5980975691059</v>
      </c>
      <c r="AE390" s="48">
        <f t="shared" si="218"/>
        <v>4660.6290289999997</v>
      </c>
      <c r="AF390" s="15">
        <f t="shared" si="232"/>
        <v>0.45098790011890433</v>
      </c>
      <c r="AG390" s="14">
        <f t="shared" si="233"/>
        <v>1.0089016025218256</v>
      </c>
      <c r="AH390" s="15">
        <f t="shared" si="215"/>
        <v>0.89016025218255912</v>
      </c>
      <c r="AI390" s="63">
        <f t="shared" si="234"/>
        <v>4967.2271265691052</v>
      </c>
      <c r="AJ390" s="63">
        <f t="shared" si="235"/>
        <v>0.42403761254845573</v>
      </c>
      <c r="AK390" s="63">
        <f t="shared" si="236"/>
        <v>1.00378824538663</v>
      </c>
      <c r="AL390" s="63">
        <f t="shared" si="237"/>
        <v>0.37882453866300292</v>
      </c>
      <c r="AM390" s="8">
        <v>4.1500000000000004</v>
      </c>
      <c r="AN390" s="16">
        <f t="shared" si="219"/>
        <v>1.0428921971408778</v>
      </c>
      <c r="AO390" s="17">
        <f t="shared" si="238"/>
        <v>1.6137008906524919E-2</v>
      </c>
      <c r="AP390" s="16">
        <f t="shared" si="239"/>
        <v>1.0428921971408778</v>
      </c>
      <c r="AQ390" s="17">
        <f t="shared" si="240"/>
        <v>4.2892197140877775</v>
      </c>
      <c r="AR390" s="45">
        <v>3577.3721300000002</v>
      </c>
      <c r="AS390" s="17">
        <f t="shared" si="241"/>
        <v>3.5323224870009717E-2</v>
      </c>
      <c r="AT390" s="17">
        <f t="shared" si="242"/>
        <v>1.0918765636118704</v>
      </c>
      <c r="AU390" s="17">
        <f t="shared" si="243"/>
        <v>9.1876563611870345</v>
      </c>
    </row>
    <row r="391" spans="1:47" x14ac:dyDescent="0.3">
      <c r="A391">
        <f t="shared" si="220"/>
        <v>389</v>
      </c>
      <c r="B391" s="7">
        <v>44398</v>
      </c>
      <c r="C391" s="70">
        <v>1.54</v>
      </c>
      <c r="D391" s="45">
        <v>3835.359946</v>
      </c>
      <c r="E391" s="45">
        <v>0</v>
      </c>
      <c r="F391" s="46">
        <f t="shared" si="212"/>
        <v>304.66547403405099</v>
      </c>
      <c r="G391" s="46">
        <f t="shared" si="216"/>
        <v>3835.359946</v>
      </c>
      <c r="H391" s="11">
        <f t="shared" si="221"/>
        <v>8.8554974491761307E-2</v>
      </c>
      <c r="I391" s="10">
        <f t="shared" si="210"/>
        <v>1.1192324867224319</v>
      </c>
      <c r="J391" s="11">
        <f t="shared" si="211"/>
        <v>11.923248672243192</v>
      </c>
      <c r="K391" s="56">
        <f t="shared" si="222"/>
        <v>4140.0254200340514</v>
      </c>
      <c r="L391" s="58">
        <f t="shared" si="223"/>
        <v>8.3222144291661415E-2</v>
      </c>
      <c r="M391" s="57">
        <f t="shared" si="224"/>
        <v>1.1160230692979305</v>
      </c>
      <c r="N391" s="58">
        <f t="shared" si="225"/>
        <v>11.602306929793048</v>
      </c>
      <c r="O391" s="70">
        <v>3.82</v>
      </c>
      <c r="P391" s="45">
        <v>4140.3420219999998</v>
      </c>
      <c r="Q391" s="45">
        <v>0</v>
      </c>
      <c r="R391" s="45">
        <f t="shared" si="213"/>
        <v>304.66547403405099</v>
      </c>
      <c r="S391" s="47">
        <f t="shared" si="217"/>
        <v>4140.3420219999998</v>
      </c>
      <c r="T391" s="13">
        <f t="shared" si="226"/>
        <v>5.0197223632042487E-2</v>
      </c>
      <c r="U391" s="12">
        <f t="shared" si="227"/>
        <v>1.0810284480345496</v>
      </c>
      <c r="V391" s="13">
        <f t="shared" si="214"/>
        <v>8.1028448034549569</v>
      </c>
      <c r="W391" s="55">
        <f t="shared" si="228"/>
        <v>4445.0074960340507</v>
      </c>
      <c r="X391" s="55">
        <f t="shared" si="229"/>
        <v>4.7861960298445361E-2</v>
      </c>
      <c r="Y391" s="55">
        <f t="shared" si="230"/>
        <v>1.0802736389888148</v>
      </c>
      <c r="Z391" s="55">
        <f t="shared" si="231"/>
        <v>8.0273638988814788</v>
      </c>
      <c r="AA391" s="70">
        <v>4.3470000000000004</v>
      </c>
      <c r="AB391" s="45">
        <v>4650.2618329999996</v>
      </c>
      <c r="AC391" s="45">
        <v>0</v>
      </c>
      <c r="AD391" s="45">
        <f t="shared" si="209"/>
        <v>306.64757333141785</v>
      </c>
      <c r="AE391" s="48">
        <f t="shared" si="218"/>
        <v>4650.2618329999996</v>
      </c>
      <c r="AF391" s="15">
        <f t="shared" si="232"/>
        <v>-0.22244199088775618</v>
      </c>
      <c r="AG391" s="14">
        <f t="shared" si="233"/>
        <v>1.0066573817110775</v>
      </c>
      <c r="AH391" s="15">
        <f t="shared" si="215"/>
        <v>0.66573817110775479</v>
      </c>
      <c r="AI391" s="63">
        <f t="shared" si="234"/>
        <v>4956.9094063314178</v>
      </c>
      <c r="AJ391" s="63">
        <f t="shared" si="235"/>
        <v>-0.20771589409509517</v>
      </c>
      <c r="AK391" s="63">
        <f t="shared" si="236"/>
        <v>1.0017032176579037</v>
      </c>
      <c r="AL391" s="63">
        <f t="shared" si="237"/>
        <v>0.17032176579037106</v>
      </c>
      <c r="AM391" s="8">
        <v>4.1500000000000004</v>
      </c>
      <c r="AN391" s="16">
        <f t="shared" si="219"/>
        <v>1.0430604887476158</v>
      </c>
      <c r="AO391" s="17">
        <f t="shared" si="238"/>
        <v>1.6137008906524919E-2</v>
      </c>
      <c r="AP391" s="16">
        <f t="shared" si="239"/>
        <v>1.0430604887476158</v>
      </c>
      <c r="AQ391" s="17">
        <f t="shared" si="240"/>
        <v>4.306048874761581</v>
      </c>
      <c r="AR391" s="45">
        <v>3578.635773</v>
      </c>
      <c r="AS391" s="17">
        <f t="shared" si="241"/>
        <v>3.5323219225724678E-2</v>
      </c>
      <c r="AT391" s="17">
        <f t="shared" si="242"/>
        <v>1.0922622495641092</v>
      </c>
      <c r="AU391" s="17">
        <f t="shared" si="243"/>
        <v>9.2262249564109222</v>
      </c>
    </row>
    <row r="392" spans="1:47" x14ac:dyDescent="0.3">
      <c r="A392">
        <f t="shared" si="220"/>
        <v>390</v>
      </c>
      <c r="B392" s="7">
        <v>44399</v>
      </c>
      <c r="C392" s="70">
        <v>1.5</v>
      </c>
      <c r="D392" s="45">
        <v>3838.4939279999999</v>
      </c>
      <c r="E392" s="45">
        <v>0</v>
      </c>
      <c r="F392" s="46">
        <f t="shared" si="212"/>
        <v>304.71463792873095</v>
      </c>
      <c r="G392" s="46">
        <f t="shared" si="216"/>
        <v>3838.4939279999999</v>
      </c>
      <c r="H392" s="11">
        <f t="shared" si="221"/>
        <v>8.171285209537249E-2</v>
      </c>
      <c r="I392" s="10">
        <f t="shared" si="210"/>
        <v>1.1201470435089107</v>
      </c>
      <c r="J392" s="11">
        <f t="shared" si="211"/>
        <v>12.014704350891069</v>
      </c>
      <c r="K392" s="56">
        <f t="shared" si="222"/>
        <v>4143.2085659287304</v>
      </c>
      <c r="L392" s="58">
        <f t="shared" si="223"/>
        <v>7.6887109902168405E-2</v>
      </c>
      <c r="M392" s="57">
        <f t="shared" si="224"/>
        <v>1.1168811471817552</v>
      </c>
      <c r="N392" s="58">
        <f t="shared" si="225"/>
        <v>11.688114718175523</v>
      </c>
      <c r="O392" s="70">
        <v>3.83</v>
      </c>
      <c r="P392" s="45">
        <v>4140.1004910000001</v>
      </c>
      <c r="Q392" s="45">
        <v>0</v>
      </c>
      <c r="R392" s="45">
        <f t="shared" si="213"/>
        <v>304.71463792873095</v>
      </c>
      <c r="S392" s="47">
        <f t="shared" si="217"/>
        <v>4140.1004910000001</v>
      </c>
      <c r="T392" s="13">
        <f t="shared" si="226"/>
        <v>-5.8336001884984334E-3</v>
      </c>
      <c r="U392" s="12">
        <f t="shared" si="227"/>
        <v>1.0809653851569674</v>
      </c>
      <c r="V392" s="13">
        <f t="shared" si="214"/>
        <v>8.0965385156967393</v>
      </c>
      <c r="W392" s="55">
        <f t="shared" si="228"/>
        <v>4444.8151289287307</v>
      </c>
      <c r="X392" s="55">
        <f t="shared" si="229"/>
        <v>-4.3277116065998378E-3</v>
      </c>
      <c r="Y392" s="55">
        <f t="shared" si="230"/>
        <v>1.0802268878611572</v>
      </c>
      <c r="Z392" s="55">
        <f t="shared" si="231"/>
        <v>8.022688786115717</v>
      </c>
      <c r="AA392" s="70">
        <v>4.3436000000000003</v>
      </c>
      <c r="AB392" s="45">
        <v>4655.2445019999996</v>
      </c>
      <c r="AC392" s="45">
        <v>0</v>
      </c>
      <c r="AD392" s="45">
        <f t="shared" si="209"/>
        <v>306.69705707763796</v>
      </c>
      <c r="AE392" s="48">
        <f t="shared" si="218"/>
        <v>4655.2445019999996</v>
      </c>
      <c r="AF392" s="15">
        <f t="shared" si="232"/>
        <v>0.10714813872718665</v>
      </c>
      <c r="AG392" s="14">
        <f t="shared" si="233"/>
        <v>1.0077359963589407</v>
      </c>
      <c r="AH392" s="15">
        <f t="shared" si="215"/>
        <v>0.77359963589407332</v>
      </c>
      <c r="AI392" s="63">
        <f t="shared" si="234"/>
        <v>4961.9415590776371</v>
      </c>
      <c r="AJ392" s="63">
        <f t="shared" si="235"/>
        <v>0.10151794865953523</v>
      </c>
      <c r="AK392" s="63">
        <f t="shared" si="236"/>
        <v>1.0027201262161265</v>
      </c>
      <c r="AL392" s="63">
        <f t="shared" si="237"/>
        <v>0.2720126216126495</v>
      </c>
      <c r="AM392" s="8">
        <v>4.1500000000000004</v>
      </c>
      <c r="AN392" s="16">
        <f t="shared" si="219"/>
        <v>1.0432288075115854</v>
      </c>
      <c r="AO392" s="17">
        <f t="shared" si="238"/>
        <v>1.6137008906524919E-2</v>
      </c>
      <c r="AP392" s="16">
        <f t="shared" si="239"/>
        <v>1.0432288075115854</v>
      </c>
      <c r="AQ392" s="17">
        <f t="shared" si="240"/>
        <v>4.3228807511585421</v>
      </c>
      <c r="AR392" s="45">
        <v>3579.8998620000002</v>
      </c>
      <c r="AS392" s="17">
        <f t="shared" si="241"/>
        <v>3.53232091831579E-2</v>
      </c>
      <c r="AT392" s="17">
        <f t="shared" si="242"/>
        <v>1.0926480716433513</v>
      </c>
      <c r="AU392" s="17">
        <f t="shared" si="243"/>
        <v>9.2648071643351315</v>
      </c>
    </row>
    <row r="393" spans="1:47" x14ac:dyDescent="0.3">
      <c r="A393">
        <f t="shared" si="220"/>
        <v>391</v>
      </c>
      <c r="B393" s="7">
        <v>44400</v>
      </c>
      <c r="C393" s="70">
        <v>1.585</v>
      </c>
      <c r="D393" s="45">
        <v>3836.8022369999999</v>
      </c>
      <c r="E393" s="45">
        <v>0</v>
      </c>
      <c r="F393" s="46">
        <f t="shared" si="212"/>
        <v>304.763809756993</v>
      </c>
      <c r="G393" s="46">
        <f t="shared" si="216"/>
        <v>3836.8022369999999</v>
      </c>
      <c r="H393" s="11">
        <f t="shared" si="221"/>
        <v>-4.4071738336226574E-2</v>
      </c>
      <c r="I393" s="10">
        <f t="shared" si="210"/>
        <v>1.1196533752349145</v>
      </c>
      <c r="J393" s="11">
        <f t="shared" si="211"/>
        <v>11.965337523491449</v>
      </c>
      <c r="K393" s="56">
        <f t="shared" si="222"/>
        <v>4141.5660467569933</v>
      </c>
      <c r="L393" s="58">
        <f t="shared" si="223"/>
        <v>-3.964365166755357E-2</v>
      </c>
      <c r="M393" s="57">
        <f t="shared" si="224"/>
        <v>1.116438374710226</v>
      </c>
      <c r="N393" s="58">
        <f t="shared" si="225"/>
        <v>11.6438374710226</v>
      </c>
      <c r="O393" s="70">
        <v>3.92</v>
      </c>
      <c r="P393" s="45">
        <v>4121.3830470000003</v>
      </c>
      <c r="Q393" s="45">
        <v>0</v>
      </c>
      <c r="R393" s="45">
        <f t="shared" si="213"/>
        <v>304.763809756993</v>
      </c>
      <c r="S393" s="47">
        <f t="shared" si="217"/>
        <v>4121.3830470000003</v>
      </c>
      <c r="T393" s="13">
        <f t="shared" si="226"/>
        <v>-0.45210119997542986</v>
      </c>
      <c r="U393" s="12">
        <f t="shared" si="227"/>
        <v>1.0760783276793537</v>
      </c>
      <c r="V393" s="13">
        <f t="shared" si="214"/>
        <v>7.6078327679353741</v>
      </c>
      <c r="W393" s="55">
        <f t="shared" si="228"/>
        <v>4426.1468567569937</v>
      </c>
      <c r="X393" s="55">
        <f t="shared" si="229"/>
        <v>-0.42000109408906194</v>
      </c>
      <c r="Y393" s="55">
        <f t="shared" si="230"/>
        <v>1.075689923113496</v>
      </c>
      <c r="Z393" s="55">
        <f t="shared" si="231"/>
        <v>7.5689923113495983</v>
      </c>
      <c r="AA393" s="70">
        <v>4.4000000000000004</v>
      </c>
      <c r="AB393" s="45">
        <v>4615.5300159999997</v>
      </c>
      <c r="AC393" s="45">
        <v>0</v>
      </c>
      <c r="AD393" s="45">
        <f t="shared" si="209"/>
        <v>306.74654880905462</v>
      </c>
      <c r="AE393" s="48">
        <f t="shared" si="218"/>
        <v>4615.5300159999997</v>
      </c>
      <c r="AF393" s="15">
        <f t="shared" si="232"/>
        <v>-0.8531127845795794</v>
      </c>
      <c r="AG393" s="14">
        <f t="shared" si="233"/>
        <v>0.99913887173919225</v>
      </c>
      <c r="AH393" s="15">
        <f t="shared" si="215"/>
        <v>-8.6112826080775307E-2</v>
      </c>
      <c r="AI393" s="63">
        <f t="shared" si="234"/>
        <v>4922.2765648090544</v>
      </c>
      <c r="AJ393" s="63">
        <f t="shared" si="235"/>
        <v>-0.79938455131575159</v>
      </c>
      <c r="AK393" s="63">
        <f t="shared" si="236"/>
        <v>0.99470453643422097</v>
      </c>
      <c r="AL393" s="63">
        <f t="shared" si="237"/>
        <v>-0.5295463565779035</v>
      </c>
      <c r="AM393" s="8">
        <v>4.1500000000000004</v>
      </c>
      <c r="AN393" s="16">
        <f t="shared" si="219"/>
        <v>1.0433971534371691</v>
      </c>
      <c r="AO393" s="17">
        <f t="shared" si="238"/>
        <v>1.6137008906524919E-2</v>
      </c>
      <c r="AP393" s="16">
        <f t="shared" si="239"/>
        <v>1.0433971534371691</v>
      </c>
      <c r="AQ393" s="17">
        <f t="shared" si="240"/>
        <v>4.33971534371691</v>
      </c>
      <c r="AR393" s="45">
        <v>3581.1643979999999</v>
      </c>
      <c r="AS393" s="17">
        <f t="shared" si="241"/>
        <v>3.5323222680672117E-2</v>
      </c>
      <c r="AT393" s="17">
        <f t="shared" si="242"/>
        <v>1.093034030154814</v>
      </c>
      <c r="AU393" s="17">
        <f t="shared" si="243"/>
        <v>9.303403015481404</v>
      </c>
    </row>
    <row r="394" spans="1:47" x14ac:dyDescent="0.3">
      <c r="A394">
        <f t="shared" si="220"/>
        <v>392</v>
      </c>
      <c r="B394" s="7">
        <v>44403</v>
      </c>
      <c r="C394" s="70">
        <v>1.6738999999999999</v>
      </c>
      <c r="D394" s="45">
        <v>3836.8094860000001</v>
      </c>
      <c r="E394" s="45">
        <v>0</v>
      </c>
      <c r="F394" s="46">
        <f t="shared" si="212"/>
        <v>304.81298952011736</v>
      </c>
      <c r="G394" s="46">
        <f t="shared" si="216"/>
        <v>3836.8094860000001</v>
      </c>
      <c r="H394" s="11">
        <f t="shared" si="221"/>
        <v>1.8893337609959815E-4</v>
      </c>
      <c r="I394" s="10">
        <f t="shared" si="210"/>
        <v>1.119655490633837</v>
      </c>
      <c r="J394" s="11">
        <f t="shared" si="211"/>
        <v>11.965549063383696</v>
      </c>
      <c r="K394" s="56">
        <f t="shared" si="222"/>
        <v>4141.6224755201174</v>
      </c>
      <c r="L394" s="58">
        <f t="shared" si="223"/>
        <v>1.3624982068805025E-3</v>
      </c>
      <c r="M394" s="57">
        <f t="shared" si="224"/>
        <v>1.1164535861630625</v>
      </c>
      <c r="N394" s="58">
        <f t="shared" si="225"/>
        <v>11.645358616306245</v>
      </c>
      <c r="O394" s="70">
        <v>3.9864999999999999</v>
      </c>
      <c r="P394" s="45">
        <v>4110.138449</v>
      </c>
      <c r="Q394" s="45">
        <v>0</v>
      </c>
      <c r="R394" s="45">
        <f t="shared" si="213"/>
        <v>304.81298952011736</v>
      </c>
      <c r="S394" s="47">
        <f t="shared" si="217"/>
        <v>4110.138449</v>
      </c>
      <c r="T394" s="13">
        <f t="shared" si="226"/>
        <v>-0.27283554747926653</v>
      </c>
      <c r="U394" s="12">
        <f t="shared" si="227"/>
        <v>1.0731424034827239</v>
      </c>
      <c r="V394" s="13">
        <f t="shared" si="214"/>
        <v>7.3142403482723939</v>
      </c>
      <c r="W394" s="55">
        <f t="shared" si="228"/>
        <v>4414.9514385201173</v>
      </c>
      <c r="X394" s="55">
        <f t="shared" si="229"/>
        <v>-0.25293824627136141</v>
      </c>
      <c r="Y394" s="55">
        <f t="shared" si="230"/>
        <v>1.072969091886655</v>
      </c>
      <c r="Z394" s="55">
        <f t="shared" si="231"/>
        <v>7.2969091886655013</v>
      </c>
      <c r="AA394" s="70">
        <v>4.4480000000000004</v>
      </c>
      <c r="AB394" s="45">
        <v>4584.6981150000001</v>
      </c>
      <c r="AC394" s="45">
        <v>0</v>
      </c>
      <c r="AD394" s="45">
        <f t="shared" si="209"/>
        <v>306.79604852695638</v>
      </c>
      <c r="AE394" s="48">
        <f t="shared" si="218"/>
        <v>4584.6981150000001</v>
      </c>
      <c r="AF394" s="15">
        <f t="shared" si="232"/>
        <v>-0.66800347724137454</v>
      </c>
      <c r="AG394" s="14">
        <f t="shared" si="233"/>
        <v>0.99246458933350423</v>
      </c>
      <c r="AH394" s="15">
        <f t="shared" si="215"/>
        <v>-0.75354106664957676</v>
      </c>
      <c r="AI394" s="63">
        <f t="shared" si="234"/>
        <v>4891.494163526957</v>
      </c>
      <c r="AJ394" s="63">
        <f t="shared" si="235"/>
        <v>-0.62536919404673208</v>
      </c>
      <c r="AK394" s="63">
        <f t="shared" si="236"/>
        <v>0.98848396069157596</v>
      </c>
      <c r="AL394" s="63">
        <f t="shared" si="237"/>
        <v>-1.1516039308424042</v>
      </c>
      <c r="AM394" s="8">
        <v>4.1500000000000004</v>
      </c>
      <c r="AN394" s="16">
        <f t="shared" si="219"/>
        <v>1.0435655265287498</v>
      </c>
      <c r="AO394" s="17">
        <f t="shared" si="238"/>
        <v>1.6137008906524919E-2</v>
      </c>
      <c r="AP394" s="16">
        <f t="shared" si="239"/>
        <v>1.0435655265287498</v>
      </c>
      <c r="AQ394" s="17">
        <f t="shared" si="240"/>
        <v>4.3565526528749787</v>
      </c>
      <c r="AR394" s="45">
        <v>3584.1250839999998</v>
      </c>
      <c r="AS394" s="17">
        <f t="shared" si="241"/>
        <v>8.2673836522362265E-2</v>
      </c>
      <c r="AT394" s="17">
        <f t="shared" si="242"/>
        <v>1.093937683322038</v>
      </c>
      <c r="AU394" s="17">
        <f t="shared" si="243"/>
        <v>9.3937683322038001</v>
      </c>
    </row>
    <row r="395" spans="1:47" x14ac:dyDescent="0.3">
      <c r="A395">
        <f t="shared" si="220"/>
        <v>393</v>
      </c>
      <c r="B395" s="7">
        <v>44404</v>
      </c>
      <c r="C395" s="70">
        <v>1.72</v>
      </c>
      <c r="D395" s="45">
        <v>3836.918287</v>
      </c>
      <c r="E395" s="45">
        <v>0</v>
      </c>
      <c r="F395" s="46">
        <f t="shared" si="212"/>
        <v>304.86217721938448</v>
      </c>
      <c r="G395" s="46">
        <f t="shared" si="216"/>
        <v>3836.918287</v>
      </c>
      <c r="H395" s="11">
        <f t="shared" si="221"/>
        <v>2.8357154661096118E-3</v>
      </c>
      <c r="I395" s="10">
        <f t="shared" si="210"/>
        <v>1.1196872408777521</v>
      </c>
      <c r="J395" s="11">
        <f t="shared" si="211"/>
        <v>11.968724087775207</v>
      </c>
      <c r="K395" s="56">
        <f t="shared" si="222"/>
        <v>4141.7804642193842</v>
      </c>
      <c r="L395" s="58">
        <f t="shared" si="223"/>
        <v>3.8146571832875509E-3</v>
      </c>
      <c r="M395" s="57">
        <f t="shared" si="224"/>
        <v>1.1164961750399851</v>
      </c>
      <c r="N395" s="58">
        <f t="shared" si="225"/>
        <v>11.64961750399851</v>
      </c>
      <c r="O395" s="70">
        <v>4.0599999999999996</v>
      </c>
      <c r="P395" s="45">
        <v>4095.7006289999999</v>
      </c>
      <c r="Q395" s="45">
        <v>0</v>
      </c>
      <c r="R395" s="45">
        <f t="shared" si="213"/>
        <v>304.86217721938448</v>
      </c>
      <c r="S395" s="47">
        <f t="shared" si="217"/>
        <v>4095.7006289999999</v>
      </c>
      <c r="T395" s="13">
        <f t="shared" si="226"/>
        <v>-0.35127332519693244</v>
      </c>
      <c r="U395" s="12">
        <f t="shared" si="227"/>
        <v>1.0693727404779119</v>
      </c>
      <c r="V395" s="13">
        <f t="shared" si="214"/>
        <v>6.9372740477911865</v>
      </c>
      <c r="W395" s="55">
        <f t="shared" si="228"/>
        <v>4400.5628062193846</v>
      </c>
      <c r="X395" s="55">
        <f t="shared" si="229"/>
        <v>-0.32590692108621644</v>
      </c>
      <c r="Y395" s="55">
        <f t="shared" si="230"/>
        <v>1.0694722113550805</v>
      </c>
      <c r="Z395" s="55">
        <f t="shared" si="231"/>
        <v>6.9472211355080526</v>
      </c>
      <c r="AA395" s="70">
        <v>4.4955999999999996</v>
      </c>
      <c r="AB395" s="45">
        <v>4552.6788619999998</v>
      </c>
      <c r="AC395" s="45">
        <v>0</v>
      </c>
      <c r="AD395" s="45">
        <f t="shared" si="209"/>
        <v>306.84555623263202</v>
      </c>
      <c r="AE395" s="48">
        <f t="shared" si="218"/>
        <v>4552.6788619999998</v>
      </c>
      <c r="AF395" s="15">
        <f t="shared" si="232"/>
        <v>-0.69839392249713139</v>
      </c>
      <c r="AG395" s="14">
        <f t="shared" si="233"/>
        <v>0.98553327695866288</v>
      </c>
      <c r="AH395" s="15">
        <f t="shared" si="215"/>
        <v>-1.4466723041337115</v>
      </c>
      <c r="AI395" s="63">
        <f t="shared" si="234"/>
        <v>4859.5244182326314</v>
      </c>
      <c r="AJ395" s="63">
        <f t="shared" si="235"/>
        <v>-0.65357831831233115</v>
      </c>
      <c r="AK395" s="63">
        <f t="shared" si="236"/>
        <v>0.9820234438445008</v>
      </c>
      <c r="AL395" s="63">
        <f t="shared" si="237"/>
        <v>-1.7976556155499201</v>
      </c>
      <c r="AM395" s="8">
        <v>4.1500000000000004</v>
      </c>
      <c r="AN395" s="16">
        <f t="shared" si="219"/>
        <v>1.0437339267907111</v>
      </c>
      <c r="AO395" s="17">
        <f t="shared" si="238"/>
        <v>1.6137008906524919E-2</v>
      </c>
      <c r="AP395" s="16">
        <f t="shared" si="239"/>
        <v>1.0437339267907111</v>
      </c>
      <c r="AQ395" s="17">
        <f t="shared" si="240"/>
        <v>4.3733926790711086</v>
      </c>
      <c r="AR395" s="45">
        <v>3585.6335060000001</v>
      </c>
      <c r="AS395" s="17">
        <f t="shared" si="241"/>
        <v>4.2086198574220468E-2</v>
      </c>
      <c r="AT395" s="17">
        <f t="shared" si="242"/>
        <v>1.0943980801077191</v>
      </c>
      <c r="AU395" s="17">
        <f t="shared" si="243"/>
        <v>9.4398080107719107</v>
      </c>
    </row>
    <row r="396" spans="1:47" x14ac:dyDescent="0.3">
      <c r="A396">
        <f t="shared" si="220"/>
        <v>394</v>
      </c>
      <c r="B396" s="7">
        <v>44405</v>
      </c>
      <c r="C396" s="70">
        <v>1.7861</v>
      </c>
      <c r="D396" s="45">
        <v>3836.2839629999999</v>
      </c>
      <c r="E396" s="45">
        <v>0</v>
      </c>
      <c r="F396" s="46">
        <f t="shared" si="212"/>
        <v>304.91137285607499</v>
      </c>
      <c r="G396" s="46">
        <f t="shared" si="216"/>
        <v>3836.2839629999999</v>
      </c>
      <c r="H396" s="11">
        <f t="shared" si="221"/>
        <v>-1.6532121680812306E-2</v>
      </c>
      <c r="I396" s="10">
        <f t="shared" si="210"/>
        <v>1.1195021328206456</v>
      </c>
      <c r="J396" s="11">
        <f t="shared" si="211"/>
        <v>11.95021328206456</v>
      </c>
      <c r="K396" s="56">
        <f t="shared" si="222"/>
        <v>4141.195335856075</v>
      </c>
      <c r="L396" s="58">
        <f t="shared" si="223"/>
        <v>-1.4127459636359418E-2</v>
      </c>
      <c r="M396" s="57">
        <f t="shared" si="224"/>
        <v>1.1163384424935148</v>
      </c>
      <c r="N396" s="58">
        <f t="shared" si="225"/>
        <v>11.633844249351476</v>
      </c>
      <c r="O396" s="70">
        <v>4.09</v>
      </c>
      <c r="P396" s="45">
        <v>4091.2401209999998</v>
      </c>
      <c r="Q396" s="45">
        <v>0</v>
      </c>
      <c r="R396" s="45">
        <f t="shared" si="213"/>
        <v>304.91137285607499</v>
      </c>
      <c r="S396" s="47">
        <f t="shared" si="217"/>
        <v>4091.2401209999998</v>
      </c>
      <c r="T396" s="13">
        <f t="shared" si="226"/>
        <v>-0.10890708096233936</v>
      </c>
      <c r="U396" s="12">
        <f t="shared" si="227"/>
        <v>1.0682081178416505</v>
      </c>
      <c r="V396" s="13">
        <f t="shared" si="214"/>
        <v>6.8208117841650484</v>
      </c>
      <c r="W396" s="55">
        <f t="shared" si="228"/>
        <v>4396.1514938560749</v>
      </c>
      <c r="X396" s="55">
        <f t="shared" si="229"/>
        <v>-0.10024427687010951</v>
      </c>
      <c r="Y396" s="55">
        <f t="shared" si="230"/>
        <v>1.0684001266704808</v>
      </c>
      <c r="Z396" s="55">
        <f t="shared" si="231"/>
        <v>6.8400126670480788</v>
      </c>
      <c r="AA396" s="70">
        <v>4.4904999999999999</v>
      </c>
      <c r="AB396" s="45">
        <v>4559.0931899999996</v>
      </c>
      <c r="AC396" s="45">
        <v>0</v>
      </c>
      <c r="AD396" s="45">
        <f t="shared" si="209"/>
        <v>306.89507192737057</v>
      </c>
      <c r="AE396" s="48">
        <f t="shared" si="218"/>
        <v>4559.0931899999996</v>
      </c>
      <c r="AF396" s="15">
        <f t="shared" si="232"/>
        <v>0.1408912904782067</v>
      </c>
      <c r="AG396" s="14">
        <f t="shared" si="233"/>
        <v>0.98692180751066205</v>
      </c>
      <c r="AH396" s="15">
        <f t="shared" si="215"/>
        <v>-1.3078192489337948</v>
      </c>
      <c r="AI396" s="63">
        <f t="shared" si="234"/>
        <v>4865.9882619273703</v>
      </c>
      <c r="AJ396" s="63">
        <f t="shared" si="235"/>
        <v>0.1330139153223886</v>
      </c>
      <c r="AK396" s="63">
        <f t="shared" si="236"/>
        <v>0.98332967167654217</v>
      </c>
      <c r="AL396" s="63">
        <f t="shared" si="237"/>
        <v>-1.6670328323457828</v>
      </c>
      <c r="AM396" s="8">
        <v>4.1500000000000004</v>
      </c>
      <c r="AN396" s="16">
        <f t="shared" si="219"/>
        <v>1.0439023542274377</v>
      </c>
      <c r="AO396" s="17">
        <f t="shared" si="238"/>
        <v>1.6137008906524919E-2</v>
      </c>
      <c r="AP396" s="16">
        <f t="shared" si="239"/>
        <v>1.0439023542274377</v>
      </c>
      <c r="AQ396" s="17">
        <f t="shared" si="240"/>
        <v>4.3902354227437712</v>
      </c>
      <c r="AR396" s="45">
        <v>3587.1425640000002</v>
      </c>
      <c r="AS396" s="17">
        <f t="shared" si="241"/>
        <v>4.2086230995863616E-2</v>
      </c>
      <c r="AT396" s="17">
        <f t="shared" si="242"/>
        <v>1.0948586710117276</v>
      </c>
      <c r="AU396" s="17">
        <f t="shared" si="243"/>
        <v>9.4858671011727616</v>
      </c>
    </row>
    <row r="397" spans="1:47" x14ac:dyDescent="0.3">
      <c r="A397">
        <f t="shared" si="220"/>
        <v>395</v>
      </c>
      <c r="B397" s="7">
        <v>44406</v>
      </c>
      <c r="C397" s="70">
        <v>1.8139000000000001</v>
      </c>
      <c r="D397" s="45">
        <v>3837.116184</v>
      </c>
      <c r="E397" s="45">
        <v>0</v>
      </c>
      <c r="F397" s="46">
        <f t="shared" si="212"/>
        <v>304.9605764314698</v>
      </c>
      <c r="G397" s="46">
        <f t="shared" si="216"/>
        <v>3837.116184</v>
      </c>
      <c r="H397" s="11">
        <f t="shared" si="221"/>
        <v>2.1693414982482118E-2</v>
      </c>
      <c r="I397" s="10">
        <f t="shared" si="210"/>
        <v>1.119744991064056</v>
      </c>
      <c r="J397" s="11">
        <f t="shared" si="211"/>
        <v>11.974499106405601</v>
      </c>
      <c r="K397" s="56">
        <f t="shared" si="222"/>
        <v>4142.0767604314697</v>
      </c>
      <c r="L397" s="58">
        <f t="shared" si="223"/>
        <v>2.1284303296753571E-2</v>
      </c>
      <c r="M397" s="57">
        <f t="shared" si="224"/>
        <v>1.1165760473534334</v>
      </c>
      <c r="N397" s="58">
        <f t="shared" si="225"/>
        <v>11.657604735343341</v>
      </c>
      <c r="O397" s="70">
        <v>4.0758999999999999</v>
      </c>
      <c r="P397" s="45">
        <v>4096.823359</v>
      </c>
      <c r="Q397" s="45">
        <v>0</v>
      </c>
      <c r="R397" s="45">
        <f t="shared" si="213"/>
        <v>304.9605764314698</v>
      </c>
      <c r="S397" s="47">
        <f t="shared" si="217"/>
        <v>4096.823359</v>
      </c>
      <c r="T397" s="13">
        <f t="shared" si="226"/>
        <v>0.13646810832104173</v>
      </c>
      <c r="U397" s="12">
        <f t="shared" si="227"/>
        <v>1.0696658812530009</v>
      </c>
      <c r="V397" s="13">
        <f t="shared" si="214"/>
        <v>6.9665881253000883</v>
      </c>
      <c r="W397" s="55">
        <f t="shared" si="228"/>
        <v>4401.7839354314701</v>
      </c>
      <c r="X397" s="55">
        <f t="shared" si="229"/>
        <v>0.12812209914210282</v>
      </c>
      <c r="Y397" s="55">
        <f t="shared" si="230"/>
        <v>1.0697689833400079</v>
      </c>
      <c r="Z397" s="55">
        <f t="shared" si="231"/>
        <v>6.9768983340007917</v>
      </c>
      <c r="AA397" s="70">
        <v>4.4855</v>
      </c>
      <c r="AB397" s="45">
        <v>4565.4439259999999</v>
      </c>
      <c r="AC397" s="45">
        <v>0</v>
      </c>
      <c r="AD397" s="45">
        <f t="shared" si="209"/>
        <v>306.94459561246117</v>
      </c>
      <c r="AE397" s="48">
        <f t="shared" si="218"/>
        <v>4565.4439259999999</v>
      </c>
      <c r="AF397" s="15">
        <f t="shared" si="232"/>
        <v>0.13929822741789444</v>
      </c>
      <c r="AG397" s="14">
        <f t="shared" si="233"/>
        <v>0.98829657209452504</v>
      </c>
      <c r="AH397" s="15">
        <f t="shared" si="215"/>
        <v>-1.1703427905474961</v>
      </c>
      <c r="AI397" s="63">
        <f t="shared" si="234"/>
        <v>4872.3885216124609</v>
      </c>
      <c r="AJ397" s="63">
        <f t="shared" si="235"/>
        <v>0.13153052043235469</v>
      </c>
      <c r="AK397" s="63">
        <f t="shared" si="236"/>
        <v>0.98462305031126407</v>
      </c>
      <c r="AL397" s="63">
        <f t="shared" si="237"/>
        <v>-1.537694968873593</v>
      </c>
      <c r="AM397" s="8">
        <v>4.1500000000000004</v>
      </c>
      <c r="AN397" s="16">
        <f t="shared" si="219"/>
        <v>1.0440708088433148</v>
      </c>
      <c r="AO397" s="17">
        <f t="shared" si="238"/>
        <v>1.6137008906524919E-2</v>
      </c>
      <c r="AP397" s="16">
        <f t="shared" si="239"/>
        <v>1.0440708088433148</v>
      </c>
      <c r="AQ397" s="17">
        <f t="shared" si="240"/>
        <v>4.4070808843314824</v>
      </c>
      <c r="AR397" s="45">
        <v>3588.6522570000002</v>
      </c>
      <c r="AS397" s="17">
        <f t="shared" si="241"/>
        <v>4.2086228051019248E-2</v>
      </c>
      <c r="AT397" s="17">
        <f t="shared" si="242"/>
        <v>1.0953194557288459</v>
      </c>
      <c r="AU397" s="17">
        <f t="shared" si="243"/>
        <v>9.5319455728845917</v>
      </c>
    </row>
    <row r="398" spans="1:47" x14ac:dyDescent="0.3">
      <c r="A398">
        <f t="shared" si="220"/>
        <v>396</v>
      </c>
      <c r="B398" s="7">
        <v>44407</v>
      </c>
      <c r="C398" s="70">
        <v>1.9382999999999999</v>
      </c>
      <c r="D398" s="45">
        <v>3834.3259520000001</v>
      </c>
      <c r="E398" s="45">
        <v>0</v>
      </c>
      <c r="F398" s="46">
        <f t="shared" si="212"/>
        <v>305.00978794684994</v>
      </c>
      <c r="G398" s="46">
        <f t="shared" si="216"/>
        <v>3834.3259520000001</v>
      </c>
      <c r="H398" s="11">
        <f t="shared" si="221"/>
        <v>-7.2716901605285322E-2</v>
      </c>
      <c r="I398" s="10">
        <f t="shared" si="210"/>
        <v>1.1189307472006738</v>
      </c>
      <c r="J398" s="11">
        <f t="shared" si="211"/>
        <v>11.893074720067375</v>
      </c>
      <c r="K398" s="56">
        <f t="shared" si="222"/>
        <v>4139.3357399468505</v>
      </c>
      <c r="L398" s="58">
        <f t="shared" si="223"/>
        <v>-6.6175028691006776E-2</v>
      </c>
      <c r="M398" s="57">
        <f t="shared" si="224"/>
        <v>1.1158371528337403</v>
      </c>
      <c r="N398" s="58">
        <f t="shared" si="225"/>
        <v>11.58371528337403</v>
      </c>
      <c r="O398" s="70">
        <v>4.2252999999999998</v>
      </c>
      <c r="P398" s="45">
        <v>4065.3672750000001</v>
      </c>
      <c r="Q398" s="45">
        <v>0</v>
      </c>
      <c r="R398" s="45">
        <f t="shared" si="213"/>
        <v>305.00978794684994</v>
      </c>
      <c r="S398" s="47">
        <f t="shared" si="217"/>
        <v>4065.3672750000001</v>
      </c>
      <c r="T398" s="13">
        <f t="shared" si="226"/>
        <v>-0.76781645786354602</v>
      </c>
      <c r="U398" s="12">
        <f t="shared" si="227"/>
        <v>1.0614528105725891</v>
      </c>
      <c r="V398" s="13">
        <f t="shared" si="214"/>
        <v>6.1452810572589112</v>
      </c>
      <c r="W398" s="55">
        <f t="shared" si="228"/>
        <v>4370.3770629468499</v>
      </c>
      <c r="X398" s="55">
        <f t="shared" si="229"/>
        <v>-0.7135032737935032</v>
      </c>
      <c r="Y398" s="55">
        <f t="shared" si="230"/>
        <v>1.0621361466218495</v>
      </c>
      <c r="Z398" s="55">
        <f t="shared" si="231"/>
        <v>6.213614662184952</v>
      </c>
      <c r="AA398" s="70">
        <v>4.5542999999999996</v>
      </c>
      <c r="AB398" s="45">
        <v>4518.4852849999997</v>
      </c>
      <c r="AC398" s="45">
        <v>0</v>
      </c>
      <c r="AD398" s="45">
        <f t="shared" si="209"/>
        <v>306.99412728919327</v>
      </c>
      <c r="AE398" s="48">
        <f t="shared" si="218"/>
        <v>4518.4852849999997</v>
      </c>
      <c r="AF398" s="15">
        <f t="shared" si="232"/>
        <v>-1.0285668110514457</v>
      </c>
      <c r="AG398" s="14">
        <f t="shared" si="233"/>
        <v>0.97813128155920159</v>
      </c>
      <c r="AH398" s="15">
        <f t="shared" si="215"/>
        <v>-2.1868718440798407</v>
      </c>
      <c r="AI398" s="63">
        <f t="shared" si="234"/>
        <v>4825.4794122891926</v>
      </c>
      <c r="AJ398" s="63">
        <f t="shared" si="235"/>
        <v>-0.96275387554159986</v>
      </c>
      <c r="AK398" s="63">
        <f t="shared" si="236"/>
        <v>0.97514355373491646</v>
      </c>
      <c r="AL398" s="63">
        <f t="shared" si="237"/>
        <v>-2.4856446265083543</v>
      </c>
      <c r="AM398" s="8">
        <v>4.1500000000000004</v>
      </c>
      <c r="AN398" s="16">
        <f t="shared" si="219"/>
        <v>1.0442392906427282</v>
      </c>
      <c r="AO398" s="17">
        <f t="shared" si="238"/>
        <v>1.6137008906524919E-2</v>
      </c>
      <c r="AP398" s="16">
        <f t="shared" si="239"/>
        <v>1.0442392906427282</v>
      </c>
      <c r="AQ398" s="17">
        <f t="shared" si="240"/>
        <v>4.4239290642728246</v>
      </c>
      <c r="AR398" s="45">
        <v>3590.162585</v>
      </c>
      <c r="AS398" s="17">
        <f t="shared" si="241"/>
        <v>4.2086217661618797E-2</v>
      </c>
      <c r="AT398" s="17">
        <f t="shared" si="242"/>
        <v>1.095780434259074</v>
      </c>
      <c r="AU398" s="17">
        <f t="shared" si="243"/>
        <v>9.578043425907401</v>
      </c>
    </row>
    <row r="399" spans="1:47" x14ac:dyDescent="0.3">
      <c r="A399">
        <f t="shared" si="220"/>
        <v>397</v>
      </c>
      <c r="B399" s="7">
        <v>44410</v>
      </c>
      <c r="C399" s="70">
        <v>1.9728000000000001</v>
      </c>
      <c r="D399" s="45">
        <v>3834.94119</v>
      </c>
      <c r="E399" s="45">
        <v>0</v>
      </c>
      <c r="F399" s="46">
        <f t="shared" si="212"/>
        <v>305.05900740349671</v>
      </c>
      <c r="G399" s="46">
        <f t="shared" si="216"/>
        <v>3834.94119</v>
      </c>
      <c r="H399" s="11">
        <f t="shared" si="221"/>
        <v>1.6045532062269885E-2</v>
      </c>
      <c r="I399" s="10">
        <f t="shared" si="210"/>
        <v>1.1191102855924704</v>
      </c>
      <c r="J399" s="11">
        <f t="shared" si="211"/>
        <v>11.91102855924704</v>
      </c>
      <c r="K399" s="56">
        <f t="shared" si="222"/>
        <v>4140.0001974034967</v>
      </c>
      <c r="L399" s="58">
        <f t="shared" si="223"/>
        <v>1.6052272596156492E-2</v>
      </c>
      <c r="M399" s="57">
        <f t="shared" si="224"/>
        <v>1.1160162700552423</v>
      </c>
      <c r="N399" s="58">
        <f t="shared" si="225"/>
        <v>11.601627005524229</v>
      </c>
      <c r="O399" s="70">
        <v>4.2237</v>
      </c>
      <c r="P399" s="45">
        <v>4068.1054530000001</v>
      </c>
      <c r="Q399" s="45">
        <v>0</v>
      </c>
      <c r="R399" s="45">
        <f t="shared" si="213"/>
        <v>305.05900740349671</v>
      </c>
      <c r="S399" s="47">
        <f t="shared" si="217"/>
        <v>4068.1054530000001</v>
      </c>
      <c r="T399" s="13">
        <f t="shared" si="226"/>
        <v>6.7353766948397009E-2</v>
      </c>
      <c r="U399" s="12">
        <f t="shared" si="227"/>
        <v>1.0621677390248894</v>
      </c>
      <c r="V399" s="13">
        <f t="shared" si="214"/>
        <v>6.2167739024889368</v>
      </c>
      <c r="W399" s="55">
        <f t="shared" si="228"/>
        <v>4373.1644604034973</v>
      </c>
      <c r="X399" s="55">
        <f t="shared" si="229"/>
        <v>6.3779335661440228E-2</v>
      </c>
      <c r="Y399" s="55">
        <f t="shared" si="230"/>
        <v>1.062813569999985</v>
      </c>
      <c r="Z399" s="55">
        <f t="shared" si="231"/>
        <v>6.2813569999984997</v>
      </c>
      <c r="AA399" s="70">
        <v>4.5476999999999999</v>
      </c>
      <c r="AB399" s="45">
        <v>4525.91453</v>
      </c>
      <c r="AC399" s="45">
        <v>0</v>
      </c>
      <c r="AD399" s="45">
        <f t="shared" si="209"/>
        <v>307.04366695885642</v>
      </c>
      <c r="AE399" s="48">
        <f t="shared" si="218"/>
        <v>4525.91453</v>
      </c>
      <c r="AF399" s="15">
        <f t="shared" si="232"/>
        <v>0.16441892650758128</v>
      </c>
      <c r="AG399" s="14">
        <f t="shared" si="233"/>
        <v>0.97973951451217611</v>
      </c>
      <c r="AH399" s="15">
        <f t="shared" si="215"/>
        <v>-2.0260485487823887</v>
      </c>
      <c r="AI399" s="63">
        <f t="shared" si="234"/>
        <v>4832.9581969588562</v>
      </c>
      <c r="AJ399" s="63">
        <f t="shared" si="235"/>
        <v>0.15498531919164726</v>
      </c>
      <c r="AK399" s="63">
        <f t="shared" si="236"/>
        <v>0.9766548830842493</v>
      </c>
      <c r="AL399" s="63">
        <f t="shared" si="237"/>
        <v>-2.3345116915750697</v>
      </c>
      <c r="AM399" s="8">
        <v>4.1500000000000004</v>
      </c>
      <c r="AN399" s="16">
        <f t="shared" si="219"/>
        <v>1.0444077996300647</v>
      </c>
      <c r="AO399" s="17">
        <f t="shared" si="238"/>
        <v>1.6137008906524919E-2</v>
      </c>
      <c r="AP399" s="16">
        <f t="shared" si="239"/>
        <v>1.0444077996300647</v>
      </c>
      <c r="AQ399" s="17">
        <f t="shared" si="240"/>
        <v>4.4407799630064693</v>
      </c>
      <c r="AR399" s="45">
        <v>3591.6735490000001</v>
      </c>
      <c r="AS399" s="17">
        <f t="shared" si="241"/>
        <v>4.2086227690996125E-2</v>
      </c>
      <c r="AT399" s="17">
        <f t="shared" si="242"/>
        <v>1.0962416069076297</v>
      </c>
      <c r="AU399" s="17">
        <f t="shared" si="243"/>
        <v>9.6241606907629738</v>
      </c>
    </row>
    <row r="400" spans="1:47" x14ac:dyDescent="0.3">
      <c r="A400">
        <f t="shared" si="220"/>
        <v>398</v>
      </c>
      <c r="B400" s="7">
        <v>44411</v>
      </c>
      <c r="C400" s="70">
        <v>1.9699</v>
      </c>
      <c r="D400" s="45">
        <v>3836.961202</v>
      </c>
      <c r="E400" s="45">
        <v>0</v>
      </c>
      <c r="F400" s="46">
        <f t="shared" si="212"/>
        <v>305.10823480269158</v>
      </c>
      <c r="G400" s="46">
        <f t="shared" si="216"/>
        <v>3836.961202</v>
      </c>
      <c r="H400" s="11">
        <f t="shared" si="221"/>
        <v>5.2673871642872072E-2</v>
      </c>
      <c r="I400" s="10">
        <f t="shared" si="210"/>
        <v>1.1196997643078455</v>
      </c>
      <c r="J400" s="11">
        <f t="shared" si="211"/>
        <v>11.969976430784545</v>
      </c>
      <c r="K400" s="56">
        <f t="shared" si="222"/>
        <v>4142.0694368026916</v>
      </c>
      <c r="L400" s="58">
        <f t="shared" si="223"/>
        <v>4.9981625616646319E-2</v>
      </c>
      <c r="M400" s="57">
        <f t="shared" si="224"/>
        <v>1.1165740731291622</v>
      </c>
      <c r="N400" s="58">
        <f t="shared" si="225"/>
        <v>11.657407312916224</v>
      </c>
      <c r="O400" s="70">
        <v>4.1769999999999996</v>
      </c>
      <c r="P400" s="45">
        <v>4081.0211169999998</v>
      </c>
      <c r="Q400" s="45">
        <v>0</v>
      </c>
      <c r="R400" s="45">
        <f t="shared" si="213"/>
        <v>305.10823480269158</v>
      </c>
      <c r="S400" s="47">
        <f t="shared" si="217"/>
        <v>4081.0211169999998</v>
      </c>
      <c r="T400" s="13">
        <f t="shared" si="226"/>
        <v>0.31748596857230638</v>
      </c>
      <c r="U400" s="12">
        <f t="shared" si="227"/>
        <v>1.0655399725589951</v>
      </c>
      <c r="V400" s="13">
        <f t="shared" si="214"/>
        <v>6.553997255899513</v>
      </c>
      <c r="W400" s="55">
        <f t="shared" si="228"/>
        <v>4386.1293518026914</v>
      </c>
      <c r="X400" s="55">
        <f t="shared" si="229"/>
        <v>0.29646475719318222</v>
      </c>
      <c r="Y400" s="55">
        <f t="shared" si="230"/>
        <v>1.0659644376697017</v>
      </c>
      <c r="Z400" s="55">
        <f t="shared" si="231"/>
        <v>6.5964437669701725</v>
      </c>
      <c r="AA400" s="70">
        <v>4.5054999999999996</v>
      </c>
      <c r="AB400" s="45">
        <v>4559.062062</v>
      </c>
      <c r="AC400" s="45">
        <v>0</v>
      </c>
      <c r="AD400" s="45">
        <f t="shared" si="209"/>
        <v>307.0932146227405</v>
      </c>
      <c r="AE400" s="48">
        <f t="shared" si="218"/>
        <v>4559.062062</v>
      </c>
      <c r="AF400" s="15">
        <f t="shared" si="232"/>
        <v>0.73239412234327173</v>
      </c>
      <c r="AG400" s="14">
        <f t="shared" si="233"/>
        <v>0.98691506913073779</v>
      </c>
      <c r="AH400" s="15">
        <f t="shared" si="215"/>
        <v>-1.3084930869262212</v>
      </c>
      <c r="AI400" s="63">
        <f t="shared" si="234"/>
        <v>4866.1552766227405</v>
      </c>
      <c r="AJ400" s="63">
        <f t="shared" si="235"/>
        <v>0.68688944350425718</v>
      </c>
      <c r="AK400" s="63">
        <f t="shared" si="236"/>
        <v>0.98336342237562391</v>
      </c>
      <c r="AL400" s="63">
        <f t="shared" si="237"/>
        <v>-1.6636577624376092</v>
      </c>
      <c r="AM400" s="8">
        <v>4.1500000000000004</v>
      </c>
      <c r="AN400" s="16">
        <f t="shared" si="219"/>
        <v>1.0445763358097115</v>
      </c>
      <c r="AO400" s="17">
        <f t="shared" si="238"/>
        <v>1.6137008906524919E-2</v>
      </c>
      <c r="AP400" s="16">
        <f t="shared" si="239"/>
        <v>1.0445763358097115</v>
      </c>
      <c r="AQ400" s="17">
        <f t="shared" si="240"/>
        <v>4.4576335809711543</v>
      </c>
      <c r="AR400" s="45">
        <v>3593.1851489999999</v>
      </c>
      <c r="AS400" s="17">
        <f t="shared" si="241"/>
        <v>4.2086230259452684E-2</v>
      </c>
      <c r="AT400" s="17">
        <f t="shared" si="242"/>
        <v>1.0967029736745129</v>
      </c>
      <c r="AU400" s="17">
        <f t="shared" si="243"/>
        <v>9.6702973674512869</v>
      </c>
    </row>
    <row r="401" spans="1:47" x14ac:dyDescent="0.3">
      <c r="A401">
        <f t="shared" si="220"/>
        <v>399</v>
      </c>
      <c r="B401" s="7">
        <v>44412</v>
      </c>
      <c r="C401" s="70">
        <v>2.0127999999999999</v>
      </c>
      <c r="D401" s="45">
        <v>3837.2783479999998</v>
      </c>
      <c r="E401" s="45">
        <v>0</v>
      </c>
      <c r="F401" s="46">
        <f t="shared" si="212"/>
        <v>305.15747014571622</v>
      </c>
      <c r="G401" s="46">
        <f t="shared" si="216"/>
        <v>3837.2783479999998</v>
      </c>
      <c r="H401" s="11">
        <f t="shared" si="221"/>
        <v>8.2655513908846956E-3</v>
      </c>
      <c r="I401" s="10">
        <f t="shared" si="210"/>
        <v>1.119792313667288</v>
      </c>
      <c r="J401" s="11">
        <f t="shared" si="211"/>
        <v>11.979231366728804</v>
      </c>
      <c r="K401" s="56">
        <f t="shared" si="222"/>
        <v>4142.4358181457164</v>
      </c>
      <c r="L401" s="58">
        <f t="shared" si="223"/>
        <v>8.8453694129242422E-3</v>
      </c>
      <c r="M401" s="57">
        <f t="shared" si="224"/>
        <v>1.1166728382306994</v>
      </c>
      <c r="N401" s="58">
        <f t="shared" si="225"/>
        <v>11.66728382306994</v>
      </c>
      <c r="O401" s="70">
        <v>4.2159000000000004</v>
      </c>
      <c r="P401" s="45">
        <v>4074.6254319999998</v>
      </c>
      <c r="Q401" s="45">
        <v>0</v>
      </c>
      <c r="R401" s="45">
        <f t="shared" si="213"/>
        <v>305.15747014571622</v>
      </c>
      <c r="S401" s="47">
        <f t="shared" si="217"/>
        <v>4074.6254319999998</v>
      </c>
      <c r="T401" s="13">
        <f t="shared" si="226"/>
        <v>-0.15671776294805539</v>
      </c>
      <c r="U401" s="12">
        <f t="shared" si="227"/>
        <v>1.0638700821506832</v>
      </c>
      <c r="V401" s="13">
        <f t="shared" si="214"/>
        <v>6.3870082150683238</v>
      </c>
      <c r="W401" s="55">
        <f t="shared" si="228"/>
        <v>4379.7829021457164</v>
      </c>
      <c r="X401" s="55">
        <f t="shared" si="229"/>
        <v>-0.14469362729502278</v>
      </c>
      <c r="Y401" s="55">
        <f t="shared" si="230"/>
        <v>1.0644220550591625</v>
      </c>
      <c r="Z401" s="55">
        <f t="shared" si="231"/>
        <v>6.4422055059162542</v>
      </c>
      <c r="AA401" s="70">
        <v>4.5122</v>
      </c>
      <c r="AB401" s="45">
        <v>4556.9223860000002</v>
      </c>
      <c r="AC401" s="45">
        <v>0</v>
      </c>
      <c r="AD401" s="45">
        <f t="shared" si="209"/>
        <v>307.14277028213553</v>
      </c>
      <c r="AE401" s="48">
        <f t="shared" si="218"/>
        <v>4556.9223860000002</v>
      </c>
      <c r="AF401" s="15">
        <f t="shared" si="232"/>
        <v>-4.6932372731534056E-2</v>
      </c>
      <c r="AG401" s="14">
        <f t="shared" si="233"/>
        <v>0.9864518864719497</v>
      </c>
      <c r="AH401" s="15">
        <f t="shared" si="215"/>
        <v>-1.3548113528050298</v>
      </c>
      <c r="AI401" s="63">
        <f t="shared" si="234"/>
        <v>4864.0651562821358</v>
      </c>
      <c r="AJ401" s="63">
        <f t="shared" si="235"/>
        <v>-4.2952191654177518E-2</v>
      </c>
      <c r="AK401" s="63">
        <f t="shared" si="236"/>
        <v>0.98294104623378808</v>
      </c>
      <c r="AL401" s="63">
        <f t="shared" si="237"/>
        <v>-1.7058953766211915</v>
      </c>
      <c r="AM401" s="8">
        <v>4.1500000000000004</v>
      </c>
      <c r="AN401" s="16">
        <f t="shared" si="219"/>
        <v>1.0447448991860566</v>
      </c>
      <c r="AO401" s="17">
        <f t="shared" si="238"/>
        <v>1.6137008906524919E-2</v>
      </c>
      <c r="AP401" s="16">
        <f t="shared" si="239"/>
        <v>1.0447448991860566</v>
      </c>
      <c r="AQ401" s="17">
        <f t="shared" si="240"/>
        <v>4.4744899186056619</v>
      </c>
      <c r="AR401" s="45">
        <v>3594.6973849999999</v>
      </c>
      <c r="AS401" s="17">
        <f t="shared" si="241"/>
        <v>4.2086225376425368E-2</v>
      </c>
      <c r="AT401" s="17">
        <f t="shared" si="242"/>
        <v>1.0971645345597234</v>
      </c>
      <c r="AU401" s="17">
        <f t="shared" si="243"/>
        <v>9.7164534559723403</v>
      </c>
    </row>
    <row r="402" spans="1:47" x14ac:dyDescent="0.3">
      <c r="A402">
        <f t="shared" si="220"/>
        <v>400</v>
      </c>
      <c r="B402" s="7">
        <v>44413</v>
      </c>
      <c r="C402" s="70">
        <v>2.2222</v>
      </c>
      <c r="D402" s="45">
        <v>3831.4671389999999</v>
      </c>
      <c r="E402" s="45">
        <v>0</v>
      </c>
      <c r="F402" s="46">
        <f t="shared" si="212"/>
        <v>305.20671343385254</v>
      </c>
      <c r="G402" s="46">
        <f t="shared" si="216"/>
        <v>3831.4671389999999</v>
      </c>
      <c r="H402" s="11">
        <f t="shared" si="221"/>
        <v>-0.15144090349944461</v>
      </c>
      <c r="I402" s="10">
        <f t="shared" si="210"/>
        <v>1.1180964900701529</v>
      </c>
      <c r="J402" s="11">
        <f t="shared" si="211"/>
        <v>11.809649007015288</v>
      </c>
      <c r="K402" s="56">
        <f t="shared" si="222"/>
        <v>4136.6738524338525</v>
      </c>
      <c r="L402" s="58">
        <f t="shared" si="223"/>
        <v>-0.1390960769174443</v>
      </c>
      <c r="M402" s="57">
        <f t="shared" si="224"/>
        <v>1.1151195901207178</v>
      </c>
      <c r="N402" s="58">
        <f t="shared" si="225"/>
        <v>11.511959012071781</v>
      </c>
      <c r="O402" s="70">
        <v>4.3465999999999996</v>
      </c>
      <c r="P402" s="45">
        <v>4047.7036659999999</v>
      </c>
      <c r="Q402" s="45">
        <v>0</v>
      </c>
      <c r="R402" s="45">
        <f t="shared" si="213"/>
        <v>305.20671343385254</v>
      </c>
      <c r="S402" s="47">
        <f t="shared" si="217"/>
        <v>4047.7036659999999</v>
      </c>
      <c r="T402" s="13">
        <f t="shared" si="226"/>
        <v>-0.66071756654170199</v>
      </c>
      <c r="U402" s="12">
        <f t="shared" si="227"/>
        <v>1.0568409056327321</v>
      </c>
      <c r="V402" s="13">
        <f t="shared" si="214"/>
        <v>5.6840905632732142</v>
      </c>
      <c r="W402" s="55">
        <f t="shared" si="228"/>
        <v>4352.9103794338525</v>
      </c>
      <c r="X402" s="55">
        <f t="shared" si="229"/>
        <v>-0.61355832725632498</v>
      </c>
      <c r="Y402" s="55">
        <f t="shared" si="230"/>
        <v>1.0578912049031941</v>
      </c>
      <c r="Z402" s="55">
        <f t="shared" si="231"/>
        <v>5.7891204903194105</v>
      </c>
      <c r="AA402" s="70">
        <v>4.5801999999999996</v>
      </c>
      <c r="AB402" s="45">
        <v>4510.7840640000004</v>
      </c>
      <c r="AC402" s="45">
        <v>0</v>
      </c>
      <c r="AD402" s="45">
        <f t="shared" si="209"/>
        <v>307.19233393833173</v>
      </c>
      <c r="AE402" s="48">
        <f t="shared" si="218"/>
        <v>4510.7840640000004</v>
      </c>
      <c r="AF402" s="15">
        <f t="shared" si="232"/>
        <v>-1.0124886511507891</v>
      </c>
      <c r="AG402" s="14">
        <f t="shared" si="233"/>
        <v>0.97646417307235833</v>
      </c>
      <c r="AH402" s="15">
        <f t="shared" si="215"/>
        <v>-2.3535826927641668</v>
      </c>
      <c r="AI402" s="63">
        <f t="shared" si="234"/>
        <v>4817.9763979383324</v>
      </c>
      <c r="AJ402" s="63">
        <f t="shared" si="235"/>
        <v>-0.94753579285996592</v>
      </c>
      <c r="AK402" s="63">
        <f t="shared" si="236"/>
        <v>0.97362732799801077</v>
      </c>
      <c r="AL402" s="63">
        <f t="shared" si="237"/>
        <v>-2.6372672001989228</v>
      </c>
      <c r="AM402" s="8">
        <v>5.15</v>
      </c>
      <c r="AN402" s="16">
        <f t="shared" si="219"/>
        <v>1.0449134897634886</v>
      </c>
      <c r="AO402" s="17">
        <f t="shared" si="238"/>
        <v>1.6137008906524919E-2</v>
      </c>
      <c r="AP402" s="16">
        <f t="shared" si="239"/>
        <v>1.0449134897634886</v>
      </c>
      <c r="AQ402" s="17">
        <f t="shared" si="240"/>
        <v>4.4913489763488634</v>
      </c>
      <c r="AR402" s="45">
        <v>3596.2102570000002</v>
      </c>
      <c r="AS402" s="17">
        <f t="shared" si="241"/>
        <v>4.208621305128446E-2</v>
      </c>
      <c r="AT402" s="17">
        <f t="shared" si="242"/>
        <v>1.0976262895632614</v>
      </c>
      <c r="AU402" s="17">
        <f t="shared" si="243"/>
        <v>9.7626289563261359</v>
      </c>
    </row>
    <row r="403" spans="1:47" x14ac:dyDescent="0.3">
      <c r="A403">
        <f t="shared" si="220"/>
        <v>401</v>
      </c>
      <c r="B403" s="7">
        <v>44414</v>
      </c>
      <c r="C403" s="70">
        <v>2.2048999999999999</v>
      </c>
      <c r="D403" s="45">
        <v>3834.0510439999998</v>
      </c>
      <c r="E403" s="45">
        <v>0</v>
      </c>
      <c r="F403" s="46">
        <f t="shared" si="212"/>
        <v>305.25596466838266</v>
      </c>
      <c r="G403" s="46">
        <f t="shared" si="216"/>
        <v>3834.0510439999998</v>
      </c>
      <c r="H403" s="11">
        <f t="shared" si="221"/>
        <v>6.7439048966355664E-2</v>
      </c>
      <c r="I403" s="10">
        <f t="shared" si="210"/>
        <v>1.1188505237095825</v>
      </c>
      <c r="J403" s="11">
        <f t="shared" si="211"/>
        <v>11.885052370958249</v>
      </c>
      <c r="K403" s="56">
        <f t="shared" si="222"/>
        <v>4139.3070086683829</v>
      </c>
      <c r="L403" s="58">
        <f t="shared" si="223"/>
        <v>6.3653948279762673E-2</v>
      </c>
      <c r="M403" s="57">
        <f t="shared" si="224"/>
        <v>1.1158294077678708</v>
      </c>
      <c r="N403" s="58">
        <f t="shared" si="225"/>
        <v>11.582940776787076</v>
      </c>
      <c r="O403" s="70">
        <v>4.3068999999999997</v>
      </c>
      <c r="P403" s="45">
        <v>4058.9627449999998</v>
      </c>
      <c r="Q403" s="45">
        <v>0</v>
      </c>
      <c r="R403" s="45">
        <f t="shared" si="213"/>
        <v>305.25596466838266</v>
      </c>
      <c r="S403" s="47">
        <f t="shared" si="217"/>
        <v>4058.9627449999998</v>
      </c>
      <c r="T403" s="13">
        <f t="shared" si="226"/>
        <v>0.27815966604902709</v>
      </c>
      <c r="U403" s="12">
        <f t="shared" si="227"/>
        <v>1.0597806107665098</v>
      </c>
      <c r="V403" s="13">
        <f t="shared" si="214"/>
        <v>5.9780610766509756</v>
      </c>
      <c r="W403" s="55">
        <f t="shared" si="228"/>
        <v>4364.2187096683829</v>
      </c>
      <c r="X403" s="55">
        <f t="shared" si="229"/>
        <v>0.25978780284470204</v>
      </c>
      <c r="Y403" s="55">
        <f t="shared" si="230"/>
        <v>1.0606394772208994</v>
      </c>
      <c r="Z403" s="55">
        <f t="shared" si="231"/>
        <v>6.0639477220899352</v>
      </c>
      <c r="AA403" s="70">
        <v>4.6100000000000003</v>
      </c>
      <c r="AB403" s="45">
        <v>4492.322964</v>
      </c>
      <c r="AC403" s="45">
        <v>0</v>
      </c>
      <c r="AD403" s="45">
        <f t="shared" si="209"/>
        <v>307.2419055926195</v>
      </c>
      <c r="AE403" s="48">
        <f t="shared" si="218"/>
        <v>4492.322964</v>
      </c>
      <c r="AF403" s="15">
        <f t="shared" si="232"/>
        <v>-0.40926587790659497</v>
      </c>
      <c r="AG403" s="14">
        <f t="shared" si="233"/>
        <v>0.97246783840199036</v>
      </c>
      <c r="AH403" s="15">
        <f t="shared" si="215"/>
        <v>-2.7532161598009641</v>
      </c>
      <c r="AI403" s="63">
        <f t="shared" si="234"/>
        <v>4799.5648695926193</v>
      </c>
      <c r="AJ403" s="63">
        <f t="shared" si="235"/>
        <v>-0.38214235241151862</v>
      </c>
      <c r="AK403" s="63">
        <f t="shared" si="236"/>
        <v>0.9699066856230778</v>
      </c>
      <c r="AL403" s="63">
        <f t="shared" si="237"/>
        <v>-3.0093314376922198</v>
      </c>
      <c r="AM403" s="8">
        <v>5.15</v>
      </c>
      <c r="AN403" s="16">
        <f t="shared" si="219"/>
        <v>1.045121737373518</v>
      </c>
      <c r="AO403" s="17">
        <f t="shared" si="238"/>
        <v>1.9929650834193957E-2</v>
      </c>
      <c r="AP403" s="16">
        <f t="shared" si="239"/>
        <v>1.045121737373518</v>
      </c>
      <c r="AQ403" s="17">
        <f t="shared" si="240"/>
        <v>4.5121737373517989</v>
      </c>
      <c r="AR403" s="45">
        <v>3597.7237660000001</v>
      </c>
      <c r="AS403" s="17">
        <f t="shared" si="241"/>
        <v>4.2086221100490206E-2</v>
      </c>
      <c r="AT403" s="17">
        <f t="shared" si="242"/>
        <v>1.0980882389903441</v>
      </c>
      <c r="AU403" s="17">
        <f t="shared" si="243"/>
        <v>9.8088238990344134</v>
      </c>
    </row>
    <row r="404" spans="1:47" x14ac:dyDescent="0.3">
      <c r="A404">
        <f t="shared" si="220"/>
        <v>402</v>
      </c>
      <c r="B404" s="7">
        <v>44417</v>
      </c>
      <c r="C404" s="70">
        <v>2.17</v>
      </c>
      <c r="D404" s="45">
        <v>3837.2735109999999</v>
      </c>
      <c r="E404" s="45">
        <v>0</v>
      </c>
      <c r="F404" s="46">
        <f t="shared" si="212"/>
        <v>305.31680111629163</v>
      </c>
      <c r="G404" s="46">
        <f t="shared" si="216"/>
        <v>3837.2735109999999</v>
      </c>
      <c r="H404" s="11">
        <f t="shared" si="221"/>
        <v>8.404862019359971E-2</v>
      </c>
      <c r="I404" s="10">
        <f t="shared" si="210"/>
        <v>1.1197909021367893</v>
      </c>
      <c r="J404" s="11">
        <f t="shared" si="211"/>
        <v>11.979090213678933</v>
      </c>
      <c r="K404" s="56">
        <f t="shared" si="222"/>
        <v>4142.5903121162919</v>
      </c>
      <c r="L404" s="58">
        <f t="shared" si="223"/>
        <v>7.9320123900772366E-2</v>
      </c>
      <c r="M404" s="57">
        <f t="shared" si="224"/>
        <v>1.1167144850366335</v>
      </c>
      <c r="N404" s="58">
        <f t="shared" si="225"/>
        <v>11.671448503663351</v>
      </c>
      <c r="O404" s="70">
        <v>4.3794000000000004</v>
      </c>
      <c r="P404" s="45">
        <v>4045.1690920000001</v>
      </c>
      <c r="Q404" s="45">
        <v>0</v>
      </c>
      <c r="R404" s="45">
        <f t="shared" si="213"/>
        <v>305.31680111629163</v>
      </c>
      <c r="S404" s="47">
        <f t="shared" si="217"/>
        <v>4045.1690920000001</v>
      </c>
      <c r="T404" s="13">
        <f t="shared" si="226"/>
        <v>-0.33983196857353404</v>
      </c>
      <c r="U404" s="12">
        <f t="shared" si="227"/>
        <v>1.0561791374543814</v>
      </c>
      <c r="V404" s="13">
        <f t="shared" si="214"/>
        <v>5.6179137454381411</v>
      </c>
      <c r="W404" s="55">
        <f t="shared" si="228"/>
        <v>4350.4858931162917</v>
      </c>
      <c r="X404" s="55">
        <f t="shared" si="229"/>
        <v>-0.31466838546995168</v>
      </c>
      <c r="Y404" s="55">
        <f t="shared" si="230"/>
        <v>1.0573019801022714</v>
      </c>
      <c r="Z404" s="55">
        <f t="shared" si="231"/>
        <v>5.7301980102271388</v>
      </c>
      <c r="AA404" s="70">
        <v>4.6973000000000003</v>
      </c>
      <c r="AB404" s="45">
        <v>4433.8795879999998</v>
      </c>
      <c r="AC404" s="45">
        <v>0</v>
      </c>
      <c r="AD404" s="45">
        <f t="shared" si="209"/>
        <v>307.30313783162046</v>
      </c>
      <c r="AE404" s="48">
        <f t="shared" si="218"/>
        <v>4433.8795879999998</v>
      </c>
      <c r="AF404" s="15">
        <f t="shared" si="232"/>
        <v>-1.3009611389997122</v>
      </c>
      <c r="AG404" s="14">
        <f t="shared" si="233"/>
        <v>0.95981640973510995</v>
      </c>
      <c r="AH404" s="15">
        <f t="shared" si="215"/>
        <v>-4.018359026489005</v>
      </c>
      <c r="AI404" s="63">
        <f t="shared" si="234"/>
        <v>4741.1827258316207</v>
      </c>
      <c r="AJ404" s="63">
        <f t="shared" si="235"/>
        <v>-1.2164049314319247</v>
      </c>
      <c r="AK404" s="63">
        <f t="shared" si="236"/>
        <v>0.95810869286887079</v>
      </c>
      <c r="AL404" s="63">
        <f t="shared" si="237"/>
        <v>-4.1891307131129203</v>
      </c>
      <c r="AM404" s="8">
        <v>5.15</v>
      </c>
      <c r="AN404" s="16">
        <f t="shared" si="219"/>
        <v>1.0453300264865688</v>
      </c>
      <c r="AO404" s="17">
        <f t="shared" si="238"/>
        <v>1.9929650834193957E-2</v>
      </c>
      <c r="AP404" s="16">
        <f t="shared" si="239"/>
        <v>1.0453300264865688</v>
      </c>
      <c r="AQ404" s="17">
        <f t="shared" si="240"/>
        <v>4.5330026486568809</v>
      </c>
      <c r="AR404" s="45">
        <v>3599.2379120000001</v>
      </c>
      <c r="AS404" s="17">
        <f t="shared" si="241"/>
        <v>4.2086221691328696E-2</v>
      </c>
      <c r="AT404" s="17">
        <f t="shared" si="242"/>
        <v>1.098550382840972</v>
      </c>
      <c r="AU404" s="17">
        <f t="shared" si="243"/>
        <v>9.8550382840971942</v>
      </c>
    </row>
    <row r="405" spans="1:47" x14ac:dyDescent="0.3">
      <c r="A405">
        <f t="shared" si="220"/>
        <v>403</v>
      </c>
      <c r="B405" s="7">
        <v>44418</v>
      </c>
      <c r="C405" s="70">
        <v>2.19</v>
      </c>
      <c r="D405" s="45">
        <v>3839.4176830000001</v>
      </c>
      <c r="E405" s="45">
        <v>0</v>
      </c>
      <c r="F405" s="46">
        <f t="shared" si="212"/>
        <v>305.37764968869226</v>
      </c>
      <c r="G405" s="46">
        <f t="shared" si="216"/>
        <v>3839.4176830000001</v>
      </c>
      <c r="H405" s="11">
        <f t="shared" si="221"/>
        <v>5.5877486810729238E-2</v>
      </c>
      <c r="I405" s="10">
        <f t="shared" si="210"/>
        <v>1.1204166131504385</v>
      </c>
      <c r="J405" s="11">
        <f t="shared" si="211"/>
        <v>12.04166131504385</v>
      </c>
      <c r="K405" s="56">
        <f t="shared" si="222"/>
        <v>4144.7953326886927</v>
      </c>
      <c r="L405" s="58">
        <f t="shared" si="223"/>
        <v>5.3228062788424069E-2</v>
      </c>
      <c r="M405" s="57">
        <f t="shared" si="224"/>
        <v>1.1173088905238961</v>
      </c>
      <c r="N405" s="58">
        <f t="shared" si="225"/>
        <v>11.730889052389614</v>
      </c>
      <c r="O405" s="70">
        <v>4.3597000000000001</v>
      </c>
      <c r="P405" s="45">
        <v>4052.9329619999999</v>
      </c>
      <c r="Q405" s="45">
        <v>0</v>
      </c>
      <c r="R405" s="45">
        <f t="shared" si="213"/>
        <v>305.37764968869226</v>
      </c>
      <c r="S405" s="47">
        <f t="shared" si="217"/>
        <v>4052.9329619999999</v>
      </c>
      <c r="T405" s="13">
        <f t="shared" si="226"/>
        <v>0.19192943047434685</v>
      </c>
      <c r="U405" s="12">
        <f t="shared" si="227"/>
        <v>1.0582062560576864</v>
      </c>
      <c r="V405" s="13">
        <f t="shared" si="214"/>
        <v>5.8206256057686367</v>
      </c>
      <c r="W405" s="55">
        <f t="shared" si="228"/>
        <v>4358.310611688692</v>
      </c>
      <c r="X405" s="55">
        <f t="shared" si="229"/>
        <v>0.17985849775494778</v>
      </c>
      <c r="Y405" s="55">
        <f t="shared" si="230"/>
        <v>1.0592036275604166</v>
      </c>
      <c r="Z405" s="55">
        <f t="shared" si="231"/>
        <v>5.9203627560416638</v>
      </c>
      <c r="AA405" s="70">
        <v>4.7035999999999998</v>
      </c>
      <c r="AB405" s="45">
        <v>4433.2684209999998</v>
      </c>
      <c r="AC405" s="45">
        <v>0</v>
      </c>
      <c r="AD405" s="45">
        <f t="shared" si="209"/>
        <v>307.36438227399282</v>
      </c>
      <c r="AE405" s="48">
        <f t="shared" si="218"/>
        <v>4433.2684209999998</v>
      </c>
      <c r="AF405" s="15">
        <f t="shared" si="232"/>
        <v>-1.3784023401408607E-2</v>
      </c>
      <c r="AG405" s="14">
        <f t="shared" si="233"/>
        <v>0.95968410841658147</v>
      </c>
      <c r="AH405" s="15">
        <f t="shared" si="215"/>
        <v>-4.0315891583418528</v>
      </c>
      <c r="AI405" s="63">
        <f t="shared" si="234"/>
        <v>4740.632803273993</v>
      </c>
      <c r="AJ405" s="63">
        <f t="shared" si="235"/>
        <v>-1.1598847575133853E-2</v>
      </c>
      <c r="AK405" s="63">
        <f t="shared" si="236"/>
        <v>0.95799756330198083</v>
      </c>
      <c r="AL405" s="63">
        <f t="shared" si="237"/>
        <v>-4.2002436698019174</v>
      </c>
      <c r="AM405" s="8">
        <v>5.15</v>
      </c>
      <c r="AN405" s="16">
        <f t="shared" si="219"/>
        <v>1.0455383571109125</v>
      </c>
      <c r="AO405" s="17">
        <f t="shared" si="238"/>
        <v>1.9929650834193957E-2</v>
      </c>
      <c r="AP405" s="16">
        <f t="shared" si="239"/>
        <v>1.0455383571109125</v>
      </c>
      <c r="AQ405" s="17">
        <f t="shared" si="240"/>
        <v>4.5538357110912475</v>
      </c>
      <c r="AR405" s="45">
        <v>3601.6274349999999</v>
      </c>
      <c r="AS405" s="17">
        <f t="shared" si="241"/>
        <v>6.638969299677111E-2</v>
      </c>
      <c r="AT405" s="17">
        <f t="shared" si="242"/>
        <v>1.0992797070675548</v>
      </c>
      <c r="AU405" s="17">
        <f t="shared" si="243"/>
        <v>9.9279707067554845</v>
      </c>
    </row>
    <row r="406" spans="1:47" x14ac:dyDescent="0.3">
      <c r="A406">
        <f t="shared" si="220"/>
        <v>404</v>
      </c>
      <c r="B406" s="7">
        <v>44419</v>
      </c>
      <c r="C406" s="70">
        <v>2.1825000000000001</v>
      </c>
      <c r="D406" s="45">
        <v>3841.6907179999998</v>
      </c>
      <c r="E406" s="45">
        <v>0</v>
      </c>
      <c r="F406" s="46">
        <f t="shared" si="212"/>
        <v>305.43851038800091</v>
      </c>
      <c r="G406" s="46">
        <f t="shared" si="216"/>
        <v>3841.6907179999998</v>
      </c>
      <c r="H406" s="11">
        <f t="shared" si="221"/>
        <v>5.9202597572660665E-2</v>
      </c>
      <c r="I406" s="10">
        <f t="shared" si="210"/>
        <v>1.1210799288890592</v>
      </c>
      <c r="J406" s="11">
        <f t="shared" si="211"/>
        <v>12.107992888905915</v>
      </c>
      <c r="K406" s="56">
        <f t="shared" si="222"/>
        <v>4147.1292283880011</v>
      </c>
      <c r="L406" s="58">
        <f t="shared" si="223"/>
        <v>5.6309069856874672E-2</v>
      </c>
      <c r="M406" s="57">
        <f t="shared" si="224"/>
        <v>1.1179380367675784</v>
      </c>
      <c r="N406" s="58">
        <f t="shared" si="225"/>
        <v>11.793803676757841</v>
      </c>
      <c r="O406" s="70">
        <v>4.4080000000000004</v>
      </c>
      <c r="P406" s="45">
        <v>4044.633292</v>
      </c>
      <c r="Q406" s="45">
        <v>0</v>
      </c>
      <c r="R406" s="45">
        <f t="shared" si="213"/>
        <v>305.43851038800091</v>
      </c>
      <c r="S406" s="47">
        <f t="shared" si="217"/>
        <v>4044.633292</v>
      </c>
      <c r="T406" s="13">
        <f t="shared" si="226"/>
        <v>-0.20478182288770075</v>
      </c>
      <c r="U406" s="12">
        <f t="shared" si="227"/>
        <v>1.0560392419966198</v>
      </c>
      <c r="V406" s="13">
        <f t="shared" si="214"/>
        <v>5.6039241996619804</v>
      </c>
      <c r="W406" s="55">
        <f t="shared" si="228"/>
        <v>4350.0718023880008</v>
      </c>
      <c r="X406" s="55">
        <f t="shared" si="229"/>
        <v>-0.18903676297405969</v>
      </c>
      <c r="Y406" s="55">
        <f t="shared" si="230"/>
        <v>1.0572013433095726</v>
      </c>
      <c r="Z406" s="55">
        <f t="shared" si="231"/>
        <v>5.7201343309572605</v>
      </c>
      <c r="AA406" s="70">
        <v>4.7343999999999999</v>
      </c>
      <c r="AB406" s="45">
        <v>4414.7531589999999</v>
      </c>
      <c r="AC406" s="45">
        <v>0</v>
      </c>
      <c r="AD406" s="45">
        <f t="shared" si="209"/>
        <v>307.42563892216867</v>
      </c>
      <c r="AE406" s="48">
        <f t="shared" si="218"/>
        <v>4414.7531589999999</v>
      </c>
      <c r="AF406" s="15">
        <f t="shared" si="232"/>
        <v>-0.41764360380920351</v>
      </c>
      <c r="AG406" s="14">
        <f t="shared" si="233"/>
        <v>0.95567604912100623</v>
      </c>
      <c r="AH406" s="15">
        <f t="shared" si="215"/>
        <v>-4.4323950878993763</v>
      </c>
      <c r="AI406" s="63">
        <f t="shared" si="234"/>
        <v>4722.1787979221681</v>
      </c>
      <c r="AJ406" s="63">
        <f t="shared" si="235"/>
        <v>-0.38927303838171001</v>
      </c>
      <c r="AK406" s="63">
        <f t="shared" si="236"/>
        <v>0.9542683370796925</v>
      </c>
      <c r="AL406" s="63">
        <f t="shared" si="237"/>
        <v>-4.5731662920307503</v>
      </c>
      <c r="AM406" s="8">
        <v>5.15</v>
      </c>
      <c r="AN406" s="16">
        <f t="shared" si="219"/>
        <v>1.0457467292548221</v>
      </c>
      <c r="AO406" s="17">
        <f t="shared" si="238"/>
        <v>1.9929650834193957E-2</v>
      </c>
      <c r="AP406" s="16">
        <f t="shared" si="239"/>
        <v>1.0457467292548221</v>
      </c>
      <c r="AQ406" s="17">
        <f t="shared" si="240"/>
        <v>4.5746729254822149</v>
      </c>
      <c r="AR406" s="45">
        <v>3603.1918470000001</v>
      </c>
      <c r="AS406" s="17">
        <f t="shared" si="241"/>
        <v>4.3436252867179448E-2</v>
      </c>
      <c r="AT406" s="17">
        <f t="shared" si="242"/>
        <v>1.0997571929808343</v>
      </c>
      <c r="AU406" s="17">
        <f t="shared" si="243"/>
        <v>9.9757192980834297</v>
      </c>
    </row>
    <row r="407" spans="1:47" x14ac:dyDescent="0.3">
      <c r="A407">
        <f t="shared" si="220"/>
        <v>405</v>
      </c>
      <c r="B407" s="7">
        <v>44420</v>
      </c>
      <c r="C407" s="70">
        <v>2.23</v>
      </c>
      <c r="D407" s="45">
        <v>3841.9679689999998</v>
      </c>
      <c r="E407" s="45">
        <v>0</v>
      </c>
      <c r="F407" s="46">
        <f t="shared" si="212"/>
        <v>305.49938321663439</v>
      </c>
      <c r="G407" s="46">
        <f t="shared" si="216"/>
        <v>3841.9679689999998</v>
      </c>
      <c r="H407" s="11">
        <f t="shared" si="221"/>
        <v>7.2169005875810655E-3</v>
      </c>
      <c r="I407" s="10">
        <f t="shared" si="210"/>
        <v>1.1211608361130345</v>
      </c>
      <c r="J407" s="11">
        <f t="shared" si="211"/>
        <v>12.116083611303452</v>
      </c>
      <c r="K407" s="56">
        <f t="shared" si="222"/>
        <v>4147.467352216634</v>
      </c>
      <c r="L407" s="58">
        <f t="shared" si="223"/>
        <v>8.1532021312114011E-3</v>
      </c>
      <c r="M407" s="57">
        <f t="shared" si="224"/>
        <v>1.1180291845154178</v>
      </c>
      <c r="N407" s="58">
        <f t="shared" si="225"/>
        <v>11.802918451541778</v>
      </c>
      <c r="O407" s="70">
        <v>4.4847999999999999</v>
      </c>
      <c r="P407" s="45">
        <v>4030.0713949999999</v>
      </c>
      <c r="Q407" s="45">
        <v>0</v>
      </c>
      <c r="R407" s="45">
        <f t="shared" si="213"/>
        <v>305.49938321663439</v>
      </c>
      <c r="S407" s="47">
        <f t="shared" si="217"/>
        <v>4030.0713949999999</v>
      </c>
      <c r="T407" s="13">
        <f t="shared" si="226"/>
        <v>-0.36003009293332777</v>
      </c>
      <c r="U407" s="12">
        <f t="shared" si="227"/>
        <v>1.052237182932247</v>
      </c>
      <c r="V407" s="13">
        <f t="shared" si="214"/>
        <v>5.2237182932246995</v>
      </c>
      <c r="W407" s="55">
        <f t="shared" si="228"/>
        <v>4335.5707782166346</v>
      </c>
      <c r="X407" s="55">
        <f t="shared" si="229"/>
        <v>-0.3333513751061723</v>
      </c>
      <c r="Y407" s="55">
        <f t="shared" si="230"/>
        <v>1.0536771480940093</v>
      </c>
      <c r="Z407" s="55">
        <f t="shared" si="231"/>
        <v>5.3677148094009253</v>
      </c>
      <c r="AA407" s="70">
        <v>4.8078000000000003</v>
      </c>
      <c r="AB407" s="45">
        <v>4367.4586209999998</v>
      </c>
      <c r="AC407" s="45">
        <v>0</v>
      </c>
      <c r="AD407" s="45">
        <f t="shared" si="209"/>
        <v>307.48690777858064</v>
      </c>
      <c r="AE407" s="48">
        <f t="shared" si="218"/>
        <v>4367.4586209999998</v>
      </c>
      <c r="AF407" s="15">
        <f t="shared" si="232"/>
        <v>-1.0712838588400886</v>
      </c>
      <c r="AG407" s="14">
        <f t="shared" si="233"/>
        <v>0.94543804586397218</v>
      </c>
      <c r="AH407" s="15">
        <f t="shared" si="215"/>
        <v>-5.4561954136027824</v>
      </c>
      <c r="AI407" s="63">
        <f t="shared" si="234"/>
        <v>4674.9455287785804</v>
      </c>
      <c r="AJ407" s="63">
        <f t="shared" si="235"/>
        <v>-1.0002431327753025</v>
      </c>
      <c r="AK407" s="63">
        <f t="shared" si="236"/>
        <v>0.94472333356980376</v>
      </c>
      <c r="AL407" s="63">
        <f t="shared" si="237"/>
        <v>-5.5276666430196242</v>
      </c>
      <c r="AM407" s="8">
        <v>5.15</v>
      </c>
      <c r="AN407" s="16">
        <f t="shared" si="219"/>
        <v>1.0459551429265725</v>
      </c>
      <c r="AO407" s="17">
        <f t="shared" si="238"/>
        <v>1.9929650834193957E-2</v>
      </c>
      <c r="AP407" s="16">
        <f t="shared" si="239"/>
        <v>1.0459551429265725</v>
      </c>
      <c r="AQ407" s="17">
        <f t="shared" si="240"/>
        <v>4.5955142926572545</v>
      </c>
      <c r="AR407" s="45">
        <v>3604.7569389999999</v>
      </c>
      <c r="AS407" s="17">
        <f t="shared" si="241"/>
        <v>4.3436266134500023E-2</v>
      </c>
      <c r="AT407" s="17">
        <f t="shared" si="242"/>
        <v>1.1002348864420108</v>
      </c>
      <c r="AU407" s="17">
        <f t="shared" si="243"/>
        <v>10.023488644201084</v>
      </c>
    </row>
    <row r="408" spans="1:47" x14ac:dyDescent="0.3">
      <c r="A408">
        <f t="shared" si="220"/>
        <v>406</v>
      </c>
      <c r="B408" s="7">
        <v>44421</v>
      </c>
      <c r="C408" s="70">
        <v>2.3199999999999998</v>
      </c>
      <c r="D408" s="45">
        <v>3840.7300789999999</v>
      </c>
      <c r="E408" s="45">
        <v>0</v>
      </c>
      <c r="F408" s="46">
        <f t="shared" si="212"/>
        <v>305.56026817701007</v>
      </c>
      <c r="G408" s="46">
        <f t="shared" si="216"/>
        <v>3840.7300789999999</v>
      </c>
      <c r="H408" s="11">
        <f t="shared" si="221"/>
        <v>-3.222020615445409E-2</v>
      </c>
      <c r="I408" s="10">
        <f t="shared" si="210"/>
        <v>1.1207995957803158</v>
      </c>
      <c r="J408" s="11">
        <f t="shared" si="211"/>
        <v>12.079959578031584</v>
      </c>
      <c r="K408" s="56">
        <f t="shared" si="222"/>
        <v>4146.2903471770096</v>
      </c>
      <c r="L408" s="58">
        <f t="shared" si="223"/>
        <v>-2.8378886189306396E-2</v>
      </c>
      <c r="M408" s="57">
        <f t="shared" si="224"/>
        <v>1.1177119002855809</v>
      </c>
      <c r="N408" s="58">
        <f t="shared" si="225"/>
        <v>11.771190028558088</v>
      </c>
      <c r="O408" s="70">
        <v>4.5970000000000004</v>
      </c>
      <c r="P408" s="45">
        <v>4007.8398609999999</v>
      </c>
      <c r="Q408" s="45">
        <v>0</v>
      </c>
      <c r="R408" s="45">
        <f t="shared" si="213"/>
        <v>305.56026817701007</v>
      </c>
      <c r="S408" s="47">
        <f t="shared" si="217"/>
        <v>4007.8398609999999</v>
      </c>
      <c r="T408" s="13">
        <f t="shared" si="226"/>
        <v>-0.55164119493222863</v>
      </c>
      <c r="U408" s="12">
        <f t="shared" si="227"/>
        <v>1.0464326091627982</v>
      </c>
      <c r="V408" s="13">
        <f t="shared" si="214"/>
        <v>4.6432609162798233</v>
      </c>
      <c r="W408" s="55">
        <f t="shared" si="228"/>
        <v>4313.4001291770101</v>
      </c>
      <c r="X408" s="55">
        <f t="shared" si="229"/>
        <v>-0.51136632692094786</v>
      </c>
      <c r="Y408" s="55">
        <f t="shared" si="230"/>
        <v>1.0482889979641956</v>
      </c>
      <c r="Z408" s="55">
        <f t="shared" si="231"/>
        <v>4.8288997964195612</v>
      </c>
      <c r="AA408" s="70">
        <v>4.8981000000000003</v>
      </c>
      <c r="AB408" s="45">
        <v>4309.8152929999997</v>
      </c>
      <c r="AC408" s="45">
        <v>0</v>
      </c>
      <c r="AD408" s="45">
        <f t="shared" si="209"/>
        <v>307.5481888456618</v>
      </c>
      <c r="AE408" s="48">
        <f t="shared" si="218"/>
        <v>4309.8152929999997</v>
      </c>
      <c r="AF408" s="15">
        <f t="shared" si="232"/>
        <v>-1.3198368433952501</v>
      </c>
      <c r="AG408" s="14">
        <f t="shared" si="233"/>
        <v>0.93295980620318342</v>
      </c>
      <c r="AH408" s="15">
        <f t="shared" si="215"/>
        <v>-6.7040193796816583</v>
      </c>
      <c r="AI408" s="63">
        <f t="shared" si="234"/>
        <v>4617.3634818456612</v>
      </c>
      <c r="AJ408" s="63">
        <f t="shared" si="235"/>
        <v>-1.2317158901306691</v>
      </c>
      <c r="AK408" s="63">
        <f t="shared" si="236"/>
        <v>0.93308702615245231</v>
      </c>
      <c r="AL408" s="63">
        <f t="shared" si="237"/>
        <v>-6.691297384754769</v>
      </c>
      <c r="AM408" s="8">
        <v>5.15</v>
      </c>
      <c r="AN408" s="16">
        <f t="shared" si="219"/>
        <v>1.0461635981344402</v>
      </c>
      <c r="AO408" s="17">
        <f t="shared" si="238"/>
        <v>1.9929650834193957E-2</v>
      </c>
      <c r="AP408" s="16">
        <f t="shared" si="239"/>
        <v>1.0461635981344402</v>
      </c>
      <c r="AQ408" s="17">
        <f t="shared" si="240"/>
        <v>4.6163598134440154</v>
      </c>
      <c r="AR408" s="45">
        <v>3606.3227099999999</v>
      </c>
      <c r="AS408" s="17">
        <f t="shared" si="241"/>
        <v>4.3436243455419188E-2</v>
      </c>
      <c r="AT408" s="17">
        <f t="shared" si="242"/>
        <v>1.1007127871458673</v>
      </c>
      <c r="AU408" s="17">
        <f t="shared" si="243"/>
        <v>10.071278714586729</v>
      </c>
    </row>
    <row r="409" spans="1:47" x14ac:dyDescent="0.3">
      <c r="A409">
        <f t="shared" si="220"/>
        <v>407</v>
      </c>
      <c r="B409" s="7">
        <v>44424</v>
      </c>
      <c r="C409" s="70">
        <v>2.3450000000000002</v>
      </c>
      <c r="D409" s="45">
        <v>3735.1935309999999</v>
      </c>
      <c r="E409" s="45">
        <v>106.66006299999999</v>
      </c>
      <c r="F409" s="46">
        <f t="shared" si="212"/>
        <v>412.28122827154579</v>
      </c>
      <c r="G409" s="46">
        <f t="shared" si="216"/>
        <v>3841.8535939999997</v>
      </c>
      <c r="H409" s="11">
        <f t="shared" si="221"/>
        <v>2.9252641474153407E-2</v>
      </c>
      <c r="I409" s="10">
        <f t="shared" si="210"/>
        <v>1.1211274592677132</v>
      </c>
      <c r="J409" s="11">
        <f t="shared" si="211"/>
        <v>12.112745926771318</v>
      </c>
      <c r="K409" s="56">
        <f t="shared" si="222"/>
        <v>4147.4747592715457</v>
      </c>
      <c r="L409" s="58">
        <f t="shared" si="223"/>
        <v>2.8565585025730478E-2</v>
      </c>
      <c r="M409" s="57">
        <f t="shared" si="224"/>
        <v>1.1180311812287997</v>
      </c>
      <c r="N409" s="58">
        <f t="shared" si="225"/>
        <v>11.803118122879974</v>
      </c>
      <c r="O409" s="70">
        <v>4.6548999999999996</v>
      </c>
      <c r="P409" s="45">
        <v>3890.9785769999999</v>
      </c>
      <c r="Q409" s="45">
        <v>106.66006299999999</v>
      </c>
      <c r="R409" s="45">
        <f t="shared" si="213"/>
        <v>412.28122827154579</v>
      </c>
      <c r="S409" s="47">
        <f t="shared" si="217"/>
        <v>3997.6386399999997</v>
      </c>
      <c r="T409" s="13">
        <f t="shared" si="226"/>
        <v>-0.25453165180744364</v>
      </c>
      <c r="U409" s="12">
        <f t="shared" si="227"/>
        <v>1.0437691069576445</v>
      </c>
      <c r="V409" s="13">
        <f t="shared" si="214"/>
        <v>4.3769106957644466</v>
      </c>
      <c r="W409" s="55">
        <f t="shared" si="228"/>
        <v>4303.2598052715457</v>
      </c>
      <c r="X409" s="55">
        <f t="shared" si="229"/>
        <v>-0.23508887656567001</v>
      </c>
      <c r="Y409" s="55">
        <f t="shared" si="230"/>
        <v>1.0458245871357201</v>
      </c>
      <c r="Z409" s="55">
        <f t="shared" si="231"/>
        <v>4.582458713572013</v>
      </c>
      <c r="AA409" s="70">
        <v>4.9135999999999997</v>
      </c>
      <c r="AB409" s="45">
        <v>4302.2707250000003</v>
      </c>
      <c r="AC409" s="45">
        <v>0</v>
      </c>
      <c r="AD409" s="45">
        <f t="shared" si="209"/>
        <v>307.6094821258456</v>
      </c>
      <c r="AE409" s="48">
        <f t="shared" si="218"/>
        <v>4302.2707250000003</v>
      </c>
      <c r="AF409" s="15">
        <f t="shared" si="232"/>
        <v>-0.17505548352044764</v>
      </c>
      <c r="AG409" s="14">
        <f t="shared" si="233"/>
        <v>0.93132660890338304</v>
      </c>
      <c r="AH409" s="15">
        <f t="shared" si="215"/>
        <v>-6.867339109661696</v>
      </c>
      <c r="AI409" s="63">
        <f t="shared" si="234"/>
        <v>4609.880207125846</v>
      </c>
      <c r="AJ409" s="63">
        <f t="shared" si="235"/>
        <v>-0.16206813150486665</v>
      </c>
      <c r="AK409" s="63">
        <f t="shared" si="236"/>
        <v>0.93157478944385275</v>
      </c>
      <c r="AL409" s="63">
        <f t="shared" si="237"/>
        <v>-6.8425210556147249</v>
      </c>
      <c r="AM409" s="8">
        <v>5.15</v>
      </c>
      <c r="AN409" s="16">
        <f t="shared" si="219"/>
        <v>1.0463720948867028</v>
      </c>
      <c r="AO409" s="17">
        <f t="shared" si="238"/>
        <v>1.9929650834193957E-2</v>
      </c>
      <c r="AP409" s="16">
        <f t="shared" si="239"/>
        <v>1.0463720948867028</v>
      </c>
      <c r="AQ409" s="17">
        <f t="shared" si="240"/>
        <v>4.6372094886702797</v>
      </c>
      <c r="AR409" s="45">
        <v>3607.8891619999999</v>
      </c>
      <c r="AS409" s="17">
        <f t="shared" si="241"/>
        <v>4.3436268075969231E-2</v>
      </c>
      <c r="AT409" s="17">
        <f t="shared" si="242"/>
        <v>1.1011908957028385</v>
      </c>
      <c r="AU409" s="17">
        <f t="shared" si="243"/>
        <v>10.119089570283846</v>
      </c>
    </row>
    <row r="410" spans="1:47" x14ac:dyDescent="0.3">
      <c r="A410">
        <f t="shared" si="220"/>
        <v>408</v>
      </c>
      <c r="B410" s="7">
        <v>44425</v>
      </c>
      <c r="C410" s="70">
        <v>2.2730000000000001</v>
      </c>
      <c r="D410" s="45">
        <v>3739.0851779999998</v>
      </c>
      <c r="E410" s="45">
        <v>0</v>
      </c>
      <c r="F410" s="46">
        <f t="shared" si="212"/>
        <v>412.36339448079525</v>
      </c>
      <c r="G410" s="46">
        <f t="shared" si="216"/>
        <v>3739.0851779999998</v>
      </c>
      <c r="H410" s="11">
        <f t="shared" si="221"/>
        <v>0.10418863086214536</v>
      </c>
      <c r="I410" s="10">
        <f t="shared" si="210"/>
        <v>1.1222955466177438</v>
      </c>
      <c r="J410" s="11">
        <f t="shared" si="211"/>
        <v>12.229554661774378</v>
      </c>
      <c r="K410" s="56">
        <f t="shared" si="222"/>
        <v>4151.4485724807946</v>
      </c>
      <c r="L410" s="58">
        <f t="shared" si="223"/>
        <v>9.5812836482389585E-2</v>
      </c>
      <c r="M410" s="57">
        <f t="shared" si="224"/>
        <v>1.1191023986162927</v>
      </c>
      <c r="N410" s="58">
        <f t="shared" si="225"/>
        <v>11.910239861629268</v>
      </c>
      <c r="O410" s="70">
        <v>4.63</v>
      </c>
      <c r="P410" s="45">
        <v>3898.133605</v>
      </c>
      <c r="Q410" s="45">
        <v>0</v>
      </c>
      <c r="R410" s="45">
        <f t="shared" si="213"/>
        <v>412.36339448079525</v>
      </c>
      <c r="S410" s="47">
        <f t="shared" si="217"/>
        <v>3898.133605</v>
      </c>
      <c r="T410" s="13">
        <f t="shared" si="226"/>
        <v>0.18388762257119939</v>
      </c>
      <c r="U410" s="12">
        <f t="shared" si="227"/>
        <v>1.0456884691535615</v>
      </c>
      <c r="V410" s="13">
        <f t="shared" si="214"/>
        <v>4.5688469153561506</v>
      </c>
      <c r="W410" s="55">
        <f t="shared" si="228"/>
        <v>4310.4969994807952</v>
      </c>
      <c r="X410" s="55">
        <f t="shared" si="229"/>
        <v>0.16817934628032827</v>
      </c>
      <c r="Y410" s="55">
        <f t="shared" si="230"/>
        <v>1.047583448089604</v>
      </c>
      <c r="Z410" s="55">
        <f t="shared" si="231"/>
        <v>4.7583448089604019</v>
      </c>
      <c r="AA410" s="70">
        <v>4.9165000000000001</v>
      </c>
      <c r="AB410" s="45">
        <v>4302.3047020000004</v>
      </c>
      <c r="AC410" s="45">
        <v>0</v>
      </c>
      <c r="AD410" s="45">
        <f t="shared" si="209"/>
        <v>307.67078762156615</v>
      </c>
      <c r="AE410" s="48">
        <f t="shared" si="218"/>
        <v>4302.3047020000004</v>
      </c>
      <c r="AF410" s="15">
        <f t="shared" si="232"/>
        <v>7.8974574524437458E-4</v>
      </c>
      <c r="AG410" s="14">
        <f t="shared" si="233"/>
        <v>0.93133396401565116</v>
      </c>
      <c r="AH410" s="15">
        <f t="shared" si="215"/>
        <v>-6.8666035984348834</v>
      </c>
      <c r="AI410" s="63">
        <f t="shared" si="234"/>
        <v>4609.9754896215663</v>
      </c>
      <c r="AJ410" s="63">
        <f t="shared" si="235"/>
        <v>2.0669191267197462E-3</v>
      </c>
      <c r="AK410" s="63">
        <f t="shared" si="236"/>
        <v>0.93159404434135551</v>
      </c>
      <c r="AL410" s="63">
        <f t="shared" si="237"/>
        <v>-6.8405955658644491</v>
      </c>
      <c r="AM410" s="8">
        <v>5.15</v>
      </c>
      <c r="AN410" s="16">
        <f t="shared" si="219"/>
        <v>1.0465806331916401</v>
      </c>
      <c r="AO410" s="17">
        <f t="shared" si="238"/>
        <v>1.9929650834193957E-2</v>
      </c>
      <c r="AP410" s="16">
        <f t="shared" si="239"/>
        <v>1.0465806331916401</v>
      </c>
      <c r="AQ410" s="17">
        <f t="shared" si="240"/>
        <v>4.6580633191640075</v>
      </c>
      <c r="AR410" s="45">
        <v>3608.831619</v>
      </c>
      <c r="AS410" s="17">
        <f t="shared" si="241"/>
        <v>2.612211622037286E-2</v>
      </c>
      <c r="AT410" s="17">
        <f t="shared" si="242"/>
        <v>1.1014785500684221</v>
      </c>
      <c r="AU410" s="17">
        <f t="shared" si="243"/>
        <v>10.14785500684221</v>
      </c>
    </row>
    <row r="411" spans="1:47" x14ac:dyDescent="0.3">
      <c r="A411">
        <f t="shared" si="220"/>
        <v>409</v>
      </c>
      <c r="B411" s="7">
        <v>44426</v>
      </c>
      <c r="C411" s="70">
        <v>2.3209</v>
      </c>
      <c r="D411" s="45">
        <v>3738.690192</v>
      </c>
      <c r="E411" s="45">
        <v>0</v>
      </c>
      <c r="F411" s="46">
        <f t="shared" si="212"/>
        <v>412.44557706548329</v>
      </c>
      <c r="G411" s="46">
        <f t="shared" si="216"/>
        <v>3738.690192</v>
      </c>
      <c r="H411" s="11">
        <f t="shared" si="221"/>
        <v>-1.0563706928201633E-2</v>
      </c>
      <c r="I411" s="10">
        <f t="shared" si="210"/>
        <v>1.1221769906053307</v>
      </c>
      <c r="J411" s="11">
        <f t="shared" si="211"/>
        <v>12.217699060533072</v>
      </c>
      <c r="K411" s="56">
        <f t="shared" si="222"/>
        <v>4151.1357690654831</v>
      </c>
      <c r="L411" s="58">
        <f t="shared" si="223"/>
        <v>-7.5348016445375698E-3</v>
      </c>
      <c r="M411" s="57">
        <f t="shared" si="224"/>
        <v>1.1190180764703577</v>
      </c>
      <c r="N411" s="58">
        <f t="shared" si="225"/>
        <v>11.901807647035767</v>
      </c>
      <c r="O411" s="70">
        <v>4.7911000000000001</v>
      </c>
      <c r="P411" s="45">
        <v>3864.8662439999998</v>
      </c>
      <c r="Q411" s="45">
        <v>0</v>
      </c>
      <c r="R411" s="45">
        <f t="shared" si="213"/>
        <v>412.44557706548329</v>
      </c>
      <c r="S411" s="47">
        <f t="shared" si="217"/>
        <v>3864.8662439999998</v>
      </c>
      <c r="T411" s="13">
        <f t="shared" si="226"/>
        <v>-0.85341767037767635</v>
      </c>
      <c r="U411" s="12">
        <f t="shared" si="227"/>
        <v>1.0367643789807033</v>
      </c>
      <c r="V411" s="13">
        <f t="shared" si="214"/>
        <v>3.6764378980703283</v>
      </c>
      <c r="W411" s="55">
        <f t="shared" si="228"/>
        <v>4277.3118210654829</v>
      </c>
      <c r="X411" s="55">
        <f t="shared" si="229"/>
        <v>-0.76986895987422033</v>
      </c>
      <c r="Y411" s="55">
        <f t="shared" si="230"/>
        <v>1.039518428293982</v>
      </c>
      <c r="Z411" s="55">
        <f t="shared" si="231"/>
        <v>3.9518428293982</v>
      </c>
      <c r="AA411" s="70">
        <v>5.0162000000000004</v>
      </c>
      <c r="AB411" s="45">
        <v>4239.3550610000002</v>
      </c>
      <c r="AC411" s="45">
        <v>0</v>
      </c>
      <c r="AD411" s="45">
        <f t="shared" si="209"/>
        <v>307.73210533525793</v>
      </c>
      <c r="AE411" s="48">
        <f t="shared" si="218"/>
        <v>4239.3550610000002</v>
      </c>
      <c r="AF411" s="15">
        <f t="shared" si="232"/>
        <v>-1.4631609186289585</v>
      </c>
      <c r="AG411" s="14">
        <f t="shared" si="233"/>
        <v>0.91770704943225623</v>
      </c>
      <c r="AH411" s="15">
        <f t="shared" si="215"/>
        <v>-8.2292950567743777</v>
      </c>
      <c r="AI411" s="63">
        <f t="shared" si="234"/>
        <v>4547.0871663352582</v>
      </c>
      <c r="AJ411" s="63">
        <f t="shared" si="235"/>
        <v>-1.3641791247673396</v>
      </c>
      <c r="AK411" s="63">
        <f t="shared" si="236"/>
        <v>0.91888543286087498</v>
      </c>
      <c r="AL411" s="63">
        <f t="shared" si="237"/>
        <v>-8.1114567139125011</v>
      </c>
      <c r="AM411" s="8">
        <v>5.15</v>
      </c>
      <c r="AN411" s="16">
        <f t="shared" si="219"/>
        <v>1.0467892130575334</v>
      </c>
      <c r="AO411" s="17">
        <f t="shared" si="238"/>
        <v>1.9929650834193957E-2</v>
      </c>
      <c r="AP411" s="16">
        <f t="shared" si="239"/>
        <v>1.0467892130575334</v>
      </c>
      <c r="AQ411" s="17">
        <f t="shared" si="240"/>
        <v>4.6789213057533363</v>
      </c>
      <c r="AR411" s="45">
        <v>3609.7743220000002</v>
      </c>
      <c r="AS411" s="17">
        <f t="shared" si="241"/>
        <v>2.6122110963466838E-2</v>
      </c>
      <c r="AT411" s="17">
        <f t="shared" si="242"/>
        <v>1.1017662795175098</v>
      </c>
      <c r="AU411" s="17">
        <f t="shared" si="243"/>
        <v>10.176627951750984</v>
      </c>
    </row>
    <row r="412" spans="1:47" x14ac:dyDescent="0.3">
      <c r="A412">
        <f t="shared" si="220"/>
        <v>410</v>
      </c>
      <c r="B412" s="7">
        <v>44427</v>
      </c>
      <c r="C412" s="70">
        <v>2.3925999999999998</v>
      </c>
      <c r="D412" s="45">
        <v>3737.4642800000001</v>
      </c>
      <c r="E412" s="45">
        <v>0</v>
      </c>
      <c r="F412" s="46">
        <f t="shared" si="212"/>
        <v>412.52777602887352</v>
      </c>
      <c r="G412" s="46">
        <f t="shared" si="216"/>
        <v>3737.4642800000001</v>
      </c>
      <c r="H412" s="11">
        <f t="shared" si="221"/>
        <v>-3.2789879263683819E-2</v>
      </c>
      <c r="I412" s="10">
        <f t="shared" si="210"/>
        <v>1.1218090301249863</v>
      </c>
      <c r="J412" s="11">
        <f t="shared" si="211"/>
        <v>12.180903012498634</v>
      </c>
      <c r="K412" s="56">
        <f t="shared" si="222"/>
        <v>4149.9920560288738</v>
      </c>
      <c r="L412" s="58">
        <f t="shared" si="223"/>
        <v>-2.7551809919890147E-2</v>
      </c>
      <c r="M412" s="57">
        <f t="shared" si="224"/>
        <v>1.1187097667369594</v>
      </c>
      <c r="N412" s="58">
        <f t="shared" si="225"/>
        <v>11.870976673695942</v>
      </c>
      <c r="O412" s="70">
        <v>4.76</v>
      </c>
      <c r="P412" s="45">
        <v>3873.3139070000002</v>
      </c>
      <c r="Q412" s="45">
        <v>0</v>
      </c>
      <c r="R412" s="45">
        <f t="shared" si="213"/>
        <v>412.52777602887352</v>
      </c>
      <c r="S412" s="47">
        <f t="shared" si="217"/>
        <v>3873.3139070000002</v>
      </c>
      <c r="T412" s="13">
        <f t="shared" si="226"/>
        <v>0.21857581780779789</v>
      </c>
      <c r="U412" s="12">
        <f t="shared" si="227"/>
        <v>1.0390304952008003</v>
      </c>
      <c r="V412" s="13">
        <f t="shared" si="214"/>
        <v>3.9030495200800264</v>
      </c>
      <c r="W412" s="55">
        <f t="shared" si="228"/>
        <v>4285.8416830288734</v>
      </c>
      <c r="X412" s="55">
        <f t="shared" si="229"/>
        <v>0.19942109250443707</v>
      </c>
      <c r="Y412" s="55">
        <f t="shared" si="230"/>
        <v>1.0415914473004708</v>
      </c>
      <c r="Z412" s="55">
        <f t="shared" si="231"/>
        <v>4.1591447300470819</v>
      </c>
      <c r="AA412" s="70">
        <v>4.9447000000000001</v>
      </c>
      <c r="AB412" s="45">
        <v>4287.6762099999996</v>
      </c>
      <c r="AC412" s="45">
        <v>0</v>
      </c>
      <c r="AD412" s="45">
        <f t="shared" si="209"/>
        <v>307.79343526935594</v>
      </c>
      <c r="AE412" s="48">
        <f t="shared" si="218"/>
        <v>4287.6762099999996</v>
      </c>
      <c r="AF412" s="15">
        <f t="shared" si="232"/>
        <v>1.1398231170710371</v>
      </c>
      <c r="AG412" s="14">
        <f t="shared" si="233"/>
        <v>0.92816728652867564</v>
      </c>
      <c r="AH412" s="15">
        <f t="shared" si="215"/>
        <v>-7.1832713471324361</v>
      </c>
      <c r="AI412" s="63">
        <f t="shared" si="234"/>
        <v>4595.4696452693552</v>
      </c>
      <c r="AJ412" s="63">
        <f t="shared" si="235"/>
        <v>1.0640323610310531</v>
      </c>
      <c r="AK412" s="63">
        <f t="shared" si="236"/>
        <v>0.92866267122731494</v>
      </c>
      <c r="AL412" s="63">
        <f t="shared" si="237"/>
        <v>-7.133732877268506</v>
      </c>
      <c r="AM412" s="8">
        <v>5.15</v>
      </c>
      <c r="AN412" s="16">
        <f t="shared" si="219"/>
        <v>1.0469978344926658</v>
      </c>
      <c r="AO412" s="17">
        <f t="shared" si="238"/>
        <v>1.9929650834193957E-2</v>
      </c>
      <c r="AP412" s="16">
        <f t="shared" si="239"/>
        <v>1.0469978344926658</v>
      </c>
      <c r="AQ412" s="17">
        <f t="shared" si="240"/>
        <v>4.6997834492665813</v>
      </c>
      <c r="AR412" s="45">
        <v>3610.7172719999999</v>
      </c>
      <c r="AS412" s="17">
        <f t="shared" si="241"/>
        <v>2.6122131631689527E-2</v>
      </c>
      <c r="AT412" s="17">
        <f t="shared" si="242"/>
        <v>1.102054084355319</v>
      </c>
      <c r="AU412" s="17">
        <f t="shared" si="243"/>
        <v>10.205408435531904</v>
      </c>
    </row>
    <row r="413" spans="1:47" x14ac:dyDescent="0.3">
      <c r="A413">
        <f t="shared" si="220"/>
        <v>411</v>
      </c>
      <c r="B413" s="7">
        <v>44428</v>
      </c>
      <c r="C413" s="70">
        <v>2.4508999999999999</v>
      </c>
      <c r="D413" s="45">
        <v>3736.7358810000001</v>
      </c>
      <c r="E413" s="45">
        <v>0</v>
      </c>
      <c r="F413" s="46">
        <f t="shared" si="212"/>
        <v>412.60999137423016</v>
      </c>
      <c r="G413" s="46">
        <f t="shared" si="216"/>
        <v>3736.7358810000001</v>
      </c>
      <c r="H413" s="11">
        <f t="shared" si="221"/>
        <v>-1.9489122716109808E-2</v>
      </c>
      <c r="I413" s="10">
        <f t="shared" si="210"/>
        <v>1.1215903993864649</v>
      </c>
      <c r="J413" s="11">
        <f t="shared" si="211"/>
        <v>12.159039938646487</v>
      </c>
      <c r="K413" s="56">
        <f t="shared" si="222"/>
        <v>4149.3458723742306</v>
      </c>
      <c r="L413" s="58">
        <f t="shared" si="223"/>
        <v>-1.5570720278956784E-2</v>
      </c>
      <c r="M413" s="57">
        <f t="shared" si="224"/>
        <v>1.1185355755684474</v>
      </c>
      <c r="N413" s="58">
        <f t="shared" si="225"/>
        <v>11.853557556844741</v>
      </c>
      <c r="O413" s="70">
        <v>4.6646999999999998</v>
      </c>
      <c r="P413" s="45">
        <v>3895.7247870000001</v>
      </c>
      <c r="Q413" s="45">
        <v>0</v>
      </c>
      <c r="R413" s="45">
        <f t="shared" si="213"/>
        <v>412.60999137423016</v>
      </c>
      <c r="S413" s="47">
        <f t="shared" si="217"/>
        <v>3895.7247870000001</v>
      </c>
      <c r="T413" s="13">
        <f t="shared" si="226"/>
        <v>0.57859704991889416</v>
      </c>
      <c r="U413" s="12">
        <f t="shared" si="227"/>
        <v>1.0450422949937899</v>
      </c>
      <c r="V413" s="13">
        <f t="shared" si="214"/>
        <v>4.5042294993789866</v>
      </c>
      <c r="W413" s="55">
        <f t="shared" si="228"/>
        <v>4308.3347783742302</v>
      </c>
      <c r="X413" s="55">
        <f t="shared" si="229"/>
        <v>0.52482329047349729</v>
      </c>
      <c r="Y413" s="55">
        <f t="shared" si="230"/>
        <v>1.0470579618074838</v>
      </c>
      <c r="Z413" s="55">
        <f t="shared" si="231"/>
        <v>4.7057961807483784</v>
      </c>
      <c r="AA413" s="70">
        <v>4.8994</v>
      </c>
      <c r="AB413" s="45">
        <v>4319.4303460000001</v>
      </c>
      <c r="AC413" s="45">
        <v>0</v>
      </c>
      <c r="AD413" s="45">
        <f t="shared" si="209"/>
        <v>307.8547774262957</v>
      </c>
      <c r="AE413" s="48">
        <f t="shared" si="218"/>
        <v>4319.4303460000001</v>
      </c>
      <c r="AF413" s="15">
        <f t="shared" si="232"/>
        <v>0.74059081061068621</v>
      </c>
      <c r="AG413" s="14">
        <f t="shared" si="233"/>
        <v>0.93504120815980152</v>
      </c>
      <c r="AH413" s="15">
        <f t="shared" si="215"/>
        <v>-6.4958791840198487</v>
      </c>
      <c r="AI413" s="63">
        <f t="shared" si="234"/>
        <v>4627.2851234262962</v>
      </c>
      <c r="AJ413" s="63">
        <f t="shared" si="235"/>
        <v>0.69232267021266392</v>
      </c>
      <c r="AK413" s="63">
        <f t="shared" si="236"/>
        <v>0.93509201343002413</v>
      </c>
      <c r="AL413" s="63">
        <f t="shared" si="237"/>
        <v>-6.4907986569975868</v>
      </c>
      <c r="AM413" s="8">
        <v>5.15</v>
      </c>
      <c r="AN413" s="16">
        <f t="shared" si="219"/>
        <v>1.0472064975053217</v>
      </c>
      <c r="AO413" s="17">
        <f t="shared" si="238"/>
        <v>1.9929650834193957E-2</v>
      </c>
      <c r="AP413" s="16">
        <f t="shared" si="239"/>
        <v>1.0472064975053217</v>
      </c>
      <c r="AQ413" s="17">
        <f t="shared" si="240"/>
        <v>4.7206497505321687</v>
      </c>
      <c r="AR413" s="45">
        <v>3611.660468</v>
      </c>
      <c r="AS413" s="17">
        <f t="shared" si="241"/>
        <v>2.6122122806859771E-2</v>
      </c>
      <c r="AT413" s="17">
        <f t="shared" si="242"/>
        <v>1.1023419642766323</v>
      </c>
      <c r="AU413" s="17">
        <f t="shared" si="243"/>
        <v>10.234196427663234</v>
      </c>
    </row>
    <row r="414" spans="1:47" x14ac:dyDescent="0.3">
      <c r="A414">
        <f t="shared" si="220"/>
        <v>412</v>
      </c>
      <c r="B414" s="7">
        <v>44431</v>
      </c>
      <c r="C414" s="70">
        <v>2.5680000000000001</v>
      </c>
      <c r="D414" s="45">
        <v>3733.9657259999999</v>
      </c>
      <c r="E414" s="45">
        <v>0</v>
      </c>
      <c r="F414" s="46">
        <f t="shared" si="212"/>
        <v>412.69222310481803</v>
      </c>
      <c r="G414" s="46">
        <f t="shared" si="216"/>
        <v>3733.9657259999999</v>
      </c>
      <c r="H414" s="11">
        <f t="shared" si="221"/>
        <v>-7.4133015771471467E-2</v>
      </c>
      <c r="I414" s="10">
        <f t="shared" si="210"/>
        <v>1.1207589305987964</v>
      </c>
      <c r="J414" s="11">
        <f t="shared" si="211"/>
        <v>12.07589305987964</v>
      </c>
      <c r="K414" s="56">
        <f t="shared" si="222"/>
        <v>4146.6579491048178</v>
      </c>
      <c r="L414" s="58">
        <f t="shared" si="223"/>
        <v>-6.4779446016027808E-2</v>
      </c>
      <c r="M414" s="57">
        <f t="shared" si="224"/>
        <v>1.1178109944191019</v>
      </c>
      <c r="N414" s="58">
        <f t="shared" si="225"/>
        <v>11.781099441910193</v>
      </c>
      <c r="O414" s="70">
        <v>4.72</v>
      </c>
      <c r="P414" s="45">
        <v>3885.4313699999998</v>
      </c>
      <c r="Q414" s="45">
        <v>0</v>
      </c>
      <c r="R414" s="45">
        <f t="shared" si="213"/>
        <v>412.69222310481803</v>
      </c>
      <c r="S414" s="47">
        <f t="shared" si="217"/>
        <v>3885.4313699999998</v>
      </c>
      <c r="T414" s="13">
        <f t="shared" si="226"/>
        <v>-0.26422341317203779</v>
      </c>
      <c r="U414" s="12">
        <f t="shared" si="227"/>
        <v>1.042281048572866</v>
      </c>
      <c r="V414" s="13">
        <f t="shared" si="214"/>
        <v>4.2281048572865965</v>
      </c>
      <c r="W414" s="55">
        <f t="shared" si="228"/>
        <v>4298.1235931048177</v>
      </c>
      <c r="X414" s="55">
        <f t="shared" si="229"/>
        <v>-0.23701002347049638</v>
      </c>
      <c r="Y414" s="55">
        <f t="shared" si="230"/>
        <v>1.0445763294864541</v>
      </c>
      <c r="Z414" s="55">
        <f t="shared" si="231"/>
        <v>4.4576329486454069</v>
      </c>
      <c r="AA414" s="70">
        <v>4.97</v>
      </c>
      <c r="AB414" s="45">
        <v>4275.04709</v>
      </c>
      <c r="AC414" s="45">
        <v>0</v>
      </c>
      <c r="AD414" s="45">
        <f t="shared" ref="AD414:AD477" si="244">+(AD413*(1+AO413/100))+AC414</f>
        <v>307.91613180851317</v>
      </c>
      <c r="AE414" s="48">
        <f t="shared" si="218"/>
        <v>4275.04709</v>
      </c>
      <c r="AF414" s="15">
        <f t="shared" si="232"/>
        <v>-1.0275256791928866</v>
      </c>
      <c r="AG414" s="14">
        <f t="shared" si="233"/>
        <v>0.92543341963492409</v>
      </c>
      <c r="AH414" s="15">
        <f t="shared" si="215"/>
        <v>-7.4566580365075907</v>
      </c>
      <c r="AI414" s="63">
        <f t="shared" si="234"/>
        <v>4582.9632218085135</v>
      </c>
      <c r="AJ414" s="63">
        <f t="shared" si="235"/>
        <v>-0.95783813695414777</v>
      </c>
      <c r="AK414" s="63">
        <f t="shared" si="236"/>
        <v>0.92613534550977894</v>
      </c>
      <c r="AL414" s="63">
        <f t="shared" si="237"/>
        <v>-7.386465449022106</v>
      </c>
      <c r="AM414" s="8">
        <v>5.15</v>
      </c>
      <c r="AN414" s="16">
        <f t="shared" si="219"/>
        <v>1.0474152021037875</v>
      </c>
      <c r="AO414" s="17">
        <f t="shared" si="238"/>
        <v>1.9929650834193957E-2</v>
      </c>
      <c r="AP414" s="16">
        <f t="shared" si="239"/>
        <v>1.0474152021037875</v>
      </c>
      <c r="AQ414" s="17">
        <f t="shared" si="240"/>
        <v>4.7415202103787468</v>
      </c>
      <c r="AR414" s="45">
        <v>3612.6039110000002</v>
      </c>
      <c r="AS414" s="17">
        <f t="shared" si="241"/>
        <v>2.6122139895456975E-2</v>
      </c>
      <c r="AT414" s="17">
        <f t="shared" si="242"/>
        <v>1.1026299195866669</v>
      </c>
      <c r="AU414" s="17">
        <f t="shared" si="243"/>
        <v>10.262991958666689</v>
      </c>
    </row>
    <row r="415" spans="1:47" x14ac:dyDescent="0.3">
      <c r="A415">
        <f t="shared" si="220"/>
        <v>413</v>
      </c>
      <c r="B415" s="7">
        <v>44432</v>
      </c>
      <c r="C415" s="70">
        <v>2.6294</v>
      </c>
      <c r="D415" s="45">
        <v>3733.1740930000001</v>
      </c>
      <c r="E415" s="45">
        <v>0</v>
      </c>
      <c r="F415" s="46">
        <f t="shared" si="212"/>
        <v>412.77447122390271</v>
      </c>
      <c r="G415" s="46">
        <f t="shared" si="216"/>
        <v>3733.1740930000001</v>
      </c>
      <c r="H415" s="11">
        <f t="shared" si="221"/>
        <v>-2.1200864123838148E-2</v>
      </c>
      <c r="I415" s="10">
        <f t="shared" si="210"/>
        <v>1.1205213200207644</v>
      </c>
      <c r="J415" s="11">
        <f t="shared" si="211"/>
        <v>12.052132002076444</v>
      </c>
      <c r="K415" s="56">
        <f t="shared" si="222"/>
        <v>4145.9485642239024</v>
      </c>
      <c r="L415" s="58">
        <f t="shared" si="223"/>
        <v>-1.7107388398618362E-2</v>
      </c>
      <c r="M415" s="57">
        <f t="shared" si="224"/>
        <v>1.1176197661507241</v>
      </c>
      <c r="N415" s="58">
        <f t="shared" si="225"/>
        <v>11.761976615072411</v>
      </c>
      <c r="O415" s="70">
        <v>4.6058000000000003</v>
      </c>
      <c r="P415" s="45">
        <v>3912.0230179999999</v>
      </c>
      <c r="Q415" s="45">
        <v>0</v>
      </c>
      <c r="R415" s="45">
        <f t="shared" si="213"/>
        <v>412.77447122390271</v>
      </c>
      <c r="S415" s="47">
        <f t="shared" si="217"/>
        <v>3912.0230179999999</v>
      </c>
      <c r="T415" s="13">
        <f t="shared" si="226"/>
        <v>0.68439371250559322</v>
      </c>
      <c r="U415" s="12">
        <f t="shared" si="227"/>
        <v>1.049414354535936</v>
      </c>
      <c r="V415" s="13">
        <f t="shared" si="214"/>
        <v>4.9414354535936011</v>
      </c>
      <c r="W415" s="55">
        <f t="shared" si="228"/>
        <v>4324.7974892239026</v>
      </c>
      <c r="X415" s="55">
        <f t="shared" si="229"/>
        <v>0.62059397644766978</v>
      </c>
      <c r="Y415" s="55">
        <f t="shared" si="230"/>
        <v>1.0510589072666452</v>
      </c>
      <c r="Z415" s="55">
        <f t="shared" si="231"/>
        <v>5.1058907266645193</v>
      </c>
      <c r="AA415" s="70">
        <v>4.8600000000000003</v>
      </c>
      <c r="AB415" s="45">
        <v>4349.5332930000004</v>
      </c>
      <c r="AC415" s="45">
        <v>0</v>
      </c>
      <c r="AD415" s="45">
        <f t="shared" si="244"/>
        <v>307.97749841844478</v>
      </c>
      <c r="AE415" s="48">
        <f t="shared" si="218"/>
        <v>4349.5332930000004</v>
      </c>
      <c r="AF415" s="15">
        <f t="shared" si="232"/>
        <v>1.7423481293161736</v>
      </c>
      <c r="AG415" s="14">
        <f t="shared" si="233"/>
        <v>0.94155769150999991</v>
      </c>
      <c r="AH415" s="15">
        <f t="shared" si="215"/>
        <v>-5.8442308490000094</v>
      </c>
      <c r="AI415" s="63">
        <f t="shared" si="234"/>
        <v>4657.5107914184455</v>
      </c>
      <c r="AJ415" s="63">
        <f t="shared" si="235"/>
        <v>1.626623780334735</v>
      </c>
      <c r="AK415" s="63">
        <f t="shared" si="236"/>
        <v>0.94120008327792626</v>
      </c>
      <c r="AL415" s="63">
        <f t="shared" si="237"/>
        <v>-5.8799916722073746</v>
      </c>
      <c r="AM415" s="8">
        <v>5.15</v>
      </c>
      <c r="AN415" s="16">
        <f t="shared" si="219"/>
        <v>1.047623948296351</v>
      </c>
      <c r="AO415" s="17">
        <f t="shared" si="238"/>
        <v>1.9929650834193957E-2</v>
      </c>
      <c r="AP415" s="16">
        <f t="shared" si="239"/>
        <v>1.047623948296351</v>
      </c>
      <c r="AQ415" s="17">
        <f t="shared" si="240"/>
        <v>4.7623948296350971</v>
      </c>
      <c r="AR415" s="45">
        <v>3613.5475999999999</v>
      </c>
      <c r="AS415" s="17">
        <f t="shared" si="241"/>
        <v>2.61221275082546E-2</v>
      </c>
      <c r="AT415" s="17">
        <f t="shared" si="242"/>
        <v>1.1029179499802055</v>
      </c>
      <c r="AU415" s="17">
        <f t="shared" si="243"/>
        <v>10.291794998020553</v>
      </c>
    </row>
    <row r="416" spans="1:47" x14ac:dyDescent="0.3">
      <c r="A416">
        <f t="shared" si="220"/>
        <v>414</v>
      </c>
      <c r="B416" s="7">
        <v>44433</v>
      </c>
      <c r="C416" s="70">
        <v>2.5731000000000002</v>
      </c>
      <c r="D416" s="45">
        <v>3736.4914669999998</v>
      </c>
      <c r="E416" s="45">
        <v>0</v>
      </c>
      <c r="F416" s="46">
        <f t="shared" si="212"/>
        <v>412.85673573475032</v>
      </c>
      <c r="G416" s="46">
        <f t="shared" si="216"/>
        <v>3736.4914669999998</v>
      </c>
      <c r="H416" s="11">
        <f t="shared" si="221"/>
        <v>8.8862022433411347E-2</v>
      </c>
      <c r="I416" s="10">
        <f t="shared" si="210"/>
        <v>1.1215170379275325</v>
      </c>
      <c r="J416" s="11">
        <f t="shared" si="211"/>
        <v>12.151703792753255</v>
      </c>
      <c r="K416" s="56">
        <f t="shared" si="222"/>
        <v>4149.34820273475</v>
      </c>
      <c r="L416" s="58">
        <f t="shared" si="223"/>
        <v>8.1999051801640022E-2</v>
      </c>
      <c r="M416" s="57">
        <f t="shared" si="224"/>
        <v>1.1185362037617155</v>
      </c>
      <c r="N416" s="58">
        <f t="shared" si="225"/>
        <v>11.853620376171548</v>
      </c>
      <c r="O416" s="70">
        <v>4.4715999999999996</v>
      </c>
      <c r="P416" s="45">
        <v>3943.2150820000002</v>
      </c>
      <c r="Q416" s="45">
        <v>0</v>
      </c>
      <c r="R416" s="45">
        <f t="shared" si="213"/>
        <v>412.85673573475032</v>
      </c>
      <c r="S416" s="47">
        <f t="shared" si="217"/>
        <v>3943.2150820000002</v>
      </c>
      <c r="T416" s="13">
        <f t="shared" si="226"/>
        <v>0.79733845778717782</v>
      </c>
      <c r="U416" s="12">
        <f t="shared" si="227"/>
        <v>1.0577817387661901</v>
      </c>
      <c r="V416" s="13">
        <f t="shared" si="214"/>
        <v>5.7781738766190083</v>
      </c>
      <c r="W416" s="55">
        <f t="shared" si="228"/>
        <v>4356.0718177347508</v>
      </c>
      <c r="X416" s="55">
        <f t="shared" si="229"/>
        <v>0.72313972131121673</v>
      </c>
      <c r="Y416" s="55">
        <f t="shared" si="230"/>
        <v>1.05865953171947</v>
      </c>
      <c r="Z416" s="55">
        <f t="shared" si="231"/>
        <v>5.8659531719470026</v>
      </c>
      <c r="AA416" s="70">
        <v>4.7606999999999999</v>
      </c>
      <c r="AB416" s="45">
        <v>4418.6689130000004</v>
      </c>
      <c r="AC416" s="45">
        <v>0</v>
      </c>
      <c r="AD416" s="45">
        <f t="shared" si="244"/>
        <v>308.03887725852746</v>
      </c>
      <c r="AE416" s="48">
        <f t="shared" si="218"/>
        <v>4418.6689130000004</v>
      </c>
      <c r="AF416" s="15">
        <f t="shared" si="232"/>
        <v>1.5894951329896712</v>
      </c>
      <c r="AG416" s="14">
        <f t="shared" si="233"/>
        <v>0.95652370519084129</v>
      </c>
      <c r="AH416" s="15">
        <f t="shared" si="215"/>
        <v>-4.3476294809158711</v>
      </c>
      <c r="AI416" s="63">
        <f t="shared" si="234"/>
        <v>4726.7077902585279</v>
      </c>
      <c r="AJ416" s="63">
        <f t="shared" si="235"/>
        <v>1.4857077511785777</v>
      </c>
      <c r="AK416" s="63">
        <f t="shared" si="236"/>
        <v>0.95518356586928566</v>
      </c>
      <c r="AL416" s="63">
        <f t="shared" si="237"/>
        <v>-4.4816434130714349</v>
      </c>
      <c r="AM416" s="8">
        <v>5.15</v>
      </c>
      <c r="AN416" s="16">
        <f t="shared" si="219"/>
        <v>1.0478327360913018</v>
      </c>
      <c r="AO416" s="17">
        <f t="shared" si="238"/>
        <v>1.9929650834193957E-2</v>
      </c>
      <c r="AP416" s="16">
        <f t="shared" si="239"/>
        <v>1.0478327360913018</v>
      </c>
      <c r="AQ416" s="17">
        <f t="shared" si="240"/>
        <v>4.7832736091301786</v>
      </c>
      <c r="AR416" s="45">
        <v>3614.4915350000001</v>
      </c>
      <c r="AS416" s="17">
        <f t="shared" si="241"/>
        <v>2.6122113349225096E-2</v>
      </c>
      <c r="AT416" s="17">
        <f t="shared" si="242"/>
        <v>1.1032060554572483</v>
      </c>
      <c r="AU416" s="17">
        <f t="shared" si="243"/>
        <v>10.320605545724826</v>
      </c>
    </row>
    <row r="417" spans="1:47" x14ac:dyDescent="0.3">
      <c r="A417">
        <f t="shared" si="220"/>
        <v>415</v>
      </c>
      <c r="B417" s="7">
        <v>44434</v>
      </c>
      <c r="C417" s="70">
        <v>2.56</v>
      </c>
      <c r="D417" s="45">
        <v>3739.8528809999998</v>
      </c>
      <c r="E417" s="45">
        <v>0</v>
      </c>
      <c r="F417" s="46">
        <f t="shared" si="212"/>
        <v>412.9390166406277</v>
      </c>
      <c r="G417" s="46">
        <f t="shared" si="216"/>
        <v>3739.8528809999998</v>
      </c>
      <c r="H417" s="11">
        <f t="shared" si="221"/>
        <v>8.9961773757218921E-2</v>
      </c>
      <c r="I417" s="10">
        <f t="shared" si="210"/>
        <v>1.1225259745478415</v>
      </c>
      <c r="J417" s="11">
        <f t="shared" si="211"/>
        <v>12.252597454784153</v>
      </c>
      <c r="K417" s="56">
        <f t="shared" si="222"/>
        <v>4152.7918976406272</v>
      </c>
      <c r="L417" s="58">
        <f t="shared" si="223"/>
        <v>8.2993635087258433E-2</v>
      </c>
      <c r="M417" s="57">
        <f t="shared" si="224"/>
        <v>1.1194645176169844</v>
      </c>
      <c r="N417" s="58">
        <f t="shared" si="225"/>
        <v>11.946451761698441</v>
      </c>
      <c r="O417" s="70">
        <v>4.5053999999999998</v>
      </c>
      <c r="P417" s="45">
        <v>3939.1246820000001</v>
      </c>
      <c r="Q417" s="45">
        <v>0</v>
      </c>
      <c r="R417" s="45">
        <f t="shared" si="213"/>
        <v>412.9390166406277</v>
      </c>
      <c r="S417" s="47">
        <f t="shared" si="217"/>
        <v>3939.1246820000001</v>
      </c>
      <c r="T417" s="13">
        <f t="shared" si="226"/>
        <v>-0.10373261196611194</v>
      </c>
      <c r="U417" s="12">
        <f t="shared" si="227"/>
        <v>1.0566844741396673</v>
      </c>
      <c r="V417" s="13">
        <f t="shared" si="214"/>
        <v>5.6684474139667262</v>
      </c>
      <c r="W417" s="55">
        <f t="shared" si="228"/>
        <v>4352.063698640628</v>
      </c>
      <c r="X417" s="55">
        <f t="shared" si="229"/>
        <v>-9.2012236295202499E-2</v>
      </c>
      <c r="Y417" s="55">
        <f t="shared" si="230"/>
        <v>1.0576854354095826</v>
      </c>
      <c r="Z417" s="55">
        <f t="shared" si="231"/>
        <v>5.7685435409582597</v>
      </c>
      <c r="AA417" s="70">
        <v>4.78</v>
      </c>
      <c r="AB417" s="45">
        <v>4409.2873499999996</v>
      </c>
      <c r="AC417" s="45">
        <v>0</v>
      </c>
      <c r="AD417" s="45">
        <f t="shared" si="244"/>
        <v>308.10026833119866</v>
      </c>
      <c r="AE417" s="48">
        <f t="shared" si="218"/>
        <v>4409.2873499999996</v>
      </c>
      <c r="AF417" s="15">
        <f t="shared" si="232"/>
        <v>-0.21231649586597179</v>
      </c>
      <c r="AG417" s="14">
        <f t="shared" si="233"/>
        <v>0.95449284757785269</v>
      </c>
      <c r="AH417" s="15">
        <f t="shared" si="215"/>
        <v>-4.5507152422147312</v>
      </c>
      <c r="AI417" s="63">
        <f t="shared" si="234"/>
        <v>4717.3876183311986</v>
      </c>
      <c r="AJ417" s="63">
        <f t="shared" si="235"/>
        <v>-0.19718104737800335</v>
      </c>
      <c r="AK417" s="63">
        <f t="shared" si="236"/>
        <v>0.95330012490972205</v>
      </c>
      <c r="AL417" s="63">
        <f t="shared" si="237"/>
        <v>-4.6699875090277949</v>
      </c>
      <c r="AM417" s="8">
        <v>5.15</v>
      </c>
      <c r="AN417" s="16">
        <f t="shared" si="219"/>
        <v>1.0480415654969311</v>
      </c>
      <c r="AO417" s="17">
        <f t="shared" si="238"/>
        <v>1.9929650834193957E-2</v>
      </c>
      <c r="AP417" s="16">
        <f t="shared" si="239"/>
        <v>1.0480415654969311</v>
      </c>
      <c r="AQ417" s="17">
        <f t="shared" si="240"/>
        <v>4.804156549693106</v>
      </c>
      <c r="AR417" s="45">
        <v>3616.9419600000001</v>
      </c>
      <c r="AS417" s="17">
        <f t="shared" si="241"/>
        <v>6.7794459504799676E-2</v>
      </c>
      <c r="AT417" s="17">
        <f t="shared" si="242"/>
        <v>1.1039539680397696</v>
      </c>
      <c r="AU417" s="17">
        <f t="shared" si="243"/>
        <v>10.395396803976965</v>
      </c>
    </row>
    <row r="418" spans="1:47" x14ac:dyDescent="0.3">
      <c r="A418">
        <f t="shared" si="220"/>
        <v>416</v>
      </c>
      <c r="B418" s="7">
        <v>44435</v>
      </c>
      <c r="C418" s="70">
        <v>2.5099999999999998</v>
      </c>
      <c r="D418" s="45">
        <v>3743.1303050000001</v>
      </c>
      <c r="E418" s="45">
        <v>0</v>
      </c>
      <c r="F418" s="46">
        <f t="shared" si="212"/>
        <v>413.02131394480233</v>
      </c>
      <c r="G418" s="46">
        <f t="shared" si="216"/>
        <v>3743.1303050000001</v>
      </c>
      <c r="H418" s="11">
        <f t="shared" si="221"/>
        <v>8.763510502380889E-2</v>
      </c>
      <c r="I418" s="10">
        <f t="shared" si="210"/>
        <v>1.1235097013645561</v>
      </c>
      <c r="J418" s="11">
        <f t="shared" si="211"/>
        <v>12.350970136455608</v>
      </c>
      <c r="K418" s="56">
        <f t="shared" si="222"/>
        <v>4156.1516189448021</v>
      </c>
      <c r="L418" s="58">
        <f t="shared" si="223"/>
        <v>8.090271284924011E-2</v>
      </c>
      <c r="M418" s="57">
        <f t="shared" si="224"/>
        <v>1.1203701947811211</v>
      </c>
      <c r="N418" s="58">
        <f t="shared" si="225"/>
        <v>12.037019478112111</v>
      </c>
      <c r="O418" s="70">
        <v>4.4424999999999999</v>
      </c>
      <c r="P418" s="45">
        <v>3954.925189</v>
      </c>
      <c r="Q418" s="45">
        <v>0</v>
      </c>
      <c r="R418" s="45">
        <f t="shared" si="213"/>
        <v>413.02131394480233</v>
      </c>
      <c r="S418" s="47">
        <f t="shared" si="217"/>
        <v>3954.925189</v>
      </c>
      <c r="T418" s="13">
        <f t="shared" si="226"/>
        <v>0.40111720941966578</v>
      </c>
      <c r="U418" s="12">
        <f t="shared" si="227"/>
        <v>1.0609230174147071</v>
      </c>
      <c r="V418" s="13">
        <f t="shared" si="214"/>
        <v>6.092301741470707</v>
      </c>
      <c r="W418" s="55">
        <f t="shared" si="228"/>
        <v>4367.946502944802</v>
      </c>
      <c r="X418" s="55">
        <f t="shared" si="229"/>
        <v>0.36494880139588126</v>
      </c>
      <c r="Y418" s="55">
        <f t="shared" si="230"/>
        <v>1.0615454457286486</v>
      </c>
      <c r="Z418" s="55">
        <f t="shared" si="231"/>
        <v>6.1545445728648618</v>
      </c>
      <c r="AA418" s="70">
        <v>4.7427000000000001</v>
      </c>
      <c r="AB418" s="45">
        <v>4437.0445570000002</v>
      </c>
      <c r="AC418" s="45">
        <v>0</v>
      </c>
      <c r="AD418" s="45">
        <f t="shared" si="244"/>
        <v>308.16167163889628</v>
      </c>
      <c r="AE418" s="48">
        <f t="shared" si="218"/>
        <v>4437.0445570000002</v>
      </c>
      <c r="AF418" s="15">
        <f t="shared" si="232"/>
        <v>0.62951685378365152</v>
      </c>
      <c r="AG418" s="14">
        <f t="shared" si="233"/>
        <v>0.96050154092151474</v>
      </c>
      <c r="AH418" s="15">
        <f t="shared" si="215"/>
        <v>-3.949845907848526</v>
      </c>
      <c r="AI418" s="63">
        <f t="shared" si="234"/>
        <v>4745.2062286388964</v>
      </c>
      <c r="AJ418" s="63">
        <f t="shared" si="235"/>
        <v>0.58970372075421995</v>
      </c>
      <c r="AK418" s="63">
        <f t="shared" si="236"/>
        <v>0.95892177121626931</v>
      </c>
      <c r="AL418" s="63">
        <f t="shared" si="237"/>
        <v>-4.107822878373069</v>
      </c>
      <c r="AM418" s="8">
        <v>5.15</v>
      </c>
      <c r="AN418" s="16">
        <f t="shared" si="219"/>
        <v>1.0482504365215317</v>
      </c>
      <c r="AO418" s="17">
        <f t="shared" si="238"/>
        <v>1.9929650834193957E-2</v>
      </c>
      <c r="AP418" s="16">
        <f t="shared" si="239"/>
        <v>1.0482504365215317</v>
      </c>
      <c r="AQ418" s="17">
        <f t="shared" si="240"/>
        <v>4.8250436521531714</v>
      </c>
      <c r="AR418" s="45">
        <v>3618.0751559999999</v>
      </c>
      <c r="AS418" s="17">
        <f t="shared" si="241"/>
        <v>3.1330223501835341E-2</v>
      </c>
      <c r="AT418" s="17">
        <f t="shared" si="242"/>
        <v>1.1042998392853138</v>
      </c>
      <c r="AU418" s="17">
        <f t="shared" si="243"/>
        <v>10.429983928531383</v>
      </c>
    </row>
    <row r="419" spans="1:47" x14ac:dyDescent="0.3">
      <c r="A419">
        <f t="shared" si="220"/>
        <v>417</v>
      </c>
      <c r="B419" s="7">
        <v>44438</v>
      </c>
      <c r="C419" s="70">
        <v>2.52</v>
      </c>
      <c r="D419" s="45">
        <v>3744.324752</v>
      </c>
      <c r="E419" s="45">
        <v>0</v>
      </c>
      <c r="F419" s="46">
        <f t="shared" si="212"/>
        <v>413.10362765054231</v>
      </c>
      <c r="G419" s="46">
        <f t="shared" si="216"/>
        <v>3744.324752</v>
      </c>
      <c r="H419" s="11">
        <f t="shared" si="221"/>
        <v>3.1910377215682573E-2</v>
      </c>
      <c r="I419" s="10">
        <f t="shared" si="210"/>
        <v>1.1238682175483163</v>
      </c>
      <c r="J419" s="11">
        <f t="shared" si="211"/>
        <v>12.386821754831633</v>
      </c>
      <c r="K419" s="56">
        <f t="shared" si="222"/>
        <v>4157.4283796505424</v>
      </c>
      <c r="L419" s="58">
        <f t="shared" si="223"/>
        <v>3.0719781730792484E-2</v>
      </c>
      <c r="M419" s="57">
        <f t="shared" si="224"/>
        <v>1.1207143700595348</v>
      </c>
      <c r="N419" s="58">
        <f t="shared" si="225"/>
        <v>12.071437005953477</v>
      </c>
      <c r="O419" s="70">
        <v>4.4343000000000004</v>
      </c>
      <c r="P419" s="45">
        <v>3958.6579099999999</v>
      </c>
      <c r="Q419" s="45">
        <v>0</v>
      </c>
      <c r="R419" s="45">
        <f t="shared" si="213"/>
        <v>413.10362765054231</v>
      </c>
      <c r="S419" s="47">
        <f t="shared" si="217"/>
        <v>3958.6579099999999</v>
      </c>
      <c r="T419" s="13">
        <f t="shared" si="226"/>
        <v>9.4381583003944058E-2</v>
      </c>
      <c r="U419" s="12">
        <f t="shared" si="227"/>
        <v>1.0619243333529962</v>
      </c>
      <c r="V419" s="13">
        <f t="shared" si="214"/>
        <v>6.1924333352996186</v>
      </c>
      <c r="W419" s="55">
        <f t="shared" si="228"/>
        <v>4371.7615376505419</v>
      </c>
      <c r="X419" s="55">
        <f t="shared" si="229"/>
        <v>8.7341607850910385E-2</v>
      </c>
      <c r="Y419" s="55">
        <f t="shared" si="230"/>
        <v>1.0624726165890162</v>
      </c>
      <c r="Z419" s="55">
        <f t="shared" si="231"/>
        <v>6.247261658901615</v>
      </c>
      <c r="AA419" s="70">
        <v>4.7835000000000001</v>
      </c>
      <c r="AB419" s="45">
        <v>4411.3014860000003</v>
      </c>
      <c r="AC419" s="45">
        <v>0</v>
      </c>
      <c r="AD419" s="45">
        <f t="shared" si="244"/>
        <v>308.22308718405873</v>
      </c>
      <c r="AE419" s="48">
        <f t="shared" si="218"/>
        <v>4411.3014860000003</v>
      </c>
      <c r="AF419" s="15">
        <f t="shared" si="232"/>
        <v>-0.5801850909832984</v>
      </c>
      <c r="AG419" s="14">
        <f t="shared" si="233"/>
        <v>0.95492885418242324</v>
      </c>
      <c r="AH419" s="15">
        <f t="shared" si="215"/>
        <v>-4.5071145817576763</v>
      </c>
      <c r="AI419" s="63">
        <f t="shared" si="234"/>
        <v>4719.5245731840587</v>
      </c>
      <c r="AJ419" s="63">
        <f t="shared" si="235"/>
        <v>-0.54121263054576207</v>
      </c>
      <c r="AK419" s="63">
        <f t="shared" si="236"/>
        <v>0.95373196547339378</v>
      </c>
      <c r="AL419" s="63">
        <f t="shared" si="237"/>
        <v>-4.6268034526606217</v>
      </c>
      <c r="AM419" s="8">
        <v>5.15</v>
      </c>
      <c r="AN419" s="16">
        <f t="shared" si="219"/>
        <v>1.0484593491733984</v>
      </c>
      <c r="AO419" s="17">
        <f t="shared" si="238"/>
        <v>1.9929650834193957E-2</v>
      </c>
      <c r="AP419" s="16">
        <f t="shared" si="239"/>
        <v>1.0484593491733984</v>
      </c>
      <c r="AQ419" s="17">
        <f t="shared" si="240"/>
        <v>4.8459349173398447</v>
      </c>
      <c r="AR419" s="45">
        <v>3619.2087069999998</v>
      </c>
      <c r="AS419" s="17">
        <f t="shared" si="241"/>
        <v>3.133022259418361E-2</v>
      </c>
      <c r="AT419" s="17">
        <f t="shared" si="242"/>
        <v>1.1046458188830692</v>
      </c>
      <c r="AU419" s="17">
        <f t="shared" si="243"/>
        <v>10.464581888306924</v>
      </c>
    </row>
    <row r="420" spans="1:47" x14ac:dyDescent="0.3">
      <c r="A420">
        <f t="shared" si="220"/>
        <v>418</v>
      </c>
      <c r="B420" s="7">
        <v>44439</v>
      </c>
      <c r="C420" s="70">
        <v>2.5278</v>
      </c>
      <c r="D420" s="45">
        <v>3745.6028470000001</v>
      </c>
      <c r="E420" s="45">
        <v>0</v>
      </c>
      <c r="F420" s="46">
        <f t="shared" si="212"/>
        <v>413.18595776111647</v>
      </c>
      <c r="G420" s="46">
        <f t="shared" si="216"/>
        <v>3745.6028470000001</v>
      </c>
      <c r="H420" s="11">
        <f t="shared" si="221"/>
        <v>3.4134192001311625E-2</v>
      </c>
      <c r="I420" s="10">
        <f t="shared" si="210"/>
        <v>1.124251840883536</v>
      </c>
      <c r="J420" s="11">
        <f t="shared" si="211"/>
        <v>12.425184088353603</v>
      </c>
      <c r="K420" s="56">
        <f t="shared" si="222"/>
        <v>4158.7888047611168</v>
      </c>
      <c r="L420" s="58">
        <f t="shared" si="223"/>
        <v>3.2722755182823526E-2</v>
      </c>
      <c r="M420" s="57">
        <f t="shared" si="224"/>
        <v>1.1210810986791482</v>
      </c>
      <c r="N420" s="58">
        <f t="shared" si="225"/>
        <v>12.108109867914818</v>
      </c>
      <c r="O420" s="70">
        <v>4.5274000000000001</v>
      </c>
      <c r="P420" s="45">
        <v>3940.058689</v>
      </c>
      <c r="Q420" s="45">
        <v>0</v>
      </c>
      <c r="R420" s="45">
        <f t="shared" si="213"/>
        <v>413.18595776111647</v>
      </c>
      <c r="S420" s="47">
        <f t="shared" si="217"/>
        <v>3940.058689</v>
      </c>
      <c r="T420" s="13">
        <f t="shared" si="226"/>
        <v>-0.46983653103785938</v>
      </c>
      <c r="U420" s="12">
        <f t="shared" si="227"/>
        <v>1.0569350249029235</v>
      </c>
      <c r="V420" s="13">
        <f t="shared" si="214"/>
        <v>5.6935024902923459</v>
      </c>
      <c r="W420" s="55">
        <f t="shared" si="228"/>
        <v>4353.2446467611162</v>
      </c>
      <c r="X420" s="55">
        <f t="shared" si="229"/>
        <v>-0.42355674548930633</v>
      </c>
      <c r="Y420" s="55">
        <f t="shared" si="230"/>
        <v>1.0579724421524765</v>
      </c>
      <c r="Z420" s="55">
        <f t="shared" si="231"/>
        <v>5.7972442152476544</v>
      </c>
      <c r="AA420" s="70">
        <v>4.8369</v>
      </c>
      <c r="AB420" s="45">
        <v>4377.3236699999998</v>
      </c>
      <c r="AC420" s="45">
        <v>0</v>
      </c>
      <c r="AD420" s="45">
        <f t="shared" si="244"/>
        <v>308.28451496912487</v>
      </c>
      <c r="AE420" s="48">
        <f t="shared" si="218"/>
        <v>4377.3236699999998</v>
      </c>
      <c r="AF420" s="15">
        <f t="shared" si="232"/>
        <v>-0.77024470233636455</v>
      </c>
      <c r="AG420" s="14">
        <f t="shared" si="233"/>
        <v>0.94757356527200176</v>
      </c>
      <c r="AH420" s="15">
        <f t="shared" si="215"/>
        <v>-5.2426434727998235</v>
      </c>
      <c r="AI420" s="63">
        <f t="shared" si="234"/>
        <v>4685.6081849691245</v>
      </c>
      <c r="AJ420" s="63">
        <f t="shared" si="235"/>
        <v>-0.71863993266703119</v>
      </c>
      <c r="AK420" s="63">
        <f t="shared" si="236"/>
        <v>0.94687806671889185</v>
      </c>
      <c r="AL420" s="63">
        <f t="shared" si="237"/>
        <v>-5.3121933281108147</v>
      </c>
      <c r="AM420" s="8">
        <v>5.15</v>
      </c>
      <c r="AN420" s="16">
        <f t="shared" si="219"/>
        <v>1.0486683034608271</v>
      </c>
      <c r="AO420" s="17">
        <f t="shared" si="238"/>
        <v>1.9929650834193957E-2</v>
      </c>
      <c r="AP420" s="16">
        <f t="shared" si="239"/>
        <v>1.0486683034608271</v>
      </c>
      <c r="AQ420" s="17">
        <f t="shared" si="240"/>
        <v>4.8668303460827067</v>
      </c>
      <c r="AR420" s="45">
        <v>3620.3426129999998</v>
      </c>
      <c r="AS420" s="17">
        <f t="shared" si="241"/>
        <v>3.1330218613989658E-2</v>
      </c>
      <c r="AT420" s="17">
        <f t="shared" si="242"/>
        <v>1.1049919068330356</v>
      </c>
      <c r="AU420" s="17">
        <f t="shared" si="243"/>
        <v>10.49919068330356</v>
      </c>
    </row>
    <row r="421" spans="1:47" x14ac:dyDescent="0.3">
      <c r="A421">
        <f t="shared" si="220"/>
        <v>419</v>
      </c>
      <c r="B421" s="7">
        <v>44440</v>
      </c>
      <c r="C421" s="70">
        <v>2.59</v>
      </c>
      <c r="D421" s="45">
        <v>3745.023557</v>
      </c>
      <c r="E421" s="45">
        <v>0</v>
      </c>
      <c r="F421" s="46">
        <f t="shared" si="212"/>
        <v>413.26830427979417</v>
      </c>
      <c r="G421" s="46">
        <f t="shared" si="216"/>
        <v>3745.023557</v>
      </c>
      <c r="H421" s="11">
        <f t="shared" si="221"/>
        <v>-1.5465868210351452E-2</v>
      </c>
      <c r="I421" s="10">
        <f t="shared" si="210"/>
        <v>1.1240779655754725</v>
      </c>
      <c r="J421" s="11">
        <f t="shared" si="211"/>
        <v>12.407796557547247</v>
      </c>
      <c r="K421" s="56">
        <f t="shared" si="222"/>
        <v>4158.2918612797939</v>
      </c>
      <c r="L421" s="58">
        <f t="shared" si="223"/>
        <v>-1.1949235814856518E-2</v>
      </c>
      <c r="M421" s="57">
        <f t="shared" si="224"/>
        <v>1.1209471380549911</v>
      </c>
      <c r="N421" s="58">
        <f t="shared" si="225"/>
        <v>12.094713805499113</v>
      </c>
      <c r="O421" s="70">
        <v>4.4960000000000004</v>
      </c>
      <c r="P421" s="45">
        <v>3948.8909760000001</v>
      </c>
      <c r="Q421" s="45">
        <v>0</v>
      </c>
      <c r="R421" s="45">
        <f t="shared" si="213"/>
        <v>413.26830427979417</v>
      </c>
      <c r="S421" s="47">
        <f t="shared" si="217"/>
        <v>3948.8909760000001</v>
      </c>
      <c r="T421" s="13">
        <f t="shared" si="226"/>
        <v>0.22416638170030811</v>
      </c>
      <c r="U421" s="12">
        <f t="shared" si="227"/>
        <v>1.0593043179051715</v>
      </c>
      <c r="V421" s="13">
        <f t="shared" si="214"/>
        <v>5.9304317905171544</v>
      </c>
      <c r="W421" s="55">
        <f t="shared" si="228"/>
        <v>4362.1592802797941</v>
      </c>
      <c r="X421" s="55">
        <f t="shared" si="229"/>
        <v>0.20478135832109334</v>
      </c>
      <c r="Y421" s="55">
        <f t="shared" si="230"/>
        <v>1.0601389724901793</v>
      </c>
      <c r="Z421" s="55">
        <f t="shared" si="231"/>
        <v>6.0138972490179299</v>
      </c>
      <c r="AA421" s="70">
        <v>4.8285999999999998</v>
      </c>
      <c r="AB421" s="45">
        <v>4385.1087299999999</v>
      </c>
      <c r="AC421" s="45">
        <v>0</v>
      </c>
      <c r="AD421" s="45">
        <f t="shared" si="244"/>
        <v>308.34595499653409</v>
      </c>
      <c r="AE421" s="48">
        <f t="shared" si="218"/>
        <v>4385.1087299999999</v>
      </c>
      <c r="AF421" s="15">
        <f t="shared" si="232"/>
        <v>0.1778497681895308</v>
      </c>
      <c r="AG421" s="14">
        <f t="shared" si="233"/>
        <v>0.94925882266126327</v>
      </c>
      <c r="AH421" s="15">
        <f t="shared" si="215"/>
        <v>-5.0741177338736732</v>
      </c>
      <c r="AI421" s="63">
        <f t="shared" si="234"/>
        <v>4693.4546849965336</v>
      </c>
      <c r="AJ421" s="63">
        <f t="shared" si="235"/>
        <v>0.16745958513091352</v>
      </c>
      <c r="AK421" s="63">
        <f t="shared" si="236"/>
        <v>0.94846370480111497</v>
      </c>
      <c r="AL421" s="63">
        <f t="shared" si="237"/>
        <v>-5.1536295198885025</v>
      </c>
      <c r="AM421" s="8">
        <v>5.15</v>
      </c>
      <c r="AN421" s="16">
        <f t="shared" si="219"/>
        <v>1.0488772993921156</v>
      </c>
      <c r="AO421" s="17">
        <f t="shared" si="238"/>
        <v>1.9929650834193957E-2</v>
      </c>
      <c r="AP421" s="16">
        <f t="shared" si="239"/>
        <v>1.0488772993921156</v>
      </c>
      <c r="AQ421" s="17">
        <f t="shared" si="240"/>
        <v>4.8877299392115603</v>
      </c>
      <c r="AR421" s="45">
        <v>3621.476874</v>
      </c>
      <c r="AS421" s="17">
        <f t="shared" si="241"/>
        <v>3.1330211564162269E-2</v>
      </c>
      <c r="AT421" s="17">
        <f t="shared" si="242"/>
        <v>1.1053381031352132</v>
      </c>
      <c r="AU421" s="17">
        <f t="shared" si="243"/>
        <v>10.533810313521318</v>
      </c>
    </row>
    <row r="422" spans="1:47" x14ac:dyDescent="0.3">
      <c r="A422">
        <f t="shared" si="220"/>
        <v>420</v>
      </c>
      <c r="B422" s="7">
        <v>44441</v>
      </c>
      <c r="C422" s="70">
        <v>2.5750000000000002</v>
      </c>
      <c r="D422" s="45">
        <v>3747.084421</v>
      </c>
      <c r="E422" s="45">
        <v>0</v>
      </c>
      <c r="F422" s="46">
        <f t="shared" si="212"/>
        <v>413.35066720984554</v>
      </c>
      <c r="G422" s="46">
        <f t="shared" si="216"/>
        <v>3747.084421</v>
      </c>
      <c r="H422" s="11">
        <f t="shared" si="221"/>
        <v>5.5029400179562593E-2</v>
      </c>
      <c r="I422" s="10">
        <f t="shared" si="210"/>
        <v>1.1246965389374792</v>
      </c>
      <c r="J422" s="11">
        <f t="shared" si="211"/>
        <v>12.469653893747923</v>
      </c>
      <c r="K422" s="56">
        <f t="shared" si="222"/>
        <v>4160.4350882098452</v>
      </c>
      <c r="L422" s="58">
        <f t="shared" si="223"/>
        <v>5.1541041407121568E-2</v>
      </c>
      <c r="M422" s="57">
        <f t="shared" si="224"/>
        <v>1.121524885883568</v>
      </c>
      <c r="N422" s="58">
        <f t="shared" si="225"/>
        <v>12.152488588356803</v>
      </c>
      <c r="O422" s="70">
        <v>4.5957999999999997</v>
      </c>
      <c r="P422" s="45">
        <v>3928.9286499999998</v>
      </c>
      <c r="Q422" s="45">
        <v>0</v>
      </c>
      <c r="R422" s="45">
        <f t="shared" si="213"/>
        <v>413.35066720984554</v>
      </c>
      <c r="S422" s="47">
        <f t="shared" si="217"/>
        <v>3928.9286499999998</v>
      </c>
      <c r="T422" s="13">
        <f t="shared" si="226"/>
        <v>-0.50551727361743959</v>
      </c>
      <c r="U422" s="12">
        <f t="shared" si="227"/>
        <v>1.0539493515979854</v>
      </c>
      <c r="V422" s="13">
        <f t="shared" si="214"/>
        <v>5.3949351597985418</v>
      </c>
      <c r="W422" s="55">
        <f t="shared" si="228"/>
        <v>4342.2793172098454</v>
      </c>
      <c r="X422" s="55">
        <f t="shared" si="229"/>
        <v>-0.45573675312180484</v>
      </c>
      <c r="Y422" s="55">
        <f t="shared" si="230"/>
        <v>1.0553075295583736</v>
      </c>
      <c r="Z422" s="55">
        <f t="shared" si="231"/>
        <v>5.5307529558373592</v>
      </c>
      <c r="AA422" s="70">
        <v>4.88</v>
      </c>
      <c r="AB422" s="45">
        <v>4352.8321569999998</v>
      </c>
      <c r="AC422" s="45">
        <v>0</v>
      </c>
      <c r="AD422" s="45">
        <f t="shared" si="244"/>
        <v>308.40740726872627</v>
      </c>
      <c r="AE422" s="48">
        <f t="shared" si="218"/>
        <v>4352.8321569999998</v>
      </c>
      <c r="AF422" s="15">
        <f t="shared" si="232"/>
        <v>-0.73604954830847058</v>
      </c>
      <c r="AG422" s="14">
        <f t="shared" si="233"/>
        <v>0.94227180738478677</v>
      </c>
      <c r="AH422" s="15">
        <f t="shared" si="215"/>
        <v>-5.7728192615213221</v>
      </c>
      <c r="AI422" s="63">
        <f t="shared" si="234"/>
        <v>4661.2395642687261</v>
      </c>
      <c r="AJ422" s="63">
        <f t="shared" si="235"/>
        <v>-0.6863839727863752</v>
      </c>
      <c r="AK422" s="63">
        <f t="shared" si="236"/>
        <v>0.94195360194366429</v>
      </c>
      <c r="AL422" s="63">
        <f t="shared" si="237"/>
        <v>-5.8046398056335713</v>
      </c>
      <c r="AM422" s="8">
        <v>5.15</v>
      </c>
      <c r="AN422" s="16">
        <f t="shared" si="219"/>
        <v>1.0490863369755636</v>
      </c>
      <c r="AO422" s="17">
        <f t="shared" si="238"/>
        <v>1.9929650834193957E-2</v>
      </c>
      <c r="AP422" s="16">
        <f t="shared" si="239"/>
        <v>1.0490863369755636</v>
      </c>
      <c r="AQ422" s="17">
        <f t="shared" si="240"/>
        <v>4.9086336975563638</v>
      </c>
      <c r="AR422" s="45">
        <v>3622.6114910000001</v>
      </c>
      <c r="AS422" s="17">
        <f t="shared" si="241"/>
        <v>3.1330229060588799E-2</v>
      </c>
      <c r="AT422" s="17">
        <f t="shared" si="242"/>
        <v>1.1056844080948194</v>
      </c>
      <c r="AU422" s="17">
        <f t="shared" si="243"/>
        <v>10.568440809481938</v>
      </c>
    </row>
    <row r="423" spans="1:47" x14ac:dyDescent="0.3">
      <c r="A423">
        <f t="shared" si="220"/>
        <v>421</v>
      </c>
      <c r="B423" s="7">
        <v>44442</v>
      </c>
      <c r="C423" s="70">
        <v>2.4851999999999999</v>
      </c>
      <c r="D423" s="45">
        <v>3751.6828310000001</v>
      </c>
      <c r="E423" s="45">
        <v>0</v>
      </c>
      <c r="F423" s="46">
        <f t="shared" si="212"/>
        <v>413.43304655454125</v>
      </c>
      <c r="G423" s="46">
        <f t="shared" si="216"/>
        <v>3751.6828310000001</v>
      </c>
      <c r="H423" s="11">
        <f t="shared" si="221"/>
        <v>0.12271967971229092</v>
      </c>
      <c r="I423" s="10">
        <f t="shared" si="210"/>
        <v>1.1260767629277986</v>
      </c>
      <c r="J423" s="11">
        <f t="shared" si="211"/>
        <v>12.607676292779857</v>
      </c>
      <c r="K423" s="56">
        <f t="shared" si="222"/>
        <v>4165.1158775545409</v>
      </c>
      <c r="L423" s="58">
        <f t="shared" si="223"/>
        <v>0.11250720767066458</v>
      </c>
      <c r="M423" s="57">
        <f t="shared" si="224"/>
        <v>1.1227866822160073</v>
      </c>
      <c r="N423" s="58">
        <f t="shared" si="225"/>
        <v>12.27866822160073</v>
      </c>
      <c r="O423" s="70">
        <v>4.62</v>
      </c>
      <c r="P423" s="45">
        <v>3925.5755530000001</v>
      </c>
      <c r="Q423" s="45">
        <v>0</v>
      </c>
      <c r="R423" s="45">
        <f t="shared" si="213"/>
        <v>413.43304655454125</v>
      </c>
      <c r="S423" s="47">
        <f t="shared" si="217"/>
        <v>3925.5755530000001</v>
      </c>
      <c r="T423" s="13">
        <f t="shared" si="226"/>
        <v>-8.5343799765869033E-2</v>
      </c>
      <c r="U423" s="12">
        <f t="shared" si="227"/>
        <v>1.053049871173724</v>
      </c>
      <c r="V423" s="13">
        <f t="shared" si="214"/>
        <v>5.304987117372395</v>
      </c>
      <c r="W423" s="55">
        <f t="shared" si="228"/>
        <v>4339.0085995545414</v>
      </c>
      <c r="X423" s="55">
        <f t="shared" si="229"/>
        <v>-7.5322599408589319E-2</v>
      </c>
      <c r="Y423" s="55">
        <f t="shared" si="230"/>
        <v>1.0545126444953556</v>
      </c>
      <c r="Z423" s="55">
        <f t="shared" si="231"/>
        <v>5.4512644495355644</v>
      </c>
      <c r="AA423" s="70">
        <v>4.9040999999999997</v>
      </c>
      <c r="AB423" s="45">
        <v>4339.0015389999999</v>
      </c>
      <c r="AC423" s="45">
        <v>0</v>
      </c>
      <c r="AD423" s="45">
        <f t="shared" si="244"/>
        <v>308.46887178814171</v>
      </c>
      <c r="AE423" s="48">
        <f t="shared" si="218"/>
        <v>4339.0015389999999</v>
      </c>
      <c r="AF423" s="15">
        <f t="shared" si="232"/>
        <v>-0.31773837127531124</v>
      </c>
      <c r="AG423" s="14">
        <f t="shared" si="233"/>
        <v>0.9392778482910159</v>
      </c>
      <c r="AH423" s="15">
        <f t="shared" si="215"/>
        <v>-6.07221517089841</v>
      </c>
      <c r="AI423" s="63">
        <f t="shared" si="234"/>
        <v>4647.4704107881416</v>
      </c>
      <c r="AJ423" s="63">
        <f t="shared" si="235"/>
        <v>-0.29539682075414575</v>
      </c>
      <c r="AK423" s="63">
        <f t="shared" si="236"/>
        <v>0.93917110095054357</v>
      </c>
      <c r="AL423" s="63">
        <f t="shared" si="237"/>
        <v>-6.0828899049456435</v>
      </c>
      <c r="AM423" s="8">
        <v>5.15</v>
      </c>
      <c r="AN423" s="16">
        <f t="shared" si="219"/>
        <v>1.0492954162194721</v>
      </c>
      <c r="AO423" s="17">
        <f t="shared" si="238"/>
        <v>1.9929650834193957E-2</v>
      </c>
      <c r="AP423" s="16">
        <f t="shared" si="239"/>
        <v>1.0492954162194721</v>
      </c>
      <c r="AQ423" s="17">
        <f t="shared" si="240"/>
        <v>4.9295416219472088</v>
      </c>
      <c r="AR423" s="45">
        <v>3623.7464629999999</v>
      </c>
      <c r="AS423" s="17">
        <f t="shared" si="241"/>
        <v>3.1330215862768185E-2</v>
      </c>
      <c r="AT423" s="17">
        <f t="shared" si="242"/>
        <v>1.1060308214066366</v>
      </c>
      <c r="AU423" s="17">
        <f t="shared" si="243"/>
        <v>10.603082140663656</v>
      </c>
    </row>
    <row r="424" spans="1:47" x14ac:dyDescent="0.3">
      <c r="A424">
        <f t="shared" si="220"/>
        <v>422</v>
      </c>
      <c r="B424" s="7">
        <v>44445</v>
      </c>
      <c r="C424" s="70">
        <v>2.36</v>
      </c>
      <c r="D424" s="45">
        <v>3757.458216</v>
      </c>
      <c r="E424" s="45">
        <v>0</v>
      </c>
      <c r="F424" s="46">
        <f t="shared" si="212"/>
        <v>413.51544231715275</v>
      </c>
      <c r="G424" s="46">
        <f t="shared" si="216"/>
        <v>3757.458216</v>
      </c>
      <c r="H424" s="11">
        <f t="shared" si="221"/>
        <v>0.15394118480054342</v>
      </c>
      <c r="I424" s="10">
        <f t="shared" si="210"/>
        <v>1.1278102588384131</v>
      </c>
      <c r="J424" s="11">
        <f t="shared" si="211"/>
        <v>12.781025883841313</v>
      </c>
      <c r="K424" s="56">
        <f t="shared" si="222"/>
        <v>4170.9736583171525</v>
      </c>
      <c r="L424" s="58">
        <f t="shared" si="223"/>
        <v>0.14063908267663017</v>
      </c>
      <c r="M424" s="57">
        <f t="shared" si="224"/>
        <v>1.1243657591062912</v>
      </c>
      <c r="N424" s="58">
        <f t="shared" si="225"/>
        <v>12.436575910629122</v>
      </c>
      <c r="O424" s="70">
        <v>4.63</v>
      </c>
      <c r="P424" s="45">
        <v>3925.330117</v>
      </c>
      <c r="Q424" s="45">
        <v>0</v>
      </c>
      <c r="R424" s="45">
        <f t="shared" si="213"/>
        <v>413.51544231715275</v>
      </c>
      <c r="S424" s="47">
        <f t="shared" si="217"/>
        <v>3925.330117</v>
      </c>
      <c r="T424" s="13">
        <f t="shared" si="226"/>
        <v>-6.2522296841893699E-3</v>
      </c>
      <c r="U424" s="12">
        <f t="shared" si="227"/>
        <v>1.0529840320770891</v>
      </c>
      <c r="V424" s="13">
        <f t="shared" si="214"/>
        <v>5.2984032077089127</v>
      </c>
      <c r="W424" s="55">
        <f t="shared" si="228"/>
        <v>4338.8455593171529</v>
      </c>
      <c r="X424" s="55">
        <f t="shared" si="229"/>
        <v>-3.7575458459615518E-3</v>
      </c>
      <c r="Y424" s="55">
        <f t="shared" si="230"/>
        <v>1.0544730206992872</v>
      </c>
      <c r="Z424" s="55">
        <f t="shared" si="231"/>
        <v>5.4473020699287167</v>
      </c>
      <c r="AA424" s="70">
        <v>4.9019000000000004</v>
      </c>
      <c r="AB424" s="45">
        <v>4342.6446329999999</v>
      </c>
      <c r="AC424" s="45">
        <v>0</v>
      </c>
      <c r="AD424" s="45">
        <f t="shared" si="244"/>
        <v>308.53034855722126</v>
      </c>
      <c r="AE424" s="48">
        <f t="shared" si="218"/>
        <v>4342.6446329999999</v>
      </c>
      <c r="AF424" s="15">
        <f t="shared" si="232"/>
        <v>8.3961574275903672E-2</v>
      </c>
      <c r="AG424" s="14">
        <f t="shared" si="233"/>
        <v>0.94006648075926591</v>
      </c>
      <c r="AH424" s="15">
        <f t="shared" si="215"/>
        <v>-5.9933519240734086</v>
      </c>
      <c r="AI424" s="63">
        <f t="shared" si="234"/>
        <v>4651.1749815572211</v>
      </c>
      <c r="AJ424" s="63">
        <f t="shared" si="235"/>
        <v>7.9711551481431719E-2</v>
      </c>
      <c r="AK424" s="63">
        <f t="shared" si="236"/>
        <v>0.93991972880617647</v>
      </c>
      <c r="AL424" s="63">
        <f t="shared" si="237"/>
        <v>-6.0080271193823531</v>
      </c>
      <c r="AM424" s="8">
        <v>5.15</v>
      </c>
      <c r="AN424" s="16">
        <f t="shared" si="219"/>
        <v>1.0495045371321439</v>
      </c>
      <c r="AO424" s="17">
        <f t="shared" si="238"/>
        <v>1.9929650834193957E-2</v>
      </c>
      <c r="AP424" s="16">
        <f t="shared" si="239"/>
        <v>1.0495045371321439</v>
      </c>
      <c r="AQ424" s="17">
        <f t="shared" si="240"/>
        <v>4.9504537132143867</v>
      </c>
      <c r="AR424" s="45">
        <v>3624.8817899999999</v>
      </c>
      <c r="AS424" s="17">
        <f t="shared" si="241"/>
        <v>3.1330199603973874E-2</v>
      </c>
      <c r="AT424" s="17">
        <f t="shared" si="242"/>
        <v>1.1063773430706647</v>
      </c>
      <c r="AU424" s="17">
        <f t="shared" si="243"/>
        <v>10.63773430706647</v>
      </c>
    </row>
    <row r="425" spans="1:47" x14ac:dyDescent="0.3">
      <c r="A425">
        <f t="shared" si="220"/>
        <v>423</v>
      </c>
      <c r="B425" s="7">
        <v>44447</v>
      </c>
      <c r="C425" s="70">
        <v>2.3117999999999999</v>
      </c>
      <c r="D425" s="45">
        <v>3760.60799</v>
      </c>
      <c r="E425" s="45">
        <v>0</v>
      </c>
      <c r="F425" s="46">
        <f t="shared" si="212"/>
        <v>413.59785450095205</v>
      </c>
      <c r="G425" s="46">
        <f t="shared" si="216"/>
        <v>3760.60799</v>
      </c>
      <c r="H425" s="11">
        <f t="shared" si="221"/>
        <v>8.3827252864376867E-2</v>
      </c>
      <c r="I425" s="10">
        <f t="shared" si="210"/>
        <v>1.1287556711959199</v>
      </c>
      <c r="J425" s="11">
        <f t="shared" si="211"/>
        <v>12.875567119591992</v>
      </c>
      <c r="K425" s="56">
        <f t="shared" si="222"/>
        <v>4174.2058445009516</v>
      </c>
      <c r="L425" s="58">
        <f t="shared" si="223"/>
        <v>7.7492366257314593E-2</v>
      </c>
      <c r="M425" s="57">
        <f t="shared" si="224"/>
        <v>1.1252370567384098</v>
      </c>
      <c r="N425" s="58">
        <f t="shared" si="225"/>
        <v>12.523705673840979</v>
      </c>
      <c r="O425" s="70">
        <v>4.75</v>
      </c>
      <c r="P425" s="45">
        <v>3901.2285740000002</v>
      </c>
      <c r="Q425" s="45">
        <v>0</v>
      </c>
      <c r="R425" s="45">
        <f t="shared" si="213"/>
        <v>413.59785450095205</v>
      </c>
      <c r="S425" s="47">
        <f t="shared" si="217"/>
        <v>3901.2285740000002</v>
      </c>
      <c r="T425" s="13">
        <f t="shared" si="226"/>
        <v>-0.61400040968834224</v>
      </c>
      <c r="U425" s="12">
        <f t="shared" si="227"/>
        <v>1.0465187058061829</v>
      </c>
      <c r="V425" s="13">
        <f t="shared" si="214"/>
        <v>4.6518705806182892</v>
      </c>
      <c r="W425" s="55">
        <f t="shared" si="228"/>
        <v>4314.8264285009518</v>
      </c>
      <c r="X425" s="55">
        <f t="shared" si="229"/>
        <v>-0.55358344720574104</v>
      </c>
      <c r="Y425" s="55">
        <f t="shared" si="230"/>
        <v>1.0486356326014457</v>
      </c>
      <c r="Z425" s="55">
        <f t="shared" si="231"/>
        <v>4.8635632601445655</v>
      </c>
      <c r="AA425" s="70">
        <v>4.9851999999999999</v>
      </c>
      <c r="AB425" s="45">
        <v>4290.1116959999999</v>
      </c>
      <c r="AC425" s="45">
        <v>0</v>
      </c>
      <c r="AD425" s="45">
        <f t="shared" si="244"/>
        <v>308.59183757840623</v>
      </c>
      <c r="AE425" s="48">
        <f t="shared" si="218"/>
        <v>4290.1116959999999</v>
      </c>
      <c r="AF425" s="15">
        <f t="shared" si="232"/>
        <v>-1.2096991911518473</v>
      </c>
      <c r="AG425" s="14">
        <f t="shared" si="233"/>
        <v>0.92869450414523147</v>
      </c>
      <c r="AH425" s="15">
        <f t="shared" si="215"/>
        <v>-7.130549585476853</v>
      </c>
      <c r="AI425" s="63">
        <f t="shared" si="234"/>
        <v>4598.7035335784058</v>
      </c>
      <c r="AJ425" s="63">
        <f t="shared" si="235"/>
        <v>-1.1281331746682222</v>
      </c>
      <c r="AK425" s="63">
        <f t="shared" si="236"/>
        <v>0.92931618253026238</v>
      </c>
      <c r="AL425" s="63">
        <f t="shared" si="237"/>
        <v>-7.0683817469737615</v>
      </c>
      <c r="AM425" s="8">
        <v>5.15</v>
      </c>
      <c r="AN425" s="16">
        <f t="shared" si="219"/>
        <v>1.0497136997218832</v>
      </c>
      <c r="AO425" s="17">
        <f t="shared" si="238"/>
        <v>1.9929650834193957E-2</v>
      </c>
      <c r="AP425" s="16">
        <f t="shared" si="239"/>
        <v>1.0497136997218832</v>
      </c>
      <c r="AQ425" s="17">
        <f t="shared" si="240"/>
        <v>4.971369972188322</v>
      </c>
      <c r="AR425" s="45">
        <v>3626.0174740000002</v>
      </c>
      <c r="AS425" s="17">
        <f t="shared" si="241"/>
        <v>3.1330235461290989E-2</v>
      </c>
      <c r="AT425" s="17">
        <f t="shared" si="242"/>
        <v>1.1067239736973391</v>
      </c>
      <c r="AU425" s="17">
        <f t="shared" si="243"/>
        <v>10.672397369733911</v>
      </c>
    </row>
    <row r="426" spans="1:47" x14ac:dyDescent="0.3">
      <c r="A426">
        <f t="shared" si="220"/>
        <v>424</v>
      </c>
      <c r="B426" s="7">
        <v>44448</v>
      </c>
      <c r="C426" s="70">
        <v>2.6353</v>
      </c>
      <c r="D426" s="45">
        <v>3757.6156959999998</v>
      </c>
      <c r="E426" s="45">
        <v>0</v>
      </c>
      <c r="F426" s="46">
        <f t="shared" si="212"/>
        <v>413.68028310921181</v>
      </c>
      <c r="G426" s="46">
        <f t="shared" si="216"/>
        <v>3757.6156959999998</v>
      </c>
      <c r="H426" s="11">
        <f t="shared" si="221"/>
        <v>-7.9569420901015597E-2</v>
      </c>
      <c r="I426" s="10">
        <f t="shared" si="210"/>
        <v>1.127857526844962</v>
      </c>
      <c r="J426" s="11">
        <f t="shared" si="211"/>
        <v>12.785752684496199</v>
      </c>
      <c r="K426" s="56">
        <f t="shared" si="222"/>
        <v>4171.2959791092117</v>
      </c>
      <c r="L426" s="58">
        <f t="shared" si="223"/>
        <v>-6.9710634792319315E-2</v>
      </c>
      <c r="M426" s="57">
        <f t="shared" si="224"/>
        <v>1.124452646843239</v>
      </c>
      <c r="N426" s="58">
        <f t="shared" si="225"/>
        <v>12.445264684323899</v>
      </c>
      <c r="O426" s="70">
        <v>4.6550000000000002</v>
      </c>
      <c r="P426" s="45">
        <v>3930.3853159999999</v>
      </c>
      <c r="Q426" s="45">
        <v>0</v>
      </c>
      <c r="R426" s="45">
        <f t="shared" si="213"/>
        <v>413.68028310921181</v>
      </c>
      <c r="S426" s="47">
        <f t="shared" si="217"/>
        <v>3930.3853159999999</v>
      </c>
      <c r="T426" s="13">
        <f t="shared" si="226"/>
        <v>0.74737333245011861</v>
      </c>
      <c r="U426" s="12">
        <f t="shared" si="227"/>
        <v>1.0543401075324803</v>
      </c>
      <c r="V426" s="13">
        <f t="shared" si="214"/>
        <v>5.4340107532480308</v>
      </c>
      <c r="W426" s="55">
        <f t="shared" si="228"/>
        <v>4344.0655991092117</v>
      </c>
      <c r="X426" s="55">
        <f t="shared" si="229"/>
        <v>0.67764419016080879</v>
      </c>
      <c r="Y426" s="55">
        <f t="shared" si="230"/>
        <v>1.0557416510417255</v>
      </c>
      <c r="Z426" s="55">
        <f t="shared" si="231"/>
        <v>5.574165104172546</v>
      </c>
      <c r="AA426" s="70">
        <v>4.8762999999999996</v>
      </c>
      <c r="AB426" s="45">
        <v>4371.4252580000002</v>
      </c>
      <c r="AC426" s="45">
        <v>0</v>
      </c>
      <c r="AD426" s="45">
        <f t="shared" si="244"/>
        <v>308.65333885413844</v>
      </c>
      <c r="AE426" s="48">
        <f t="shared" si="218"/>
        <v>4371.4252580000002</v>
      </c>
      <c r="AF426" s="15">
        <f t="shared" si="232"/>
        <v>1.8953716770548246</v>
      </c>
      <c r="AG426" s="14">
        <f t="shared" si="233"/>
        <v>0.94629671674316496</v>
      </c>
      <c r="AH426" s="15">
        <f t="shared" si="215"/>
        <v>-5.3703283256835039</v>
      </c>
      <c r="AI426" s="63">
        <f t="shared" si="234"/>
        <v>4680.0785968541386</v>
      </c>
      <c r="AJ426" s="63">
        <f t="shared" si="235"/>
        <v>1.7695218376561073</v>
      </c>
      <c r="AK426" s="63">
        <f t="shared" si="236"/>
        <v>0.94576063532100751</v>
      </c>
      <c r="AL426" s="63">
        <f t="shared" si="237"/>
        <v>-5.4239364678992485</v>
      </c>
      <c r="AM426" s="8">
        <v>5.15</v>
      </c>
      <c r="AN426" s="16">
        <f t="shared" si="219"/>
        <v>1.0499229039969964</v>
      </c>
      <c r="AO426" s="17">
        <f t="shared" si="238"/>
        <v>1.9929650834193957E-2</v>
      </c>
      <c r="AP426" s="16">
        <f t="shared" si="239"/>
        <v>1.0499229039969964</v>
      </c>
      <c r="AQ426" s="17">
        <f t="shared" si="240"/>
        <v>4.9922903996996393</v>
      </c>
      <c r="AR426" s="45">
        <v>3633.2776680000002</v>
      </c>
      <c r="AS426" s="17">
        <f t="shared" si="241"/>
        <v>0.20022501413903271</v>
      </c>
      <c r="AT426" s="17">
        <f t="shared" si="242"/>
        <v>1.1089399119301546</v>
      </c>
      <c r="AU426" s="17">
        <f t="shared" si="243"/>
        <v>10.893991193015463</v>
      </c>
    </row>
    <row r="427" spans="1:47" x14ac:dyDescent="0.3">
      <c r="A427">
        <f t="shared" si="220"/>
        <v>425</v>
      </c>
      <c r="B427" s="7">
        <v>44449</v>
      </c>
      <c r="C427" s="70">
        <v>2.5802</v>
      </c>
      <c r="D427" s="45">
        <v>3761.3941049999999</v>
      </c>
      <c r="E427" s="45">
        <v>0</v>
      </c>
      <c r="F427" s="46">
        <f t="shared" si="212"/>
        <v>413.76272814520536</v>
      </c>
      <c r="G427" s="46">
        <f t="shared" si="216"/>
        <v>3761.3941049999999</v>
      </c>
      <c r="H427" s="11">
        <f t="shared" si="221"/>
        <v>0.10055336430552231</v>
      </c>
      <c r="I427" s="10">
        <f t="shared" si="210"/>
        <v>1.1289916255327777</v>
      </c>
      <c r="J427" s="11">
        <f t="shared" si="211"/>
        <v>12.899162553277765</v>
      </c>
      <c r="K427" s="56">
        <f t="shared" si="222"/>
        <v>4175.1568331452054</v>
      </c>
      <c r="L427" s="58">
        <f t="shared" si="223"/>
        <v>9.255766206306415E-2</v>
      </c>
      <c r="M427" s="57">
        <f t="shared" si="224"/>
        <v>1.1254934139241632</v>
      </c>
      <c r="N427" s="58">
        <f t="shared" si="225"/>
        <v>12.549341392416324</v>
      </c>
      <c r="O427" s="70">
        <v>4.6441999999999997</v>
      </c>
      <c r="P427" s="45">
        <v>3935.0673689999999</v>
      </c>
      <c r="Q427" s="45">
        <v>0</v>
      </c>
      <c r="R427" s="45">
        <f t="shared" si="213"/>
        <v>413.76272814520536</v>
      </c>
      <c r="S427" s="47">
        <f t="shared" si="217"/>
        <v>3935.0673689999999</v>
      </c>
      <c r="T427" s="13">
        <f t="shared" si="226"/>
        <v>0.11912452911271298</v>
      </c>
      <c r="U427" s="12">
        <f t="shared" si="227"/>
        <v>1.0555960852208248</v>
      </c>
      <c r="V427" s="13">
        <f t="shared" si="214"/>
        <v>5.559608522082482</v>
      </c>
      <c r="W427" s="55">
        <f t="shared" si="228"/>
        <v>4348.8300971452054</v>
      </c>
      <c r="X427" s="55">
        <f t="shared" si="229"/>
        <v>0.10967831694279617</v>
      </c>
      <c r="Y427" s="55">
        <f t="shared" si="230"/>
        <v>1.0568995707158522</v>
      </c>
      <c r="Z427" s="55">
        <f t="shared" si="231"/>
        <v>5.6899570715852166</v>
      </c>
      <c r="AA427" s="70">
        <v>4.87</v>
      </c>
      <c r="AB427" s="45">
        <v>4378.2738609999997</v>
      </c>
      <c r="AC427" s="45">
        <v>0</v>
      </c>
      <c r="AD427" s="45">
        <f t="shared" si="244"/>
        <v>308.71485238686017</v>
      </c>
      <c r="AE427" s="48">
        <f t="shared" si="218"/>
        <v>4378.2738609999997</v>
      </c>
      <c r="AF427" s="15">
        <f t="shared" si="232"/>
        <v>0.15666750763874138</v>
      </c>
      <c r="AG427" s="14">
        <f t="shared" si="233"/>
        <v>0.94777925622415371</v>
      </c>
      <c r="AH427" s="15">
        <f t="shared" si="215"/>
        <v>-5.2220743775846294</v>
      </c>
      <c r="AI427" s="63">
        <f t="shared" si="234"/>
        <v>4686.9887133868597</v>
      </c>
      <c r="AJ427" s="63">
        <f t="shared" si="235"/>
        <v>0.14764958300841347</v>
      </c>
      <c r="AK427" s="63">
        <f t="shared" si="236"/>
        <v>0.94715704695531666</v>
      </c>
      <c r="AL427" s="63">
        <f t="shared" si="237"/>
        <v>-5.2842953044683334</v>
      </c>
      <c r="AM427" s="8">
        <v>5.15</v>
      </c>
      <c r="AN427" s="16">
        <f t="shared" si="219"/>
        <v>1.0501321499657912</v>
      </c>
      <c r="AO427" s="17">
        <f t="shared" si="238"/>
        <v>1.9929650834193957E-2</v>
      </c>
      <c r="AP427" s="16">
        <f t="shared" si="239"/>
        <v>1.0501321499657912</v>
      </c>
      <c r="AQ427" s="17">
        <f t="shared" si="240"/>
        <v>5.0132149965791184</v>
      </c>
      <c r="AR427" s="45">
        <v>3634.7766609999999</v>
      </c>
      <c r="AS427" s="17">
        <f t="shared" si="241"/>
        <v>4.1257320165821731E-2</v>
      </c>
      <c r="AT427" s="17">
        <f t="shared" si="242"/>
        <v>1.1093974308200663</v>
      </c>
      <c r="AU427" s="17">
        <f t="shared" si="243"/>
        <v>10.939743082006625</v>
      </c>
    </row>
    <row r="428" spans="1:47" x14ac:dyDescent="0.3">
      <c r="A428">
        <f t="shared" si="220"/>
        <v>426</v>
      </c>
      <c r="B428" s="7">
        <v>44452</v>
      </c>
      <c r="C428" s="70">
        <v>2.61</v>
      </c>
      <c r="D428" s="45">
        <v>3762.3350620000001</v>
      </c>
      <c r="E428" s="45">
        <v>0</v>
      </c>
      <c r="F428" s="46">
        <f t="shared" si="212"/>
        <v>413.84518961220675</v>
      </c>
      <c r="G428" s="46">
        <f t="shared" si="216"/>
        <v>3762.3350620000001</v>
      </c>
      <c r="H428" s="11">
        <f t="shared" si="221"/>
        <v>2.5016176814585123E-2</v>
      </c>
      <c r="I428" s="10">
        <f t="shared" si="210"/>
        <v>1.1292740560740429</v>
      </c>
      <c r="J428" s="11">
        <f t="shared" si="211"/>
        <v>12.927405607404285</v>
      </c>
      <c r="K428" s="56">
        <f t="shared" si="222"/>
        <v>4176.180251612207</v>
      </c>
      <c r="L428" s="58">
        <f t="shared" si="223"/>
        <v>2.4512096381079651E-2</v>
      </c>
      <c r="M428" s="57">
        <f t="shared" si="224"/>
        <v>1.1257692959545471</v>
      </c>
      <c r="N428" s="58">
        <f t="shared" si="225"/>
        <v>12.576929595454711</v>
      </c>
      <c r="O428" s="70">
        <v>4.6471999999999998</v>
      </c>
      <c r="P428" s="45">
        <v>3936.749053</v>
      </c>
      <c r="Q428" s="45">
        <v>0</v>
      </c>
      <c r="R428" s="45">
        <f t="shared" si="213"/>
        <v>413.84518961220675</v>
      </c>
      <c r="S428" s="47">
        <f t="shared" si="217"/>
        <v>3936.749053</v>
      </c>
      <c r="T428" s="13">
        <f t="shared" si="226"/>
        <v>4.2735837593221859E-2</v>
      </c>
      <c r="U428" s="12">
        <f t="shared" si="227"/>
        <v>1.0560472030494452</v>
      </c>
      <c r="V428" s="13">
        <f t="shared" si="214"/>
        <v>5.6047203049445216</v>
      </c>
      <c r="W428" s="55">
        <f t="shared" si="228"/>
        <v>4350.5942426122065</v>
      </c>
      <c r="X428" s="55">
        <f t="shared" si="229"/>
        <v>4.056597815029761E-2</v>
      </c>
      <c r="Y428" s="55">
        <f t="shared" si="230"/>
        <v>1.0573283123647794</v>
      </c>
      <c r="Z428" s="55">
        <f t="shared" si="231"/>
        <v>5.7328312364779421</v>
      </c>
      <c r="AA428" s="70">
        <v>4.8414999999999999</v>
      </c>
      <c r="AB428" s="45">
        <v>4400.0797400000001</v>
      </c>
      <c r="AC428" s="45">
        <v>0</v>
      </c>
      <c r="AD428" s="45">
        <f t="shared" si="244"/>
        <v>308.77637817901416</v>
      </c>
      <c r="AE428" s="48">
        <f t="shared" si="218"/>
        <v>4400.0797400000001</v>
      </c>
      <c r="AF428" s="15">
        <f t="shared" si="232"/>
        <v>0.49804739704015777</v>
      </c>
      <c r="AG428" s="14">
        <f t="shared" si="233"/>
        <v>0.9524996461394647</v>
      </c>
      <c r="AH428" s="15">
        <f t="shared" si="215"/>
        <v>-4.7500353860535309</v>
      </c>
      <c r="AI428" s="63">
        <f t="shared" si="234"/>
        <v>4708.8561181790146</v>
      </c>
      <c r="AJ428" s="63">
        <f t="shared" si="235"/>
        <v>0.46655552486605245</v>
      </c>
      <c r="AK428" s="63">
        <f t="shared" si="236"/>
        <v>0.95157606048704479</v>
      </c>
      <c r="AL428" s="63">
        <f t="shared" si="237"/>
        <v>-4.8423939512955201</v>
      </c>
      <c r="AM428" s="8">
        <v>5.15</v>
      </c>
      <c r="AN428" s="16">
        <f t="shared" si="219"/>
        <v>1.0503414376365769</v>
      </c>
      <c r="AO428" s="17">
        <f t="shared" si="238"/>
        <v>1.9929650834193957E-2</v>
      </c>
      <c r="AP428" s="16">
        <f t="shared" si="239"/>
        <v>1.0503414376365769</v>
      </c>
      <c r="AQ428" s="17">
        <f t="shared" si="240"/>
        <v>5.0341437636576947</v>
      </c>
      <c r="AR428" s="45">
        <v>3636.2762729999999</v>
      </c>
      <c r="AS428" s="17">
        <f t="shared" si="241"/>
        <v>4.1257335453104282E-2</v>
      </c>
      <c r="AT428" s="17">
        <f t="shared" si="242"/>
        <v>1.1098551386396078</v>
      </c>
      <c r="AU428" s="17">
        <f t="shared" si="243"/>
        <v>10.985513863960783</v>
      </c>
    </row>
    <row r="429" spans="1:47" x14ac:dyDescent="0.3">
      <c r="A429">
        <f t="shared" si="220"/>
        <v>427</v>
      </c>
      <c r="B429" s="7">
        <v>44453</v>
      </c>
      <c r="C429" s="70">
        <v>2.3403999999999998</v>
      </c>
      <c r="D429" s="45">
        <v>3773.2218349999998</v>
      </c>
      <c r="E429" s="45">
        <v>0</v>
      </c>
      <c r="F429" s="46">
        <f t="shared" si="212"/>
        <v>413.92766751349058</v>
      </c>
      <c r="G429" s="46">
        <f t="shared" si="216"/>
        <v>3773.2218349999998</v>
      </c>
      <c r="H429" s="11">
        <f t="shared" si="221"/>
        <v>0.28936213337182881</v>
      </c>
      <c r="I429" s="10">
        <f t="shared" si="210"/>
        <v>1.1325417475743134</v>
      </c>
      <c r="J429" s="11">
        <f t="shared" si="211"/>
        <v>13.254174757431336</v>
      </c>
      <c r="K429" s="56">
        <f t="shared" si="222"/>
        <v>4187.14950251349</v>
      </c>
      <c r="L429" s="58">
        <f t="shared" si="223"/>
        <v>0.26266229521698659</v>
      </c>
      <c r="M429" s="57">
        <f t="shared" si="224"/>
        <v>1.1287262674261493</v>
      </c>
      <c r="N429" s="58">
        <f t="shared" si="225"/>
        <v>12.872626742614933</v>
      </c>
      <c r="O429" s="70">
        <v>4.6399999999999997</v>
      </c>
      <c r="P429" s="45">
        <v>3940.6504989999999</v>
      </c>
      <c r="Q429" s="45">
        <v>0</v>
      </c>
      <c r="R429" s="45">
        <f t="shared" si="213"/>
        <v>413.92766751349058</v>
      </c>
      <c r="S429" s="47">
        <f t="shared" si="217"/>
        <v>3940.6504989999999</v>
      </c>
      <c r="T429" s="13">
        <f t="shared" si="226"/>
        <v>9.9103243500531235E-2</v>
      </c>
      <c r="U429" s="12">
        <f t="shared" si="227"/>
        <v>1.0570937800805638</v>
      </c>
      <c r="V429" s="13">
        <f t="shared" si="214"/>
        <v>5.7093780080563761</v>
      </c>
      <c r="W429" s="55">
        <f t="shared" si="228"/>
        <v>4354.57816651349</v>
      </c>
      <c r="X429" s="55">
        <f t="shared" si="229"/>
        <v>9.1571948086133226E-2</v>
      </c>
      <c r="Y429" s="55">
        <f t="shared" si="230"/>
        <v>1.0582965284980781</v>
      </c>
      <c r="Z429" s="55">
        <f t="shared" si="231"/>
        <v>5.8296528498078093</v>
      </c>
      <c r="AA429" s="70">
        <v>4.8437999999999999</v>
      </c>
      <c r="AB429" s="45">
        <v>4401.167539</v>
      </c>
      <c r="AC429" s="45">
        <v>0</v>
      </c>
      <c r="AD429" s="45">
        <f t="shared" si="244"/>
        <v>308.8379162330437</v>
      </c>
      <c r="AE429" s="48">
        <f t="shared" si="218"/>
        <v>4401.167539</v>
      </c>
      <c r="AF429" s="15">
        <f t="shared" si="232"/>
        <v>2.472225651073412E-2</v>
      </c>
      <c r="AG429" s="14">
        <f t="shared" si="233"/>
        <v>0.95273512554524709</v>
      </c>
      <c r="AH429" s="15">
        <f t="shared" si="215"/>
        <v>-4.726487445475291</v>
      </c>
      <c r="AI429" s="63">
        <f t="shared" si="234"/>
        <v>4710.0054552330439</v>
      </c>
      <c r="AJ429" s="63">
        <f t="shared" si="235"/>
        <v>2.4407988377306289E-2</v>
      </c>
      <c r="AK429" s="63">
        <f t="shared" si="236"/>
        <v>0.95180832106128965</v>
      </c>
      <c r="AL429" s="63">
        <f t="shared" si="237"/>
        <v>-4.8191678938710343</v>
      </c>
      <c r="AM429" s="8">
        <v>5.15</v>
      </c>
      <c r="AN429" s="16">
        <f t="shared" si="219"/>
        <v>1.0505507670176648</v>
      </c>
      <c r="AO429" s="17">
        <f t="shared" si="238"/>
        <v>1.9929650834193957E-2</v>
      </c>
      <c r="AP429" s="16">
        <f t="shared" si="239"/>
        <v>1.0505507670176648</v>
      </c>
      <c r="AQ429" s="17">
        <f t="shared" si="240"/>
        <v>5.0550767017664811</v>
      </c>
      <c r="AR429" s="45">
        <v>3637.776503</v>
      </c>
      <c r="AS429" s="17">
        <f t="shared" si="241"/>
        <v>4.1257316203924255E-2</v>
      </c>
      <c r="AT429" s="17">
        <f t="shared" si="242"/>
        <v>1.1103130350835619</v>
      </c>
      <c r="AU429" s="17">
        <f t="shared" si="243"/>
        <v>11.031303508356194</v>
      </c>
    </row>
    <row r="430" spans="1:47" x14ac:dyDescent="0.3">
      <c r="A430">
        <f t="shared" si="220"/>
        <v>428</v>
      </c>
      <c r="B430" s="7">
        <v>44454</v>
      </c>
      <c r="C430" s="70">
        <v>2.2799999999999998</v>
      </c>
      <c r="D430" s="45">
        <v>3777.129539</v>
      </c>
      <c r="E430" s="45">
        <v>0</v>
      </c>
      <c r="F430" s="46">
        <f t="shared" si="212"/>
        <v>414.01016185233215</v>
      </c>
      <c r="G430" s="46">
        <f t="shared" si="216"/>
        <v>3777.129539</v>
      </c>
      <c r="H430" s="11">
        <f t="shared" si="221"/>
        <v>0.10356412028980078</v>
      </c>
      <c r="I430" s="10">
        <f t="shared" si="210"/>
        <v>1.1337146544721035</v>
      </c>
      <c r="J430" s="11">
        <f t="shared" si="211"/>
        <v>13.371465447210351</v>
      </c>
      <c r="K430" s="56">
        <f t="shared" si="222"/>
        <v>4191.1397008523318</v>
      </c>
      <c r="L430" s="58">
        <f t="shared" si="223"/>
        <v>9.529629492441849E-2</v>
      </c>
      <c r="M430" s="57">
        <f t="shared" si="224"/>
        <v>1.1298019017388452</v>
      </c>
      <c r="N430" s="58">
        <f t="shared" si="225"/>
        <v>12.98019017388452</v>
      </c>
      <c r="O430" s="70">
        <v>4.6109</v>
      </c>
      <c r="P430" s="45">
        <v>3949.3365039999999</v>
      </c>
      <c r="Q430" s="45">
        <v>0</v>
      </c>
      <c r="R430" s="45">
        <f t="shared" si="213"/>
        <v>414.01016185233215</v>
      </c>
      <c r="S430" s="47">
        <f t="shared" si="217"/>
        <v>3949.3365039999999</v>
      </c>
      <c r="T430" s="13">
        <f t="shared" si="226"/>
        <v>0.2204205879766441</v>
      </c>
      <c r="U430" s="12">
        <f t="shared" si="227"/>
        <v>1.0594238324060818</v>
      </c>
      <c r="V430" s="13">
        <f t="shared" si="214"/>
        <v>5.9423832406081845</v>
      </c>
      <c r="W430" s="55">
        <f t="shared" si="228"/>
        <v>4363.3466658523321</v>
      </c>
      <c r="X430" s="55">
        <f t="shared" si="229"/>
        <v>0.20136277277720271</v>
      </c>
      <c r="Y430" s="55">
        <f t="shared" si="230"/>
        <v>1.0604275437320667</v>
      </c>
      <c r="Z430" s="55">
        <f t="shared" si="231"/>
        <v>6.0427543732066713</v>
      </c>
      <c r="AA430" s="70">
        <v>4.8437999999999999</v>
      </c>
      <c r="AB430" s="45">
        <v>4403.8094600000004</v>
      </c>
      <c r="AC430" s="45">
        <v>0</v>
      </c>
      <c r="AD430" s="45">
        <f t="shared" si="244"/>
        <v>308.89946655139255</v>
      </c>
      <c r="AE430" s="48">
        <f t="shared" si="218"/>
        <v>4403.8094600000004</v>
      </c>
      <c r="AF430" s="15">
        <f t="shared" si="232"/>
        <v>6.0027730746203822E-2</v>
      </c>
      <c r="AG430" s="14">
        <f t="shared" si="233"/>
        <v>0.95330703082113388</v>
      </c>
      <c r="AH430" s="15">
        <f t="shared" si="215"/>
        <v>-4.6692969178866122</v>
      </c>
      <c r="AI430" s="63">
        <f t="shared" si="234"/>
        <v>4712.7089265513932</v>
      </c>
      <c r="AJ430" s="63">
        <f t="shared" si="235"/>
        <v>5.7398475310588282E-2</v>
      </c>
      <c r="AK430" s="63">
        <f t="shared" si="236"/>
        <v>0.95235464452545815</v>
      </c>
      <c r="AL430" s="63">
        <f t="shared" si="237"/>
        <v>-4.7645355474541855</v>
      </c>
      <c r="AM430" s="8">
        <v>5.15</v>
      </c>
      <c r="AN430" s="16">
        <f t="shared" si="219"/>
        <v>1.0507601381173675</v>
      </c>
      <c r="AO430" s="17">
        <f t="shared" si="238"/>
        <v>1.9929650834193957E-2</v>
      </c>
      <c r="AP430" s="16">
        <f t="shared" si="239"/>
        <v>1.0507601381173675</v>
      </c>
      <c r="AQ430" s="17">
        <f t="shared" si="240"/>
        <v>5.0760138117367459</v>
      </c>
      <c r="AR430" s="45">
        <v>3639.2773529999999</v>
      </c>
      <c r="AS430" s="17">
        <f t="shared" si="241"/>
        <v>4.1257344940293095E-2</v>
      </c>
      <c r="AT430" s="17">
        <f t="shared" si="242"/>
        <v>1.1107711207623634</v>
      </c>
      <c r="AU430" s="17">
        <f t="shared" si="243"/>
        <v>11.07711207623634</v>
      </c>
    </row>
    <row r="431" spans="1:47" x14ac:dyDescent="0.3">
      <c r="A431">
        <f t="shared" si="220"/>
        <v>429</v>
      </c>
      <c r="B431" s="7">
        <v>44455</v>
      </c>
      <c r="C431" s="70">
        <v>2.278</v>
      </c>
      <c r="D431" s="45">
        <v>3779.3059939999998</v>
      </c>
      <c r="E431" s="45">
        <v>0</v>
      </c>
      <c r="F431" s="46">
        <f t="shared" si="212"/>
        <v>414.09267263200741</v>
      </c>
      <c r="G431" s="46">
        <f t="shared" si="216"/>
        <v>3779.3059939999998</v>
      </c>
      <c r="H431" s="11">
        <f t="shared" si="221"/>
        <v>5.7621931615714495E-2</v>
      </c>
      <c r="I431" s="10">
        <f t="shared" si="210"/>
        <v>1.1343679227550207</v>
      </c>
      <c r="J431" s="11">
        <f t="shared" si="211"/>
        <v>13.436792275502075</v>
      </c>
      <c r="K431" s="56">
        <f t="shared" si="222"/>
        <v>4193.398666632007</v>
      </c>
      <c r="L431" s="58">
        <f t="shared" si="223"/>
        <v>5.3898603742941198E-2</v>
      </c>
      <c r="M431" s="57">
        <f t="shared" si="224"/>
        <v>1.1304108491889437</v>
      </c>
      <c r="N431" s="58">
        <f t="shared" si="225"/>
        <v>13.041084918894374</v>
      </c>
      <c r="O431" s="70">
        <v>4.6340000000000003</v>
      </c>
      <c r="P431" s="45">
        <v>3946.8531990000001</v>
      </c>
      <c r="Q431" s="45">
        <v>0</v>
      </c>
      <c r="R431" s="45">
        <f t="shared" si="213"/>
        <v>414.09267263200741</v>
      </c>
      <c r="S431" s="47">
        <f t="shared" si="217"/>
        <v>3946.8531990000001</v>
      </c>
      <c r="T431" s="13">
        <f t="shared" si="226"/>
        <v>-6.2879043036334625E-2</v>
      </c>
      <c r="U431" s="12">
        <f t="shared" si="227"/>
        <v>1.058757676838566</v>
      </c>
      <c r="V431" s="13">
        <f t="shared" si="214"/>
        <v>5.8757676838566031</v>
      </c>
      <c r="W431" s="55">
        <f t="shared" si="228"/>
        <v>4360.9458716320078</v>
      </c>
      <c r="X431" s="55">
        <f t="shared" si="229"/>
        <v>-5.5021853732428738E-2</v>
      </c>
      <c r="Y431" s="55">
        <f t="shared" si="230"/>
        <v>1.0598440768400161</v>
      </c>
      <c r="Z431" s="55">
        <f t="shared" si="231"/>
        <v>5.9844076840016136</v>
      </c>
      <c r="AA431" s="70">
        <v>4.88</v>
      </c>
      <c r="AB431" s="45">
        <v>4382.3623349999998</v>
      </c>
      <c r="AC431" s="45">
        <v>0</v>
      </c>
      <c r="AD431" s="45">
        <f t="shared" si="244"/>
        <v>308.96102913650492</v>
      </c>
      <c r="AE431" s="48">
        <f t="shared" si="218"/>
        <v>4382.3623349999998</v>
      </c>
      <c r="AF431" s="15">
        <f t="shared" si="232"/>
        <v>-0.48701300986806473</v>
      </c>
      <c r="AG431" s="14">
        <f t="shared" si="233"/>
        <v>0.94866430155704795</v>
      </c>
      <c r="AH431" s="15">
        <f t="shared" si="215"/>
        <v>-5.1335698442952049</v>
      </c>
      <c r="AI431" s="63">
        <f t="shared" si="234"/>
        <v>4691.323364136505</v>
      </c>
      <c r="AJ431" s="63">
        <f t="shared" si="235"/>
        <v>-0.4537849196329935</v>
      </c>
      <c r="AK431" s="63">
        <f t="shared" si="236"/>
        <v>0.94803300276717717</v>
      </c>
      <c r="AL431" s="63">
        <f t="shared" si="237"/>
        <v>-5.1966997232822827</v>
      </c>
      <c r="AM431" s="8">
        <v>5.15</v>
      </c>
      <c r="AN431" s="16">
        <f t="shared" si="219"/>
        <v>1.0509695509439991</v>
      </c>
      <c r="AO431" s="17">
        <f t="shared" si="238"/>
        <v>1.9929650834193957E-2</v>
      </c>
      <c r="AP431" s="16">
        <f t="shared" si="239"/>
        <v>1.0509695509439991</v>
      </c>
      <c r="AQ431" s="17">
        <f t="shared" si="240"/>
        <v>5.0969550943999131</v>
      </c>
      <c r="AR431" s="45">
        <v>3640.9849749999998</v>
      </c>
      <c r="AS431" s="17">
        <f t="shared" si="241"/>
        <v>4.69220077055299E-2</v>
      </c>
      <c r="AT431" s="17">
        <f t="shared" si="242"/>
        <v>1.1112923168732383</v>
      </c>
      <c r="AU431" s="17">
        <f t="shared" si="243"/>
        <v>11.129231687323827</v>
      </c>
    </row>
    <row r="432" spans="1:47" x14ac:dyDescent="0.3">
      <c r="A432">
        <f t="shared" si="220"/>
        <v>430</v>
      </c>
      <c r="B432" s="7">
        <v>44456</v>
      </c>
      <c r="C432" s="70">
        <v>2.2799999999999998</v>
      </c>
      <c r="D432" s="45">
        <v>3781.3525239999999</v>
      </c>
      <c r="E432" s="45">
        <v>0</v>
      </c>
      <c r="F432" s="46">
        <f t="shared" si="212"/>
        <v>414.17519985579293</v>
      </c>
      <c r="G432" s="46">
        <f t="shared" si="216"/>
        <v>3781.3525239999999</v>
      </c>
      <c r="H432" s="11">
        <f t="shared" si="221"/>
        <v>5.4150947376285785E-2</v>
      </c>
      <c r="I432" s="10">
        <f t="shared" si="210"/>
        <v>1.1349821937319253</v>
      </c>
      <c r="J432" s="11">
        <f t="shared" si="211"/>
        <v>13.498219373192534</v>
      </c>
      <c r="K432" s="56">
        <f t="shared" si="222"/>
        <v>4195.5277238557928</v>
      </c>
      <c r="L432" s="58">
        <f t="shared" si="223"/>
        <v>5.077163878377533E-2</v>
      </c>
      <c r="M432" s="57">
        <f t="shared" si="224"/>
        <v>1.1309847773020665</v>
      </c>
      <c r="N432" s="58">
        <f t="shared" si="225"/>
        <v>13.098477730206648</v>
      </c>
      <c r="O432" s="70">
        <v>4.6567999999999996</v>
      </c>
      <c r="P432" s="45">
        <v>3944.4504780000002</v>
      </c>
      <c r="Q432" s="45">
        <v>0</v>
      </c>
      <c r="R432" s="45">
        <f t="shared" si="213"/>
        <v>414.17519985579293</v>
      </c>
      <c r="S432" s="47">
        <f t="shared" si="217"/>
        <v>3944.4504780000002</v>
      </c>
      <c r="T432" s="13">
        <f t="shared" si="226"/>
        <v>-6.0876877827853448E-2</v>
      </c>
      <c r="U432" s="12">
        <f t="shared" si="227"/>
        <v>1.0581131382211439</v>
      </c>
      <c r="V432" s="13">
        <f t="shared" si="214"/>
        <v>5.8113138221143945</v>
      </c>
      <c r="W432" s="55">
        <f t="shared" si="228"/>
        <v>4358.6256778557927</v>
      </c>
      <c r="X432" s="55">
        <f t="shared" si="229"/>
        <v>-5.3203911364918532E-2</v>
      </c>
      <c r="Y432" s="55">
        <f t="shared" si="230"/>
        <v>1.0592801983367679</v>
      </c>
      <c r="Z432" s="55">
        <f t="shared" si="231"/>
        <v>5.9280198336767898</v>
      </c>
      <c r="AA432" s="70">
        <v>4.9291999999999998</v>
      </c>
      <c r="AB432" s="45">
        <v>4352.4867789999998</v>
      </c>
      <c r="AC432" s="45">
        <v>0</v>
      </c>
      <c r="AD432" s="45">
        <f t="shared" si="244"/>
        <v>309.02260399082553</v>
      </c>
      <c r="AE432" s="48">
        <f t="shared" si="218"/>
        <v>4352.4867789999998</v>
      </c>
      <c r="AF432" s="15">
        <f t="shared" si="232"/>
        <v>-0.68172263533293753</v>
      </c>
      <c r="AG432" s="14">
        <f t="shared" si="233"/>
        <v>0.94219704228001044</v>
      </c>
      <c r="AH432" s="15">
        <f t="shared" si="215"/>
        <v>-5.7802957719989561</v>
      </c>
      <c r="AI432" s="63">
        <f t="shared" si="234"/>
        <v>4661.5093829908255</v>
      </c>
      <c r="AJ432" s="63">
        <f t="shared" si="235"/>
        <v>-0.63551324075412641</v>
      </c>
      <c r="AK432" s="63">
        <f t="shared" si="236"/>
        <v>0.94200812750787277</v>
      </c>
      <c r="AL432" s="63">
        <f t="shared" si="237"/>
        <v>-5.7991872492127232</v>
      </c>
      <c r="AM432" s="8">
        <v>5.15</v>
      </c>
      <c r="AN432" s="16">
        <f t="shared" si="219"/>
        <v>1.0511790055058761</v>
      </c>
      <c r="AO432" s="17">
        <f t="shared" si="238"/>
        <v>1.9929650834193957E-2</v>
      </c>
      <c r="AP432" s="16">
        <f t="shared" si="239"/>
        <v>1.0511790055058761</v>
      </c>
      <c r="AQ432" s="17">
        <f t="shared" si="240"/>
        <v>5.1179005505876063</v>
      </c>
      <c r="AR432" s="45">
        <v>3642.6934000000001</v>
      </c>
      <c r="AS432" s="17">
        <f t="shared" si="241"/>
        <v>4.6922055754983205E-2</v>
      </c>
      <c r="AT432" s="17">
        <f t="shared" si="242"/>
        <v>1.1118137580737624</v>
      </c>
      <c r="AU432" s="17">
        <f t="shared" si="243"/>
        <v>11.181375807376238</v>
      </c>
    </row>
    <row r="433" spans="1:47" x14ac:dyDescent="0.3">
      <c r="A433">
        <f t="shared" si="220"/>
        <v>431</v>
      </c>
      <c r="B433" s="7">
        <v>44459</v>
      </c>
      <c r="C433" s="70">
        <v>2.2999999999999998</v>
      </c>
      <c r="D433" s="45">
        <v>3782.8061029999999</v>
      </c>
      <c r="E433" s="45">
        <v>0</v>
      </c>
      <c r="F433" s="46">
        <f t="shared" si="212"/>
        <v>414.25774352696601</v>
      </c>
      <c r="G433" s="46">
        <f t="shared" si="216"/>
        <v>3782.8061029999999</v>
      </c>
      <c r="H433" s="11">
        <f t="shared" si="221"/>
        <v>3.8440716404353203E-2</v>
      </c>
      <c r="I433" s="10">
        <f t="shared" si="210"/>
        <v>1.1354184890182577</v>
      </c>
      <c r="J433" s="11">
        <f t="shared" si="211"/>
        <v>13.54184890182577</v>
      </c>
      <c r="K433" s="56">
        <f t="shared" si="222"/>
        <v>4197.0638465269658</v>
      </c>
      <c r="L433" s="58">
        <f t="shared" si="223"/>
        <v>3.6613336206525737E-2</v>
      </c>
      <c r="M433" s="57">
        <f t="shared" si="224"/>
        <v>1.1313988685610248</v>
      </c>
      <c r="N433" s="58">
        <f t="shared" si="225"/>
        <v>13.139886856102478</v>
      </c>
      <c r="O433" s="70">
        <v>4.6722999999999999</v>
      </c>
      <c r="P433" s="45">
        <v>3943.6408799999999</v>
      </c>
      <c r="Q433" s="45">
        <v>0</v>
      </c>
      <c r="R433" s="45">
        <f t="shared" si="213"/>
        <v>414.25774352696601</v>
      </c>
      <c r="S433" s="47">
        <f t="shared" si="217"/>
        <v>3943.6408799999999</v>
      </c>
      <c r="T433" s="13">
        <f t="shared" si="226"/>
        <v>-2.0524988322601079E-2</v>
      </c>
      <c r="U433" s="12">
        <f t="shared" si="227"/>
        <v>1.0578959606230842</v>
      </c>
      <c r="V433" s="13">
        <f t="shared" si="214"/>
        <v>5.7895960623084219</v>
      </c>
      <c r="W433" s="55">
        <f t="shared" si="228"/>
        <v>4357.8986235269658</v>
      </c>
      <c r="X433" s="55">
        <f t="shared" si="229"/>
        <v>-1.668081598565907E-2</v>
      </c>
      <c r="Y433" s="55">
        <f t="shared" si="230"/>
        <v>1.0591035017561108</v>
      </c>
      <c r="Z433" s="55">
        <f t="shared" si="231"/>
        <v>5.9103501756110788</v>
      </c>
      <c r="AA433" s="70">
        <v>4.9336000000000002</v>
      </c>
      <c r="AB433" s="45">
        <v>4352.451744</v>
      </c>
      <c r="AC433" s="45">
        <v>0</v>
      </c>
      <c r="AD433" s="45">
        <f t="shared" si="244"/>
        <v>309.08419111679962</v>
      </c>
      <c r="AE433" s="48">
        <f t="shared" si="218"/>
        <v>4352.451744</v>
      </c>
      <c r="AF433" s="15">
        <f t="shared" si="232"/>
        <v>-8.0494213489101796E-4</v>
      </c>
      <c r="AG433" s="14">
        <f t="shared" si="233"/>
        <v>0.94218945813902344</v>
      </c>
      <c r="AH433" s="15">
        <f t="shared" si="215"/>
        <v>-5.7810541860976556</v>
      </c>
      <c r="AI433" s="63">
        <f t="shared" si="234"/>
        <v>4661.5359351167999</v>
      </c>
      <c r="AJ433" s="63">
        <f t="shared" si="235"/>
        <v>5.6960361531910308E-4</v>
      </c>
      <c r="AK433" s="63">
        <f t="shared" si="236"/>
        <v>0.94201349322022365</v>
      </c>
      <c r="AL433" s="63">
        <f t="shared" si="237"/>
        <v>-5.7986506779776352</v>
      </c>
      <c r="AM433" s="8">
        <v>5.15</v>
      </c>
      <c r="AN433" s="16">
        <f t="shared" si="219"/>
        <v>1.0513885018113158</v>
      </c>
      <c r="AO433" s="17">
        <f t="shared" si="238"/>
        <v>1.9929650834193957E-2</v>
      </c>
      <c r="AP433" s="16">
        <f t="shared" si="239"/>
        <v>1.0513885018113158</v>
      </c>
      <c r="AQ433" s="17">
        <f t="shared" si="240"/>
        <v>5.1388501811315823</v>
      </c>
      <c r="AR433" s="45">
        <v>3644.4026250000002</v>
      </c>
      <c r="AS433" s="17">
        <f t="shared" si="241"/>
        <v>4.6922011059180591E-2</v>
      </c>
      <c r="AT433" s="17">
        <f t="shared" si="242"/>
        <v>1.1123354434482833</v>
      </c>
      <c r="AU433" s="17">
        <f t="shared" si="243"/>
        <v>11.233544344828328</v>
      </c>
    </row>
    <row r="434" spans="1:47" x14ac:dyDescent="0.3">
      <c r="A434">
        <f t="shared" si="220"/>
        <v>432</v>
      </c>
      <c r="B434" s="7">
        <v>44460</v>
      </c>
      <c r="C434" s="70">
        <v>2.3157000000000001</v>
      </c>
      <c r="D434" s="45">
        <v>3784.409705</v>
      </c>
      <c r="E434" s="45">
        <v>0</v>
      </c>
      <c r="F434" s="46">
        <f t="shared" si="212"/>
        <v>414.34030364880454</v>
      </c>
      <c r="G434" s="46">
        <f t="shared" si="216"/>
        <v>3784.409705</v>
      </c>
      <c r="H434" s="11">
        <f t="shared" si="221"/>
        <v>4.2391863509161354E-2</v>
      </c>
      <c r="I434" s="10">
        <f t="shared" si="210"/>
        <v>1.1358998140743801</v>
      </c>
      <c r="J434" s="11">
        <f t="shared" si="211"/>
        <v>13.589981407438012</v>
      </c>
      <c r="K434" s="56">
        <f t="shared" si="222"/>
        <v>4198.7500086488044</v>
      </c>
      <c r="L434" s="58">
        <f t="shared" si="223"/>
        <v>4.0174802754888717E-2</v>
      </c>
      <c r="M434" s="57">
        <f t="shared" si="224"/>
        <v>1.1318534058248402</v>
      </c>
      <c r="N434" s="58">
        <f t="shared" si="225"/>
        <v>13.185340582484017</v>
      </c>
      <c r="O434" s="70">
        <v>4.6100000000000003</v>
      </c>
      <c r="P434" s="45">
        <v>3959.7840780000001</v>
      </c>
      <c r="Q434" s="45">
        <v>0</v>
      </c>
      <c r="R434" s="45">
        <f t="shared" si="213"/>
        <v>414.34030364880454</v>
      </c>
      <c r="S434" s="47">
        <f t="shared" si="217"/>
        <v>3959.7840780000001</v>
      </c>
      <c r="T434" s="13">
        <f t="shared" si="226"/>
        <v>0.40934756716488607</v>
      </c>
      <c r="U434" s="12">
        <f t="shared" si="227"/>
        <v>1.0622264320010304</v>
      </c>
      <c r="V434" s="13">
        <f t="shared" si="214"/>
        <v>6.2226432001030396</v>
      </c>
      <c r="W434" s="55">
        <f t="shared" si="228"/>
        <v>4374.124381648805</v>
      </c>
      <c r="X434" s="55">
        <f t="shared" si="229"/>
        <v>0.37232986637736332</v>
      </c>
      <c r="Y434" s="55">
        <f t="shared" si="230"/>
        <v>1.0630468604089973</v>
      </c>
      <c r="Z434" s="55">
        <f t="shared" si="231"/>
        <v>6.3046860408997318</v>
      </c>
      <c r="AA434" s="70">
        <v>4.9192999999999998</v>
      </c>
      <c r="AB434" s="45">
        <v>4364.8052100000004</v>
      </c>
      <c r="AC434" s="45">
        <v>0</v>
      </c>
      <c r="AD434" s="45">
        <f t="shared" si="244"/>
        <v>309.14579051687286</v>
      </c>
      <c r="AE434" s="48">
        <f t="shared" si="218"/>
        <v>4364.8052100000004</v>
      </c>
      <c r="AF434" s="15">
        <f t="shared" si="232"/>
        <v>0.28382775333535282</v>
      </c>
      <c r="AG434" s="14">
        <f t="shared" si="233"/>
        <v>0.94486365331022193</v>
      </c>
      <c r="AH434" s="15">
        <f t="shared" si="215"/>
        <v>-5.5136346689778071</v>
      </c>
      <c r="AI434" s="63">
        <f t="shared" si="234"/>
        <v>4673.9510005168731</v>
      </c>
      <c r="AJ434" s="63">
        <f t="shared" si="235"/>
        <v>0.26632993015343054</v>
      </c>
      <c r="AK434" s="63">
        <f t="shared" si="236"/>
        <v>0.94452235709875298</v>
      </c>
      <c r="AL434" s="63">
        <f t="shared" si="237"/>
        <v>-5.547764290124702</v>
      </c>
      <c r="AM434" s="8">
        <v>5.15</v>
      </c>
      <c r="AN434" s="16">
        <f t="shared" si="219"/>
        <v>1.0515980398686378</v>
      </c>
      <c r="AO434" s="17">
        <f t="shared" si="238"/>
        <v>1.9929650834193957E-2</v>
      </c>
      <c r="AP434" s="16">
        <f t="shared" si="239"/>
        <v>1.0515980398686378</v>
      </c>
      <c r="AQ434" s="17">
        <f t="shared" si="240"/>
        <v>5.1598039868637757</v>
      </c>
      <c r="AR434" s="45">
        <v>3646.1126530000001</v>
      </c>
      <c r="AS434" s="17">
        <f t="shared" si="241"/>
        <v>4.6922038423247159E-2</v>
      </c>
      <c r="AT434" s="17">
        <f t="shared" si="242"/>
        <v>1.1128573739124534</v>
      </c>
      <c r="AU434" s="17">
        <f t="shared" si="243"/>
        <v>11.285737391245343</v>
      </c>
    </row>
    <row r="435" spans="1:47" x14ac:dyDescent="0.3">
      <c r="A435">
        <f t="shared" si="220"/>
        <v>433</v>
      </c>
      <c r="B435" s="7">
        <v>44461</v>
      </c>
      <c r="C435" s="70">
        <v>2.4</v>
      </c>
      <c r="D435" s="45">
        <v>3783.7924560000001</v>
      </c>
      <c r="E435" s="45">
        <v>0</v>
      </c>
      <c r="F435" s="46">
        <f t="shared" si="212"/>
        <v>414.42288022458706</v>
      </c>
      <c r="G435" s="46">
        <f t="shared" si="216"/>
        <v>3783.7924560000001</v>
      </c>
      <c r="H435" s="11">
        <f t="shared" si="221"/>
        <v>-1.6310311200828931E-2</v>
      </c>
      <c r="I435" s="10">
        <f t="shared" si="210"/>
        <v>1.135714545279775</v>
      </c>
      <c r="J435" s="11">
        <f t="shared" si="211"/>
        <v>13.571454527977501</v>
      </c>
      <c r="K435" s="56">
        <f t="shared" si="222"/>
        <v>4198.2153362245872</v>
      </c>
      <c r="L435" s="58">
        <f t="shared" si="223"/>
        <v>-1.2734085694932062E-2</v>
      </c>
      <c r="M435" s="57">
        <f t="shared" si="224"/>
        <v>1.1317092746422015</v>
      </c>
      <c r="N435" s="58">
        <f t="shared" si="225"/>
        <v>13.170927464220149</v>
      </c>
      <c r="O435" s="70">
        <v>4.63</v>
      </c>
      <c r="P435" s="45">
        <v>3957.9833229999999</v>
      </c>
      <c r="Q435" s="45">
        <v>0</v>
      </c>
      <c r="R435" s="45">
        <f t="shared" si="213"/>
        <v>414.42288022458706</v>
      </c>
      <c r="S435" s="47">
        <f t="shared" si="217"/>
        <v>3957.9833229999999</v>
      </c>
      <c r="T435" s="13">
        <f t="shared" si="226"/>
        <v>-4.5476090729412721E-2</v>
      </c>
      <c r="U435" s="12">
        <f t="shared" si="227"/>
        <v>1.0617433729450618</v>
      </c>
      <c r="V435" s="13">
        <f t="shared" si="214"/>
        <v>6.1743372945061825</v>
      </c>
      <c r="W435" s="55">
        <f t="shared" si="228"/>
        <v>4372.4062032245874</v>
      </c>
      <c r="X435" s="55">
        <f t="shared" si="229"/>
        <v>-3.9280511350481273E-2</v>
      </c>
      <c r="Y435" s="55">
        <f t="shared" si="230"/>
        <v>1.0626292901663335</v>
      </c>
      <c r="Z435" s="55">
        <f t="shared" si="231"/>
        <v>6.2629290166333451</v>
      </c>
      <c r="AA435" s="70">
        <v>4.9164000000000003</v>
      </c>
      <c r="AB435" s="45">
        <v>4369.6110209999997</v>
      </c>
      <c r="AC435" s="45">
        <v>0</v>
      </c>
      <c r="AD435" s="45">
        <f t="shared" si="244"/>
        <v>309.20740219349148</v>
      </c>
      <c r="AE435" s="48">
        <f t="shared" si="218"/>
        <v>4369.6110209999997</v>
      </c>
      <c r="AF435" s="15">
        <f t="shared" si="232"/>
        <v>0.11010367631043572</v>
      </c>
      <c r="AG435" s="14">
        <f t="shared" si="233"/>
        <v>0.94590398292863753</v>
      </c>
      <c r="AH435" s="15">
        <f t="shared" si="215"/>
        <v>-5.4096017071362468</v>
      </c>
      <c r="AI435" s="63">
        <f t="shared" si="234"/>
        <v>4678.8184231934911</v>
      </c>
      <c r="AJ435" s="63">
        <f t="shared" si="235"/>
        <v>0.10413936038438099</v>
      </c>
      <c r="AK435" s="63">
        <f t="shared" si="236"/>
        <v>0.94550597664012315</v>
      </c>
      <c r="AL435" s="63">
        <f t="shared" si="237"/>
        <v>-5.4494023359876849</v>
      </c>
      <c r="AM435" s="8">
        <v>6.15</v>
      </c>
      <c r="AN435" s="16">
        <f t="shared" si="219"/>
        <v>1.0518076196861628</v>
      </c>
      <c r="AO435" s="17">
        <f t="shared" si="238"/>
        <v>1.9929650834193957E-2</v>
      </c>
      <c r="AP435" s="16">
        <f t="shared" si="239"/>
        <v>1.0518076196861628</v>
      </c>
      <c r="AQ435" s="17">
        <f t="shared" si="240"/>
        <v>5.1807619686162765</v>
      </c>
      <c r="AR435" s="45">
        <v>3647.823484</v>
      </c>
      <c r="AS435" s="17">
        <f t="shared" si="241"/>
        <v>4.6922055427778275E-2</v>
      </c>
      <c r="AT435" s="17">
        <f t="shared" si="242"/>
        <v>1.1133795494662728</v>
      </c>
      <c r="AU435" s="17">
        <f t="shared" si="243"/>
        <v>11.337954946627281</v>
      </c>
    </row>
    <row r="436" spans="1:47" x14ac:dyDescent="0.3">
      <c r="A436">
        <f t="shared" si="220"/>
        <v>434</v>
      </c>
      <c r="B436" s="7">
        <v>44462</v>
      </c>
      <c r="C436" s="70">
        <v>2.37</v>
      </c>
      <c r="D436" s="45">
        <v>3786.8926689999998</v>
      </c>
      <c r="E436" s="45">
        <v>0</v>
      </c>
      <c r="F436" s="46">
        <f t="shared" si="212"/>
        <v>414.50547325759283</v>
      </c>
      <c r="G436" s="46">
        <f t="shared" si="216"/>
        <v>3786.8926689999998</v>
      </c>
      <c r="H436" s="11">
        <f t="shared" si="221"/>
        <v>8.1934012926199173E-2</v>
      </c>
      <c r="I436" s="10">
        <f t="shared" si="210"/>
        <v>1.1366450817821092</v>
      </c>
      <c r="J436" s="11">
        <f t="shared" si="211"/>
        <v>13.664508178210921</v>
      </c>
      <c r="K436" s="56">
        <f t="shared" si="222"/>
        <v>4201.3981422575926</v>
      </c>
      <c r="L436" s="58">
        <f t="shared" si="223"/>
        <v>7.5813310611838602E-2</v>
      </c>
      <c r="M436" s="57">
        <f t="shared" si="224"/>
        <v>1.132567260909809</v>
      </c>
      <c r="N436" s="58">
        <f t="shared" si="225"/>
        <v>13.256726090980898</v>
      </c>
      <c r="O436" s="70">
        <v>4.7</v>
      </c>
      <c r="P436" s="45">
        <v>3945.3226380000001</v>
      </c>
      <c r="Q436" s="45">
        <v>0</v>
      </c>
      <c r="R436" s="45">
        <f t="shared" si="213"/>
        <v>414.50547325759283</v>
      </c>
      <c r="S436" s="47">
        <f t="shared" si="217"/>
        <v>3945.3226380000001</v>
      </c>
      <c r="T436" s="13">
        <f t="shared" si="226"/>
        <v>-0.31987716892155627</v>
      </c>
      <c r="U436" s="12">
        <f t="shared" si="227"/>
        <v>1.058347098302473</v>
      </c>
      <c r="V436" s="13">
        <f t="shared" si="214"/>
        <v>5.8347098302472977</v>
      </c>
      <c r="W436" s="55">
        <f t="shared" si="228"/>
        <v>4359.8281112575933</v>
      </c>
      <c r="X436" s="55">
        <f t="shared" si="229"/>
        <v>-0.28766979512832025</v>
      </c>
      <c r="Y436" s="55">
        <f t="shared" si="230"/>
        <v>1.0595724266643385</v>
      </c>
      <c r="Z436" s="55">
        <f t="shared" si="231"/>
        <v>5.9572426664338485</v>
      </c>
      <c r="AA436" s="70">
        <v>4.9732000000000003</v>
      </c>
      <c r="AB436" s="45">
        <v>4334.9762030000002</v>
      </c>
      <c r="AC436" s="45">
        <v>0</v>
      </c>
      <c r="AD436" s="45">
        <f t="shared" si="244"/>
        <v>309.2690261491021</v>
      </c>
      <c r="AE436" s="48">
        <f t="shared" si="218"/>
        <v>4334.9762030000002</v>
      </c>
      <c r="AF436" s="15">
        <f t="shared" si="232"/>
        <v>-0.79262931719888963</v>
      </c>
      <c r="AG436" s="14">
        <f t="shared" si="233"/>
        <v>0.93840647064739313</v>
      </c>
      <c r="AH436" s="15">
        <f t="shared" si="215"/>
        <v>-6.1593529352606868</v>
      </c>
      <c r="AI436" s="63">
        <f t="shared" si="234"/>
        <v>4644.2452291491027</v>
      </c>
      <c r="AJ436" s="63">
        <f t="shared" si="235"/>
        <v>-0.7389300228665574</v>
      </c>
      <c r="AK436" s="63">
        <f t="shared" si="236"/>
        <v>0.93851934911073165</v>
      </c>
      <c r="AL436" s="63">
        <f t="shared" si="237"/>
        <v>-6.1480650889268347</v>
      </c>
      <c r="AM436" s="8">
        <v>6.15</v>
      </c>
      <c r="AN436" s="16">
        <f t="shared" si="219"/>
        <v>1.0520567564748975</v>
      </c>
      <c r="AO436" s="17">
        <f t="shared" si="238"/>
        <v>2.3686535833333799E-2</v>
      </c>
      <c r="AP436" s="16">
        <f t="shared" si="239"/>
        <v>1.0520567564748975</v>
      </c>
      <c r="AQ436" s="17">
        <f t="shared" si="240"/>
        <v>5.2056756474897492</v>
      </c>
      <c r="AR436" s="45">
        <v>3649.535116</v>
      </c>
      <c r="AS436" s="17">
        <f t="shared" si="241"/>
        <v>4.6922007260152832E-2</v>
      </c>
      <c r="AT436" s="17">
        <f t="shared" si="242"/>
        <v>1.1139019694993064</v>
      </c>
      <c r="AU436" s="17">
        <f t="shared" si="243"/>
        <v>11.390196949930642</v>
      </c>
    </row>
    <row r="437" spans="1:47" x14ac:dyDescent="0.3">
      <c r="A437">
        <f t="shared" si="220"/>
        <v>435</v>
      </c>
      <c r="B437" s="7">
        <v>44463</v>
      </c>
      <c r="C437" s="70">
        <v>2.2562000000000002</v>
      </c>
      <c r="D437" s="45">
        <v>3792.6968830000001</v>
      </c>
      <c r="E437" s="45">
        <v>0</v>
      </c>
      <c r="F437" s="46">
        <f t="shared" si="212"/>
        <v>414.60365524504709</v>
      </c>
      <c r="G437" s="46">
        <f t="shared" si="216"/>
        <v>3792.6968830000001</v>
      </c>
      <c r="H437" s="11">
        <f t="shared" si="221"/>
        <v>0.15327115150409742</v>
      </c>
      <c r="I437" s="10">
        <f t="shared" si="210"/>
        <v>1.1383872307874714</v>
      </c>
      <c r="J437" s="11">
        <f t="shared" si="211"/>
        <v>13.83872307874714</v>
      </c>
      <c r="K437" s="56">
        <f t="shared" si="222"/>
        <v>4207.3005382450474</v>
      </c>
      <c r="L437" s="58">
        <f t="shared" si="223"/>
        <v>0.14048647111275514</v>
      </c>
      <c r="M437" s="57">
        <f t="shared" si="224"/>
        <v>1.1341583646876396</v>
      </c>
      <c r="N437" s="58">
        <f t="shared" si="225"/>
        <v>13.415836468763963</v>
      </c>
      <c r="O437" s="70">
        <v>4.7225999999999999</v>
      </c>
      <c r="P437" s="45">
        <v>3942.9931860000002</v>
      </c>
      <c r="Q437" s="45">
        <v>0</v>
      </c>
      <c r="R437" s="45">
        <f t="shared" si="213"/>
        <v>414.60365524504709</v>
      </c>
      <c r="S437" s="47">
        <f t="shared" si="217"/>
        <v>3942.9931860000002</v>
      </c>
      <c r="T437" s="13">
        <f t="shared" si="226"/>
        <v>-5.9043384121837406E-2</v>
      </c>
      <c r="U437" s="12">
        <f t="shared" si="227"/>
        <v>1.0577222143598799</v>
      </c>
      <c r="V437" s="13">
        <f t="shared" si="214"/>
        <v>5.7722214359879898</v>
      </c>
      <c r="W437" s="55">
        <f t="shared" si="228"/>
        <v>4357.5968412450475</v>
      </c>
      <c r="X437" s="55">
        <f t="shared" si="229"/>
        <v>-5.1177935359070226E-2</v>
      </c>
      <c r="Y437" s="55">
        <f t="shared" si="230"/>
        <v>1.0590301593727376</v>
      </c>
      <c r="Z437" s="55">
        <f t="shared" si="231"/>
        <v>5.903015937273759</v>
      </c>
      <c r="AA437" s="70">
        <v>4.9800000000000004</v>
      </c>
      <c r="AB437" s="45">
        <v>4333.3882249999997</v>
      </c>
      <c r="AC437" s="45">
        <v>0</v>
      </c>
      <c r="AD437" s="45">
        <f t="shared" si="244"/>
        <v>309.34228126780232</v>
      </c>
      <c r="AE437" s="48">
        <f t="shared" si="218"/>
        <v>4333.3882249999997</v>
      </c>
      <c r="AF437" s="15">
        <f t="shared" si="232"/>
        <v>-3.6631758183625074E-2</v>
      </c>
      <c r="AG437" s="14">
        <f t="shared" si="233"/>
        <v>0.93806271585828604</v>
      </c>
      <c r="AH437" s="15">
        <f t="shared" si="215"/>
        <v>-6.193728414171396</v>
      </c>
      <c r="AI437" s="63">
        <f t="shared" si="234"/>
        <v>4642.7305062678024</v>
      </c>
      <c r="AJ437" s="63">
        <f t="shared" si="235"/>
        <v>-3.2615049519635342E-2</v>
      </c>
      <c r="AK437" s="63">
        <f t="shared" si="236"/>
        <v>0.93821325056026783</v>
      </c>
      <c r="AL437" s="63">
        <f t="shared" si="237"/>
        <v>-6.1786749439732169</v>
      </c>
      <c r="AM437" s="8">
        <v>6.15</v>
      </c>
      <c r="AN437" s="16">
        <f t="shared" si="219"/>
        <v>1.0523059522755069</v>
      </c>
      <c r="AO437" s="17">
        <f t="shared" si="238"/>
        <v>2.3686535833333799E-2</v>
      </c>
      <c r="AP437" s="16">
        <f t="shared" si="239"/>
        <v>1.0523059522755069</v>
      </c>
      <c r="AQ437" s="17">
        <f t="shared" si="240"/>
        <v>5.2305952275506939</v>
      </c>
      <c r="AR437" s="45">
        <v>3651.2475530000002</v>
      </c>
      <c r="AS437" s="17">
        <f t="shared" si="241"/>
        <v>4.6922058442255832E-2</v>
      </c>
      <c r="AT437" s="17">
        <f t="shared" si="242"/>
        <v>1.1144246352324243</v>
      </c>
      <c r="AU437" s="17">
        <f t="shared" si="243"/>
        <v>11.442463523242431</v>
      </c>
    </row>
    <row r="438" spans="1:47" x14ac:dyDescent="0.3">
      <c r="A438">
        <f t="shared" si="220"/>
        <v>436</v>
      </c>
      <c r="B438" s="7">
        <v>44466</v>
      </c>
      <c r="C438" s="70">
        <v>2.4459</v>
      </c>
      <c r="D438" s="45">
        <v>3792.1432650000002</v>
      </c>
      <c r="E438" s="45">
        <v>0</v>
      </c>
      <c r="F438" s="46">
        <f t="shared" si="212"/>
        <v>414.70186048841305</v>
      </c>
      <c r="G438" s="46">
        <f t="shared" si="216"/>
        <v>3792.1432650000002</v>
      </c>
      <c r="H438" s="11">
        <f t="shared" si="221"/>
        <v>-1.4596948215961358E-2</v>
      </c>
      <c r="I438" s="10">
        <f t="shared" si="210"/>
        <v>1.1382210609928962</v>
      </c>
      <c r="J438" s="11">
        <f t="shared" si="211"/>
        <v>13.822106099289622</v>
      </c>
      <c r="K438" s="56">
        <f t="shared" si="222"/>
        <v>4206.845125488413</v>
      </c>
      <c r="L438" s="58">
        <f t="shared" si="223"/>
        <v>-1.0824345741278218E-2</v>
      </c>
      <c r="M438" s="57">
        <f t="shared" si="224"/>
        <v>1.1340355994649922</v>
      </c>
      <c r="N438" s="58">
        <f t="shared" si="225"/>
        <v>13.403559946499222</v>
      </c>
      <c r="O438" s="70">
        <v>4.7550999999999997</v>
      </c>
      <c r="P438" s="45">
        <v>3942.0976810000002</v>
      </c>
      <c r="Q438" s="45">
        <v>0</v>
      </c>
      <c r="R438" s="45">
        <f t="shared" si="213"/>
        <v>414.70186048841305</v>
      </c>
      <c r="S438" s="47">
        <f t="shared" si="217"/>
        <v>3942.0976810000002</v>
      </c>
      <c r="T438" s="13">
        <f t="shared" si="226"/>
        <v>-2.2711299709554655E-2</v>
      </c>
      <c r="U438" s="12">
        <f t="shared" si="227"/>
        <v>1.0574819918976821</v>
      </c>
      <c r="V438" s="13">
        <f t="shared" si="214"/>
        <v>5.7481991897682105</v>
      </c>
      <c r="W438" s="55">
        <f t="shared" si="228"/>
        <v>4356.7995414884135</v>
      </c>
      <c r="X438" s="55">
        <f t="shared" si="229"/>
        <v>-1.8296776541770754E-2</v>
      </c>
      <c r="Y438" s="55">
        <f t="shared" si="230"/>
        <v>1.0588363909909673</v>
      </c>
      <c r="Z438" s="55">
        <f t="shared" si="231"/>
        <v>5.8836390990967269</v>
      </c>
      <c r="AA438" s="70">
        <v>4.99</v>
      </c>
      <c r="AB438" s="45">
        <v>4333.6252130000003</v>
      </c>
      <c r="AC438" s="45">
        <v>0</v>
      </c>
      <c r="AD438" s="45">
        <f t="shared" si="244"/>
        <v>309.41555373810246</v>
      </c>
      <c r="AE438" s="48">
        <f t="shared" si="218"/>
        <v>4333.6252130000003</v>
      </c>
      <c r="AF438" s="15">
        <f t="shared" si="232"/>
        <v>5.4688845701145183E-3</v>
      </c>
      <c r="AG438" s="14">
        <f t="shared" si="233"/>
        <v>0.93811401742541156</v>
      </c>
      <c r="AH438" s="15">
        <f t="shared" si="215"/>
        <v>-6.1885982574588443</v>
      </c>
      <c r="AI438" s="63">
        <f t="shared" si="234"/>
        <v>4643.0407667381023</v>
      </c>
      <c r="AJ438" s="63">
        <f t="shared" si="235"/>
        <v>6.6827154813431378E-3</v>
      </c>
      <c r="AK438" s="63">
        <f t="shared" si="236"/>
        <v>0.93827594868241104</v>
      </c>
      <c r="AL438" s="63">
        <f t="shared" si="237"/>
        <v>-6.1724051317588957</v>
      </c>
      <c r="AM438" s="8">
        <v>6.15</v>
      </c>
      <c r="AN438" s="16">
        <f t="shared" si="219"/>
        <v>1.052555207101969</v>
      </c>
      <c r="AO438" s="17">
        <f t="shared" si="238"/>
        <v>2.3686535833333799E-2</v>
      </c>
      <c r="AP438" s="16">
        <f t="shared" si="239"/>
        <v>1.052555207101969</v>
      </c>
      <c r="AQ438" s="17">
        <f t="shared" si="240"/>
        <v>5.2555207101969037</v>
      </c>
      <c r="AR438" s="45">
        <v>3656.265472</v>
      </c>
      <c r="AS438" s="17">
        <f t="shared" si="241"/>
        <v>0.13743025985397672</v>
      </c>
      <c r="AT438" s="17">
        <f t="shared" si="242"/>
        <v>1.1159561919045009</v>
      </c>
      <c r="AU438" s="17">
        <f t="shared" si="243"/>
        <v>11.59561919045009</v>
      </c>
    </row>
    <row r="439" spans="1:47" x14ac:dyDescent="0.3">
      <c r="A439">
        <f t="shared" si="220"/>
        <v>437</v>
      </c>
      <c r="B439" s="7">
        <v>44467</v>
      </c>
      <c r="C439" s="70">
        <v>2.44</v>
      </c>
      <c r="D439" s="45">
        <v>3794.9038890000002</v>
      </c>
      <c r="E439" s="45">
        <v>0</v>
      </c>
      <c r="F439" s="46">
        <f t="shared" si="212"/>
        <v>414.80008899319915</v>
      </c>
      <c r="G439" s="46">
        <f t="shared" si="216"/>
        <v>3794.9038890000002</v>
      </c>
      <c r="H439" s="11">
        <f t="shared" si="221"/>
        <v>7.2798515432670463E-2</v>
      </c>
      <c r="I439" s="10">
        <f t="shared" si="210"/>
        <v>1.139049669027641</v>
      </c>
      <c r="J439" s="11">
        <f t="shared" si="211"/>
        <v>13.904966902764105</v>
      </c>
      <c r="K439" s="56">
        <f t="shared" si="222"/>
        <v>4209.7039779931993</v>
      </c>
      <c r="L439" s="58">
        <f t="shared" si="223"/>
        <v>6.7957160758425061E-2</v>
      </c>
      <c r="M439" s="57">
        <f t="shared" si="224"/>
        <v>1.1348062578603784</v>
      </c>
      <c r="N439" s="58">
        <f t="shared" si="225"/>
        <v>13.480625786037837</v>
      </c>
      <c r="O439" s="70">
        <v>4.7754000000000003</v>
      </c>
      <c r="P439" s="45">
        <v>3940.7311540000001</v>
      </c>
      <c r="Q439" s="45">
        <v>0</v>
      </c>
      <c r="R439" s="45">
        <f t="shared" si="213"/>
        <v>414.80008899319915</v>
      </c>
      <c r="S439" s="47">
        <f t="shared" si="217"/>
        <v>3940.7311540000001</v>
      </c>
      <c r="T439" s="13">
        <f t="shared" si="226"/>
        <v>-3.4664970545672524E-2</v>
      </c>
      <c r="U439" s="12">
        <f t="shared" si="227"/>
        <v>1.0571154160766649</v>
      </c>
      <c r="V439" s="13">
        <f t="shared" si="214"/>
        <v>5.7115416076664927</v>
      </c>
      <c r="W439" s="55">
        <f t="shared" si="228"/>
        <v>4355.5312429931992</v>
      </c>
      <c r="X439" s="55">
        <f t="shared" si="229"/>
        <v>-2.9110783802122064E-2</v>
      </c>
      <c r="Y439" s="55">
        <f t="shared" si="230"/>
        <v>1.0585281554183676</v>
      </c>
      <c r="Z439" s="55">
        <f t="shared" si="231"/>
        <v>5.8528155418367644</v>
      </c>
      <c r="AA439" s="70">
        <v>5.0277000000000003</v>
      </c>
      <c r="AB439" s="45">
        <v>4312.4130660000001</v>
      </c>
      <c r="AC439" s="45">
        <v>0</v>
      </c>
      <c r="AD439" s="45">
        <f t="shared" si="244"/>
        <v>309.48884356411253</v>
      </c>
      <c r="AE439" s="48">
        <f t="shared" si="218"/>
        <v>4312.4130660000001</v>
      </c>
      <c r="AF439" s="15">
        <f t="shared" si="232"/>
        <v>-0.48947811491331095</v>
      </c>
      <c r="AG439" s="14">
        <f t="shared" si="233"/>
        <v>0.93352215461718013</v>
      </c>
      <c r="AH439" s="15">
        <f t="shared" si="215"/>
        <v>-6.6477845382819867</v>
      </c>
      <c r="AI439" s="63">
        <f t="shared" si="234"/>
        <v>4621.9019095641124</v>
      </c>
      <c r="AJ439" s="63">
        <f t="shared" si="235"/>
        <v>-0.45528045597671429</v>
      </c>
      <c r="AK439" s="63">
        <f t="shared" si="236"/>
        <v>0.93400416166492994</v>
      </c>
      <c r="AL439" s="63">
        <f t="shared" si="237"/>
        <v>-6.5995838335070056</v>
      </c>
      <c r="AM439" s="8">
        <v>6.15</v>
      </c>
      <c r="AN439" s="16">
        <f t="shared" si="219"/>
        <v>1.0528045209682648</v>
      </c>
      <c r="AO439" s="17">
        <f t="shared" si="238"/>
        <v>2.3686535833333799E-2</v>
      </c>
      <c r="AP439" s="16">
        <f t="shared" si="239"/>
        <v>1.0528045209682648</v>
      </c>
      <c r="AQ439" s="17">
        <f t="shared" si="240"/>
        <v>5.2804520968264823</v>
      </c>
      <c r="AR439" s="45">
        <v>3658.3945549999999</v>
      </c>
      <c r="AS439" s="17">
        <f t="shared" si="241"/>
        <v>5.8231083500492886E-2</v>
      </c>
      <c r="AT439" s="17">
        <f t="shared" si="242"/>
        <v>1.1166060252864378</v>
      </c>
      <c r="AU439" s="17">
        <f t="shared" si="243"/>
        <v>11.660602528643782</v>
      </c>
    </row>
    <row r="440" spans="1:47" x14ac:dyDescent="0.3">
      <c r="A440">
        <f t="shared" si="220"/>
        <v>438</v>
      </c>
      <c r="B440" s="7">
        <v>44468</v>
      </c>
      <c r="C440" s="70">
        <v>2.5022000000000002</v>
      </c>
      <c r="D440" s="45">
        <v>3795.4994109999998</v>
      </c>
      <c r="E440" s="45">
        <v>0</v>
      </c>
      <c r="F440" s="46">
        <f t="shared" si="212"/>
        <v>414.89834076491525</v>
      </c>
      <c r="G440" s="46">
        <f t="shared" si="216"/>
        <v>3795.4994109999998</v>
      </c>
      <c r="H440" s="11">
        <f t="shared" si="221"/>
        <v>1.5692676742773415E-2</v>
      </c>
      <c r="I440" s="10">
        <f t="shared" si="210"/>
        <v>1.1392284164101412</v>
      </c>
      <c r="J440" s="11">
        <f t="shared" si="211"/>
        <v>13.922841641014116</v>
      </c>
      <c r="K440" s="56">
        <f t="shared" si="222"/>
        <v>4210.3977517649146</v>
      </c>
      <c r="L440" s="58">
        <f t="shared" si="223"/>
        <v>1.6480345775904404E-2</v>
      </c>
      <c r="M440" s="57">
        <f t="shared" si="224"/>
        <v>1.1349932778555603</v>
      </c>
      <c r="N440" s="58">
        <f t="shared" si="225"/>
        <v>13.499327785556027</v>
      </c>
      <c r="O440" s="70">
        <v>4.76</v>
      </c>
      <c r="P440" s="45">
        <v>3947.085407</v>
      </c>
      <c r="Q440" s="45">
        <v>0</v>
      </c>
      <c r="R440" s="45">
        <f t="shared" si="213"/>
        <v>414.89834076491525</v>
      </c>
      <c r="S440" s="47">
        <f t="shared" si="217"/>
        <v>3947.085407</v>
      </c>
      <c r="T440" s="13">
        <f t="shared" si="226"/>
        <v>0.16124553418341847</v>
      </c>
      <c r="U440" s="12">
        <f t="shared" si="227"/>
        <v>1.0588199674762531</v>
      </c>
      <c r="V440" s="13">
        <f t="shared" si="214"/>
        <v>5.8819967476253066</v>
      </c>
      <c r="W440" s="55">
        <f t="shared" si="228"/>
        <v>4361.9837477649153</v>
      </c>
      <c r="X440" s="55">
        <f t="shared" si="229"/>
        <v>0.14814506914848646</v>
      </c>
      <c r="Y440" s="55">
        <f t="shared" si="230"/>
        <v>1.0600963126861684</v>
      </c>
      <c r="Z440" s="55">
        <f t="shared" si="231"/>
        <v>6.009631268616844</v>
      </c>
      <c r="AA440" s="70">
        <v>5.0282999999999998</v>
      </c>
      <c r="AB440" s="45">
        <v>4315.374476</v>
      </c>
      <c r="AC440" s="45">
        <v>0</v>
      </c>
      <c r="AD440" s="45">
        <f t="shared" si="244"/>
        <v>309.5621507499435</v>
      </c>
      <c r="AE440" s="48">
        <f t="shared" si="218"/>
        <v>4315.374476</v>
      </c>
      <c r="AF440" s="15">
        <f t="shared" si="232"/>
        <v>6.8671761138761056E-2</v>
      </c>
      <c r="AG440" s="14">
        <f t="shared" si="233"/>
        <v>0.93416322072137625</v>
      </c>
      <c r="AH440" s="15">
        <f t="shared" si="215"/>
        <v>-6.5836779278623752</v>
      </c>
      <c r="AI440" s="63">
        <f t="shared" si="234"/>
        <v>4624.9366267499436</v>
      </c>
      <c r="AJ440" s="63">
        <f t="shared" si="235"/>
        <v>6.5659489214842104E-2</v>
      </c>
      <c r="AK440" s="63">
        <f t="shared" si="236"/>
        <v>0.93461742402672454</v>
      </c>
      <c r="AL440" s="63">
        <f t="shared" si="237"/>
        <v>-6.5382575973275454</v>
      </c>
      <c r="AM440" s="8">
        <v>6.15</v>
      </c>
      <c r="AN440" s="16">
        <f t="shared" si="219"/>
        <v>1.0530538938883789</v>
      </c>
      <c r="AO440" s="17">
        <f t="shared" si="238"/>
        <v>2.3686535833333799E-2</v>
      </c>
      <c r="AP440" s="16">
        <f t="shared" si="239"/>
        <v>1.0530538938883789</v>
      </c>
      <c r="AQ440" s="17">
        <f t="shared" si="240"/>
        <v>5.3053893888378889</v>
      </c>
      <c r="AR440" s="45">
        <v>3660.5248780000002</v>
      </c>
      <c r="AS440" s="17">
        <f t="shared" si="241"/>
        <v>5.8231089292681837E-2</v>
      </c>
      <c r="AT440" s="17">
        <f t="shared" si="242"/>
        <v>1.1172562371380699</v>
      </c>
      <c r="AU440" s="17">
        <f t="shared" si="243"/>
        <v>11.725623713806987</v>
      </c>
    </row>
    <row r="441" spans="1:47" x14ac:dyDescent="0.3">
      <c r="A441">
        <f t="shared" si="220"/>
        <v>439</v>
      </c>
      <c r="B441" s="7">
        <v>44469</v>
      </c>
      <c r="C441" s="70">
        <v>2.5968</v>
      </c>
      <c r="D441" s="45">
        <v>3795.0871099999999</v>
      </c>
      <c r="E441" s="45">
        <v>0</v>
      </c>
      <c r="F441" s="46">
        <f t="shared" si="212"/>
        <v>414.99661580907241</v>
      </c>
      <c r="G441" s="46">
        <f t="shared" si="216"/>
        <v>3795.0871099999999</v>
      </c>
      <c r="H441" s="11">
        <f t="shared" si="221"/>
        <v>-1.0862891950524922E-2</v>
      </c>
      <c r="I441" s="10">
        <f t="shared" si="210"/>
        <v>1.1391046632581969</v>
      </c>
      <c r="J441" s="11">
        <f t="shared" si="211"/>
        <v>13.910466325819693</v>
      </c>
      <c r="K441" s="56">
        <f t="shared" si="222"/>
        <v>4210.0837258090723</v>
      </c>
      <c r="L441" s="58">
        <f t="shared" si="223"/>
        <v>-7.4583441840081477E-3</v>
      </c>
      <c r="M441" s="57">
        <f t="shared" si="224"/>
        <v>1.1349086261504324</v>
      </c>
      <c r="N441" s="58">
        <f t="shared" si="225"/>
        <v>13.490862615043241</v>
      </c>
      <c r="O441" s="70">
        <v>4.8141999999999996</v>
      </c>
      <c r="P441" s="45">
        <v>3938.4105199999999</v>
      </c>
      <c r="Q441" s="45">
        <v>0</v>
      </c>
      <c r="R441" s="45">
        <f t="shared" si="213"/>
        <v>414.99661580907241</v>
      </c>
      <c r="S441" s="47">
        <f t="shared" si="217"/>
        <v>3938.4105199999999</v>
      </c>
      <c r="T441" s="13">
        <f t="shared" si="226"/>
        <v>-0.21977956151177924</v>
      </c>
      <c r="U441" s="12">
        <f t="shared" si="227"/>
        <v>1.0564928975945347</v>
      </c>
      <c r="V441" s="13">
        <f t="shared" si="214"/>
        <v>5.6492897594534686</v>
      </c>
      <c r="W441" s="55">
        <f t="shared" si="228"/>
        <v>4353.4071358090723</v>
      </c>
      <c r="X441" s="55">
        <f t="shared" si="229"/>
        <v>-0.19662182281714458</v>
      </c>
      <c r="Y441" s="55">
        <f t="shared" si="230"/>
        <v>1.0580119319925476</v>
      </c>
      <c r="Z441" s="55">
        <f t="shared" si="231"/>
        <v>5.8011931992547616</v>
      </c>
      <c r="AA441" s="70">
        <v>5.0776000000000003</v>
      </c>
      <c r="AB441" s="45">
        <v>4286.8903039999996</v>
      </c>
      <c r="AC441" s="45">
        <v>0</v>
      </c>
      <c r="AD441" s="45">
        <f t="shared" si="244"/>
        <v>309.63547529970731</v>
      </c>
      <c r="AE441" s="48">
        <f t="shared" si="218"/>
        <v>4286.8903039999996</v>
      </c>
      <c r="AF441" s="15">
        <f t="shared" si="232"/>
        <v>-0.66006257761441756</v>
      </c>
      <c r="AG441" s="14">
        <f t="shared" si="233"/>
        <v>0.92799715888755685</v>
      </c>
      <c r="AH441" s="15">
        <f t="shared" si="215"/>
        <v>-7.200284111244315</v>
      </c>
      <c r="AI441" s="63">
        <f t="shared" si="234"/>
        <v>4596.5257792997072</v>
      </c>
      <c r="AJ441" s="63">
        <f t="shared" si="235"/>
        <v>-0.61429701081550103</v>
      </c>
      <c r="AK441" s="63">
        <f t="shared" si="236"/>
        <v>0.92887609712836749</v>
      </c>
      <c r="AL441" s="63">
        <f t="shared" si="237"/>
        <v>-7.1123902871632509</v>
      </c>
      <c r="AM441" s="8">
        <v>6.15</v>
      </c>
      <c r="AN441" s="16">
        <f t="shared" si="219"/>
        <v>1.0533033258762992</v>
      </c>
      <c r="AO441" s="17">
        <f t="shared" si="238"/>
        <v>2.3686535833333799E-2</v>
      </c>
      <c r="AP441" s="16">
        <f t="shared" si="239"/>
        <v>1.0533033258762992</v>
      </c>
      <c r="AQ441" s="17">
        <f t="shared" si="240"/>
        <v>5.3303325876299157</v>
      </c>
      <c r="AR441" s="45">
        <v>3662.656442</v>
      </c>
      <c r="AS441" s="17">
        <f t="shared" si="241"/>
        <v>5.8231102670847079E-2</v>
      </c>
      <c r="AT441" s="17">
        <f t="shared" si="242"/>
        <v>1.1179068277646143</v>
      </c>
      <c r="AU441" s="17">
        <f t="shared" si="243"/>
        <v>11.790682776461425</v>
      </c>
    </row>
    <row r="442" spans="1:47" x14ac:dyDescent="0.3">
      <c r="A442">
        <f t="shared" si="220"/>
        <v>440</v>
      </c>
      <c r="B442" s="7">
        <v>44470</v>
      </c>
      <c r="C442" s="70">
        <v>2.61</v>
      </c>
      <c r="D442" s="45">
        <v>3797.2677130000002</v>
      </c>
      <c r="E442" s="45">
        <v>0</v>
      </c>
      <c r="F442" s="46">
        <f t="shared" si="212"/>
        <v>415.09491413118315</v>
      </c>
      <c r="G442" s="46">
        <f t="shared" si="216"/>
        <v>3797.2677130000002</v>
      </c>
      <c r="H442" s="11">
        <f t="shared" si="221"/>
        <v>5.745857570051971E-2</v>
      </c>
      <c r="I442" s="10">
        <f t="shared" ref="I442:I504" si="245">+(1+H442/100)*I441</f>
        <v>1.1397591765734434</v>
      </c>
      <c r="J442" s="11">
        <f t="shared" ref="J442:J504" si="246">+(I442-1)*100</f>
        <v>13.97591765734434</v>
      </c>
      <c r="K442" s="56">
        <f t="shared" si="222"/>
        <v>4212.3626271311832</v>
      </c>
      <c r="L442" s="58">
        <f t="shared" si="223"/>
        <v>5.4129596239160804E-2</v>
      </c>
      <c r="M442" s="57">
        <f t="shared" si="224"/>
        <v>1.1355229476074511</v>
      </c>
      <c r="N442" s="58">
        <f t="shared" si="225"/>
        <v>13.552294760745109</v>
      </c>
      <c r="O442" s="70">
        <v>4.7568000000000001</v>
      </c>
      <c r="P442" s="45">
        <v>3953.8348390000001</v>
      </c>
      <c r="Q442" s="45">
        <v>0</v>
      </c>
      <c r="R442" s="45">
        <f t="shared" si="213"/>
        <v>415.09491413118315</v>
      </c>
      <c r="S442" s="47">
        <f t="shared" si="217"/>
        <v>3953.8348390000001</v>
      </c>
      <c r="T442" s="13">
        <f t="shared" si="226"/>
        <v>0.39163817285354785</v>
      </c>
      <c r="U442" s="12">
        <f t="shared" si="227"/>
        <v>1.0606305270750014</v>
      </c>
      <c r="V442" s="13">
        <f t="shared" si="214"/>
        <v>6.0630527075001384</v>
      </c>
      <c r="W442" s="55">
        <f t="shared" si="228"/>
        <v>4368.9297531311831</v>
      </c>
      <c r="X442" s="55">
        <f t="shared" si="229"/>
        <v>0.35656250008020418</v>
      </c>
      <c r="Y442" s="55">
        <f t="shared" si="230"/>
        <v>1.0617844057884072</v>
      </c>
      <c r="Z442" s="55">
        <f t="shared" si="231"/>
        <v>6.178440578840716</v>
      </c>
      <c r="AA442" s="70">
        <v>5.024</v>
      </c>
      <c r="AB442" s="45">
        <v>4324.880091</v>
      </c>
      <c r="AC442" s="45">
        <v>0</v>
      </c>
      <c r="AD442" s="45">
        <f t="shared" si="244"/>
        <v>309.70881721751687</v>
      </c>
      <c r="AE442" s="48">
        <f t="shared" si="218"/>
        <v>4324.880091</v>
      </c>
      <c r="AF442" s="15">
        <f t="shared" si="232"/>
        <v>0.88618519033605292</v>
      </c>
      <c r="AG442" s="14">
        <f t="shared" si="233"/>
        <v>0.93622093227635772</v>
      </c>
      <c r="AH442" s="15">
        <f t="shared" si="215"/>
        <v>-6.377906772364228</v>
      </c>
      <c r="AI442" s="63">
        <f t="shared" si="234"/>
        <v>4634.5889082175172</v>
      </c>
      <c r="AJ442" s="63">
        <f t="shared" si="235"/>
        <v>0.82808474803353072</v>
      </c>
      <c r="AK442" s="63">
        <f t="shared" si="236"/>
        <v>0.9365679784168166</v>
      </c>
      <c r="AL442" s="63">
        <f t="shared" si="237"/>
        <v>-6.3432021583183396</v>
      </c>
      <c r="AM442" s="8">
        <v>6.15</v>
      </c>
      <c r="AN442" s="16">
        <f t="shared" si="219"/>
        <v>1.0535528169460164</v>
      </c>
      <c r="AO442" s="17">
        <f t="shared" si="238"/>
        <v>2.3686535833333799E-2</v>
      </c>
      <c r="AP442" s="16">
        <f t="shared" si="239"/>
        <v>1.0535528169460164</v>
      </c>
      <c r="AQ442" s="17">
        <f t="shared" si="240"/>
        <v>5.3552816946016435</v>
      </c>
      <c r="AR442" s="45">
        <v>3664.7892470000002</v>
      </c>
      <c r="AS442" s="17">
        <f t="shared" si="241"/>
        <v>5.8231096303296148E-2</v>
      </c>
      <c r="AT442" s="17">
        <f t="shared" si="242"/>
        <v>1.118557797166071</v>
      </c>
      <c r="AU442" s="17">
        <f t="shared" si="243"/>
        <v>11.855779716607096</v>
      </c>
    </row>
    <row r="443" spans="1:47" x14ac:dyDescent="0.3">
      <c r="A443">
        <f t="shared" si="220"/>
        <v>441</v>
      </c>
      <c r="B443" s="7">
        <v>44473</v>
      </c>
      <c r="C443" s="70">
        <v>2.6775000000000002</v>
      </c>
      <c r="D443" s="45">
        <v>3797.7517819999998</v>
      </c>
      <c r="E443" s="45">
        <v>0</v>
      </c>
      <c r="F443" s="46">
        <f t="shared" si="212"/>
        <v>415.19323573676115</v>
      </c>
      <c r="G443" s="46">
        <f t="shared" si="216"/>
        <v>3797.7517819999998</v>
      </c>
      <c r="H443" s="11">
        <f t="shared" si="221"/>
        <v>1.2747823871950281E-2</v>
      </c>
      <c r="I443" s="10">
        <f t="shared" si="245"/>
        <v>1.1399044710658373</v>
      </c>
      <c r="J443" s="11">
        <f t="shared" si="246"/>
        <v>13.990447106583726</v>
      </c>
      <c r="K443" s="56">
        <f t="shared" si="222"/>
        <v>4212.9450177367607</v>
      </c>
      <c r="L443" s="58">
        <f t="shared" si="223"/>
        <v>1.3825747143103584E-2</v>
      </c>
      <c r="M443" s="57">
        <f t="shared" si="224"/>
        <v>1.1356799421389392</v>
      </c>
      <c r="N443" s="58">
        <f t="shared" si="225"/>
        <v>13.567994213893918</v>
      </c>
      <c r="O443" s="70">
        <v>4.8099999999999996</v>
      </c>
      <c r="P443" s="45">
        <v>3945.3747800000001</v>
      </c>
      <c r="Q443" s="45">
        <v>0</v>
      </c>
      <c r="R443" s="45">
        <f t="shared" si="213"/>
        <v>415.19323573676115</v>
      </c>
      <c r="S443" s="47">
        <f t="shared" si="217"/>
        <v>3945.3747800000001</v>
      </c>
      <c r="T443" s="13">
        <f t="shared" si="226"/>
        <v>-0.21397097614072047</v>
      </c>
      <c r="U443" s="12">
        <f t="shared" si="227"/>
        <v>1.0583610855829726</v>
      </c>
      <c r="V443" s="13">
        <f t="shared" si="214"/>
        <v>5.8361085582972594</v>
      </c>
      <c r="W443" s="55">
        <f t="shared" si="228"/>
        <v>4360.5680157367615</v>
      </c>
      <c r="X443" s="55">
        <f t="shared" si="229"/>
        <v>-0.19139097826942342</v>
      </c>
      <c r="Y443" s="55">
        <f t="shared" si="230"/>
        <v>1.0597522462270565</v>
      </c>
      <c r="Z443" s="55">
        <f t="shared" si="231"/>
        <v>5.9752246227056549</v>
      </c>
      <c r="AA443" s="70">
        <v>5.0541999999999998</v>
      </c>
      <c r="AB443" s="45">
        <v>4308.6532029999998</v>
      </c>
      <c r="AC443" s="45">
        <v>0</v>
      </c>
      <c r="AD443" s="45">
        <f t="shared" si="244"/>
        <v>309.7821765074861</v>
      </c>
      <c r="AE443" s="48">
        <f t="shared" si="218"/>
        <v>4308.6532029999998</v>
      </c>
      <c r="AF443" s="15">
        <f t="shared" si="232"/>
        <v>-0.37519856408892993</v>
      </c>
      <c r="AG443" s="14">
        <f t="shared" si="233"/>
        <v>0.93270824478175685</v>
      </c>
      <c r="AH443" s="15">
        <f t="shared" si="215"/>
        <v>-6.729175521824315</v>
      </c>
      <c r="AI443" s="63">
        <f t="shared" si="234"/>
        <v>4618.4353795074858</v>
      </c>
      <c r="AJ443" s="63">
        <f t="shared" si="235"/>
        <v>-0.34854285957034437</v>
      </c>
      <c r="AK443" s="63">
        <f t="shared" si="236"/>
        <v>0.93330363760302248</v>
      </c>
      <c r="AL443" s="63">
        <f t="shared" si="237"/>
        <v>-6.669636239697752</v>
      </c>
      <c r="AM443" s="8">
        <v>6.15</v>
      </c>
      <c r="AN443" s="16">
        <f t="shared" si="219"/>
        <v>1.0538023671115255</v>
      </c>
      <c r="AO443" s="17">
        <f t="shared" si="238"/>
        <v>2.3686535833333799E-2</v>
      </c>
      <c r="AP443" s="16">
        <f t="shared" si="239"/>
        <v>1.0538023671115255</v>
      </c>
      <c r="AQ443" s="17">
        <f t="shared" si="240"/>
        <v>5.3802367111525529</v>
      </c>
      <c r="AR443" s="45">
        <v>3666.9232929999998</v>
      </c>
      <c r="AS443" s="17">
        <f t="shared" si="241"/>
        <v>5.8231070224468162E-2</v>
      </c>
      <c r="AT443" s="17">
        <f t="shared" si="242"/>
        <v>1.11920914534244</v>
      </c>
      <c r="AU443" s="17">
        <f t="shared" si="243"/>
        <v>11.920914534243998</v>
      </c>
    </row>
    <row r="444" spans="1:47" x14ac:dyDescent="0.3">
      <c r="A444">
        <f t="shared" si="220"/>
        <v>442</v>
      </c>
      <c r="B444" s="7">
        <v>44474</v>
      </c>
      <c r="C444" s="70">
        <v>2.6395</v>
      </c>
      <c r="D444" s="45">
        <v>3801.5446189999998</v>
      </c>
      <c r="E444" s="45">
        <v>0</v>
      </c>
      <c r="F444" s="46">
        <f t="shared" si="212"/>
        <v>415.29158063132149</v>
      </c>
      <c r="G444" s="46">
        <f t="shared" si="216"/>
        <v>3801.5446189999998</v>
      </c>
      <c r="H444" s="11">
        <f t="shared" si="221"/>
        <v>9.9870587066197558E-2</v>
      </c>
      <c r="I444" s="10">
        <f t="shared" si="245"/>
        <v>1.1410429003530846</v>
      </c>
      <c r="J444" s="11">
        <f t="shared" si="246"/>
        <v>14.104290035308464</v>
      </c>
      <c r="K444" s="56">
        <f t="shared" si="222"/>
        <v>4216.8361996313215</v>
      </c>
      <c r="L444" s="58">
        <f t="shared" si="223"/>
        <v>9.236251311561805E-2</v>
      </c>
      <c r="M444" s="57">
        <f t="shared" si="224"/>
        <v>1.1367288846744488</v>
      </c>
      <c r="N444" s="58">
        <f t="shared" si="225"/>
        <v>13.672888467444878</v>
      </c>
      <c r="O444" s="70">
        <v>4.8600000000000003</v>
      </c>
      <c r="P444" s="45">
        <v>3937.6483469999998</v>
      </c>
      <c r="Q444" s="45">
        <v>0</v>
      </c>
      <c r="R444" s="45">
        <f t="shared" si="213"/>
        <v>415.29158063132149</v>
      </c>
      <c r="S444" s="47">
        <f t="shared" si="217"/>
        <v>3937.6483469999998</v>
      </c>
      <c r="T444" s="13">
        <f t="shared" si="226"/>
        <v>-0.19583521036246054</v>
      </c>
      <c r="U444" s="12">
        <f t="shared" si="227"/>
        <v>1.0562884419246268</v>
      </c>
      <c r="V444" s="13">
        <f t="shared" si="214"/>
        <v>5.6288441924626786</v>
      </c>
      <c r="W444" s="55">
        <f t="shared" si="228"/>
        <v>4352.9399276313216</v>
      </c>
      <c r="X444" s="55">
        <f t="shared" si="229"/>
        <v>-0.17493335909246621</v>
      </c>
      <c r="Y444" s="55">
        <f t="shared" si="230"/>
        <v>1.0578983860246738</v>
      </c>
      <c r="Z444" s="55">
        <f t="shared" si="231"/>
        <v>5.7898386024673787</v>
      </c>
      <c r="AA444" s="70">
        <v>5.0869999999999997</v>
      </c>
      <c r="AB444" s="45">
        <v>4290.8796240000001</v>
      </c>
      <c r="AC444" s="45">
        <v>0</v>
      </c>
      <c r="AD444" s="45">
        <f t="shared" si="244"/>
        <v>309.85555317372985</v>
      </c>
      <c r="AE444" s="48">
        <f t="shared" si="218"/>
        <v>4290.8796240000001</v>
      </c>
      <c r="AF444" s="15">
        <f t="shared" si="232"/>
        <v>-0.41250892477547874</v>
      </c>
      <c r="AG444" s="14">
        <f t="shared" si="233"/>
        <v>0.92886074002991537</v>
      </c>
      <c r="AH444" s="15">
        <f t="shared" si="215"/>
        <v>-7.1139259970084634</v>
      </c>
      <c r="AI444" s="63">
        <f t="shared" si="234"/>
        <v>4600.7351771737303</v>
      </c>
      <c r="AJ444" s="63">
        <f t="shared" si="235"/>
        <v>-0.38325105537457826</v>
      </c>
      <c r="AK444" s="63">
        <f t="shared" si="236"/>
        <v>0.92972674156205959</v>
      </c>
      <c r="AL444" s="63">
        <f t="shared" si="237"/>
        <v>-7.0273258437940411</v>
      </c>
      <c r="AM444" s="8">
        <v>6.15</v>
      </c>
      <c r="AN444" s="16">
        <f t="shared" si="219"/>
        <v>1.0540519763868239</v>
      </c>
      <c r="AO444" s="17">
        <f t="shared" si="238"/>
        <v>2.3686535833333799E-2</v>
      </c>
      <c r="AP444" s="16">
        <f t="shared" si="239"/>
        <v>1.0540519763868239</v>
      </c>
      <c r="AQ444" s="17">
        <f t="shared" si="240"/>
        <v>5.4051976386823908</v>
      </c>
      <c r="AR444" s="45">
        <v>3669.058583</v>
      </c>
      <c r="AS444" s="17">
        <f t="shared" si="241"/>
        <v>5.8231106281292355E-2</v>
      </c>
      <c r="AT444" s="17">
        <f t="shared" si="242"/>
        <v>1.1198608732093742</v>
      </c>
      <c r="AU444" s="17">
        <f t="shared" si="243"/>
        <v>11.986087320937422</v>
      </c>
    </row>
    <row r="445" spans="1:47" x14ac:dyDescent="0.3">
      <c r="A445">
        <f t="shared" si="220"/>
        <v>443</v>
      </c>
      <c r="B445" s="7">
        <v>44475</v>
      </c>
      <c r="C445" s="70">
        <v>2.6137000000000001</v>
      </c>
      <c r="D445" s="45">
        <v>3804.955109</v>
      </c>
      <c r="E445" s="45">
        <v>0</v>
      </c>
      <c r="F445" s="46">
        <f t="shared" si="212"/>
        <v>415.38994882038054</v>
      </c>
      <c r="G445" s="46">
        <f t="shared" si="216"/>
        <v>3804.955109</v>
      </c>
      <c r="H445" s="11">
        <f t="shared" si="221"/>
        <v>8.9713270310043391E-2</v>
      </c>
      <c r="I445" s="10">
        <f t="shared" si="245"/>
        <v>1.142066567254632</v>
      </c>
      <c r="J445" s="11">
        <f t="shared" si="246"/>
        <v>14.206656725463196</v>
      </c>
      <c r="K445" s="56">
        <f t="shared" si="222"/>
        <v>4220.3450578203801</v>
      </c>
      <c r="L445" s="58">
        <f t="shared" si="223"/>
        <v>8.3210682676404524E-2</v>
      </c>
      <c r="M445" s="57">
        <f t="shared" si="224"/>
        <v>1.1376747645395662</v>
      </c>
      <c r="N445" s="58">
        <f t="shared" si="225"/>
        <v>13.767476453956618</v>
      </c>
      <c r="O445" s="70">
        <v>4.8125999999999998</v>
      </c>
      <c r="P445" s="45">
        <v>3950.8851140000002</v>
      </c>
      <c r="Q445" s="45">
        <v>0</v>
      </c>
      <c r="R445" s="45">
        <f t="shared" si="213"/>
        <v>415.38994882038054</v>
      </c>
      <c r="S445" s="47">
        <f t="shared" si="217"/>
        <v>3950.8851140000002</v>
      </c>
      <c r="T445" s="13">
        <f t="shared" si="226"/>
        <v>0.33615919537570704</v>
      </c>
      <c r="U445" s="12">
        <f t="shared" si="227"/>
        <v>1.0598392526518472</v>
      </c>
      <c r="V445" s="13">
        <f t="shared" si="214"/>
        <v>5.9839252651847197</v>
      </c>
      <c r="W445" s="55">
        <f t="shared" si="228"/>
        <v>4366.2750628203803</v>
      </c>
      <c r="X445" s="55">
        <f t="shared" si="229"/>
        <v>0.30634778817899555</v>
      </c>
      <c r="Y445" s="55">
        <f t="shared" si="230"/>
        <v>1.0611392343314416</v>
      </c>
      <c r="Z445" s="55">
        <f t="shared" si="231"/>
        <v>6.1139234331441639</v>
      </c>
      <c r="AA445" s="70">
        <v>5.0789</v>
      </c>
      <c r="AB445" s="45">
        <v>4299.4283789999999</v>
      </c>
      <c r="AC445" s="45">
        <v>0</v>
      </c>
      <c r="AD445" s="45">
        <f t="shared" si="244"/>
        <v>309.92894722036391</v>
      </c>
      <c r="AE445" s="48">
        <f t="shared" si="218"/>
        <v>4299.4283789999999</v>
      </c>
      <c r="AF445" s="15">
        <f t="shared" si="232"/>
        <v>0.19923082792125957</v>
      </c>
      <c r="AG445" s="14">
        <f t="shared" si="233"/>
        <v>0.93071131697251253</v>
      </c>
      <c r="AH445" s="15">
        <f t="shared" si="215"/>
        <v>-6.9288683027487474</v>
      </c>
      <c r="AI445" s="63">
        <f t="shared" si="234"/>
        <v>4609.3573262203636</v>
      </c>
      <c r="AJ445" s="63">
        <f t="shared" si="235"/>
        <v>0.18740807098420742</v>
      </c>
      <c r="AK445" s="63">
        <f t="shared" si="236"/>
        <v>0.93146912451384534</v>
      </c>
      <c r="AL445" s="63">
        <f t="shared" si="237"/>
        <v>-6.8530875486154663</v>
      </c>
      <c r="AM445" s="8">
        <v>6.15</v>
      </c>
      <c r="AN445" s="16">
        <f t="shared" si="219"/>
        <v>1.0543016447859128</v>
      </c>
      <c r="AO445" s="17">
        <f t="shared" si="238"/>
        <v>2.3686535833333799E-2</v>
      </c>
      <c r="AP445" s="16">
        <f t="shared" si="239"/>
        <v>1.0543016447859128</v>
      </c>
      <c r="AQ445" s="17">
        <f t="shared" si="240"/>
        <v>5.4301644785912817</v>
      </c>
      <c r="AR445" s="45">
        <v>3671.195115</v>
      </c>
      <c r="AS445" s="17">
        <f t="shared" si="241"/>
        <v>5.8231068042879919E-2</v>
      </c>
      <c r="AT445" s="17">
        <f t="shared" si="242"/>
        <v>1.1205129801564384</v>
      </c>
      <c r="AU445" s="17">
        <f t="shared" si="243"/>
        <v>12.051298015643841</v>
      </c>
    </row>
    <row r="446" spans="1:47" x14ac:dyDescent="0.3">
      <c r="A446">
        <f t="shared" si="220"/>
        <v>444</v>
      </c>
      <c r="B446" s="7">
        <v>44476</v>
      </c>
      <c r="C446" s="70">
        <v>2.63</v>
      </c>
      <c r="D446" s="45">
        <v>3807.0569019999998</v>
      </c>
      <c r="E446" s="45">
        <v>0</v>
      </c>
      <c r="F446" s="46">
        <f t="shared" ref="F446:F504" si="247">+(F445*(1+AO445/100))+E446</f>
        <v>415.48834030945596</v>
      </c>
      <c r="G446" s="46">
        <f t="shared" si="216"/>
        <v>3807.0569019999998</v>
      </c>
      <c r="H446" s="11">
        <f t="shared" si="221"/>
        <v>5.5238312668359768E-2</v>
      </c>
      <c r="I446" s="10">
        <f t="shared" si="245"/>
        <v>1.1426974255559328</v>
      </c>
      <c r="J446" s="11">
        <f t="shared" si="246"/>
        <v>14.269742555593279</v>
      </c>
      <c r="K446" s="56">
        <f t="shared" si="222"/>
        <v>4222.5452423094557</v>
      </c>
      <c r="L446" s="58">
        <f t="shared" si="223"/>
        <v>5.2132810443983324E-2</v>
      </c>
      <c r="M446" s="57">
        <f t="shared" si="224"/>
        <v>1.1382678663680326</v>
      </c>
      <c r="N446" s="58">
        <f t="shared" si="225"/>
        <v>13.826786636803256</v>
      </c>
      <c r="O446" s="70">
        <v>4.8628999999999998</v>
      </c>
      <c r="P446" s="45">
        <v>3943.098786</v>
      </c>
      <c r="Q446" s="45">
        <v>0</v>
      </c>
      <c r="R446" s="45">
        <f t="shared" ref="R446:R504" si="248">+(R445*(1+AO445/100))+Q446</f>
        <v>415.48834030945596</v>
      </c>
      <c r="S446" s="47">
        <f t="shared" si="217"/>
        <v>3943.098786</v>
      </c>
      <c r="T446" s="13">
        <f t="shared" si="226"/>
        <v>-0.1970780666947114</v>
      </c>
      <c r="U446" s="12">
        <f t="shared" si="227"/>
        <v>1.0577505419426492</v>
      </c>
      <c r="V446" s="13">
        <f t="shared" ref="V446:V504" si="249">+(U446-1)*100</f>
        <v>5.775054194264917</v>
      </c>
      <c r="W446" s="55">
        <f t="shared" si="228"/>
        <v>4358.5871263094559</v>
      </c>
      <c r="X446" s="55">
        <f t="shared" si="229"/>
        <v>-0.17607540524390286</v>
      </c>
      <c r="Y446" s="55">
        <f t="shared" si="230"/>
        <v>1.0592708291243904</v>
      </c>
      <c r="Z446" s="55">
        <f t="shared" si="231"/>
        <v>5.9270829124390412</v>
      </c>
      <c r="AA446" s="70">
        <v>5.1014999999999997</v>
      </c>
      <c r="AB446" s="45">
        <v>4288.274531</v>
      </c>
      <c r="AC446" s="45">
        <v>0</v>
      </c>
      <c r="AD446" s="45">
        <f t="shared" si="244"/>
        <v>310.00235865150512</v>
      </c>
      <c r="AE446" s="48">
        <f t="shared" si="218"/>
        <v>4288.274531</v>
      </c>
      <c r="AF446" s="15">
        <f t="shared" si="232"/>
        <v>-0.25942630081895457</v>
      </c>
      <c r="AG446" s="14">
        <f t="shared" si="233"/>
        <v>0.92829680703158735</v>
      </c>
      <c r="AH446" s="15">
        <f t="shared" ref="AH446:AH504" si="250">+(AG446-1)*100</f>
        <v>-7.1703192968412655</v>
      </c>
      <c r="AI446" s="63">
        <f t="shared" si="234"/>
        <v>4598.2768896515054</v>
      </c>
      <c r="AJ446" s="63">
        <f t="shared" si="235"/>
        <v>-0.2403900540716819</v>
      </c>
      <c r="AK446" s="63">
        <f t="shared" si="236"/>
        <v>0.9292299653817655</v>
      </c>
      <c r="AL446" s="63">
        <f t="shared" si="237"/>
        <v>-7.0770034618234501</v>
      </c>
      <c r="AM446" s="8">
        <v>6.15</v>
      </c>
      <c r="AN446" s="16">
        <f t="shared" si="219"/>
        <v>1.0545513723227964</v>
      </c>
      <c r="AO446" s="17">
        <f t="shared" si="238"/>
        <v>2.3686535833333799E-2</v>
      </c>
      <c r="AP446" s="16">
        <f t="shared" si="239"/>
        <v>1.0545513723227964</v>
      </c>
      <c r="AQ446" s="17">
        <f t="shared" si="240"/>
        <v>5.4551372322796388</v>
      </c>
      <c r="AR446" s="45">
        <v>3673.3328919999999</v>
      </c>
      <c r="AS446" s="17">
        <f t="shared" si="241"/>
        <v>5.8231091866112195E-2</v>
      </c>
      <c r="AT446" s="17">
        <f t="shared" si="242"/>
        <v>1.121165467099285</v>
      </c>
      <c r="AU446" s="17">
        <f t="shared" si="243"/>
        <v>12.1165467099285</v>
      </c>
    </row>
    <row r="447" spans="1:47" x14ac:dyDescent="0.3">
      <c r="A447">
        <f t="shared" si="220"/>
        <v>445</v>
      </c>
      <c r="B447" s="7">
        <v>44477</v>
      </c>
      <c r="C447" s="70">
        <v>2.6036000000000001</v>
      </c>
      <c r="D447" s="45">
        <v>3808.345041</v>
      </c>
      <c r="E447" s="45">
        <v>0</v>
      </c>
      <c r="F447" s="46">
        <f t="shared" si="247"/>
        <v>415.5867551040667</v>
      </c>
      <c r="G447" s="46">
        <f t="shared" si="216"/>
        <v>3808.345041</v>
      </c>
      <c r="H447" s="11">
        <f t="shared" si="221"/>
        <v>3.3835559413986083E-2</v>
      </c>
      <c r="I447" s="10">
        <f t="shared" si="245"/>
        <v>1.1430840636222788</v>
      </c>
      <c r="J447" s="11">
        <f t="shared" si="246"/>
        <v>14.308406362227878</v>
      </c>
      <c r="K447" s="56">
        <f t="shared" si="222"/>
        <v>4223.931796104067</v>
      </c>
      <c r="L447" s="58">
        <f t="shared" si="223"/>
        <v>3.2836919797052389E-2</v>
      </c>
      <c r="M447" s="57">
        <f t="shared" si="224"/>
        <v>1.1386416384743874</v>
      </c>
      <c r="N447" s="58">
        <f t="shared" si="225"/>
        <v>13.864163847438737</v>
      </c>
      <c r="O447" s="70">
        <v>4.82</v>
      </c>
      <c r="P447" s="45">
        <v>3953.150991</v>
      </c>
      <c r="Q447" s="45">
        <v>0</v>
      </c>
      <c r="R447" s="45">
        <f t="shared" si="248"/>
        <v>415.5867551040667</v>
      </c>
      <c r="S447" s="47">
        <f t="shared" si="217"/>
        <v>3953.150991</v>
      </c>
      <c r="T447" s="13">
        <f t="shared" si="226"/>
        <v>0.25493160444496343</v>
      </c>
      <c r="U447" s="12">
        <f t="shared" si="227"/>
        <v>1.0604470823702488</v>
      </c>
      <c r="V447" s="13">
        <f t="shared" si="249"/>
        <v>6.0447082370248761</v>
      </c>
      <c r="W447" s="55">
        <f t="shared" si="228"/>
        <v>4368.7377461040669</v>
      </c>
      <c r="X447" s="55">
        <f t="shared" si="229"/>
        <v>0.23288784875583612</v>
      </c>
      <c r="Y447" s="55">
        <f t="shared" si="230"/>
        <v>1.0617377421708363</v>
      </c>
      <c r="Z447" s="55">
        <f t="shared" si="231"/>
        <v>6.1737742170836274</v>
      </c>
      <c r="AA447" s="70">
        <v>5.0709999999999997</v>
      </c>
      <c r="AB447" s="45">
        <v>4308.807186</v>
      </c>
      <c r="AC447" s="45">
        <v>0</v>
      </c>
      <c r="AD447" s="45">
        <f t="shared" si="244"/>
        <v>310.07578747127127</v>
      </c>
      <c r="AE447" s="48">
        <f t="shared" si="218"/>
        <v>4308.807186</v>
      </c>
      <c r="AF447" s="15">
        <f t="shared" si="232"/>
        <v>0.47880924720582474</v>
      </c>
      <c r="AG447" s="14">
        <f t="shared" si="233"/>
        <v>0.93274157798517099</v>
      </c>
      <c r="AH447" s="15">
        <f t="shared" si="250"/>
        <v>-6.7258422014829016</v>
      </c>
      <c r="AI447" s="63">
        <f t="shared" si="234"/>
        <v>4618.8829734712708</v>
      </c>
      <c r="AJ447" s="63">
        <f t="shared" si="235"/>
        <v>0.44812620714815843</v>
      </c>
      <c r="AK447" s="63">
        <f t="shared" si="236"/>
        <v>0.93339408838131499</v>
      </c>
      <c r="AL447" s="63">
        <f t="shared" si="237"/>
        <v>-6.660591161868501</v>
      </c>
      <c r="AM447" s="8">
        <v>6.15</v>
      </c>
      <c r="AN447" s="16">
        <f t="shared" si="219"/>
        <v>1.0548011590114825</v>
      </c>
      <c r="AO447" s="17">
        <f t="shared" si="238"/>
        <v>2.3686535833333799E-2</v>
      </c>
      <c r="AP447" s="16">
        <f t="shared" si="239"/>
        <v>1.0548011590114825</v>
      </c>
      <c r="AQ447" s="17">
        <f t="shared" si="240"/>
        <v>5.4801159011482525</v>
      </c>
      <c r="AR447" s="45">
        <v>3673.413227</v>
      </c>
      <c r="AS447" s="17">
        <f t="shared" si="241"/>
        <v>2.1869784841754836E-3</v>
      </c>
      <c r="AT447" s="17">
        <f t="shared" si="242"/>
        <v>1.1211899867468225</v>
      </c>
      <c r="AU447" s="17">
        <f t="shared" si="243"/>
        <v>12.118998674682246</v>
      </c>
    </row>
    <row r="448" spans="1:47" x14ac:dyDescent="0.3">
      <c r="A448">
        <f t="shared" si="220"/>
        <v>446</v>
      </c>
      <c r="B448" s="7">
        <v>44480</v>
      </c>
      <c r="C448" s="70">
        <v>2.6509999999999998</v>
      </c>
      <c r="D448" s="45">
        <v>3809.371224</v>
      </c>
      <c r="E448" s="45">
        <v>0</v>
      </c>
      <c r="F448" s="46">
        <f t="shared" si="247"/>
        <v>415.68519320973303</v>
      </c>
      <c r="G448" s="46">
        <f t="shared" si="216"/>
        <v>3809.371224</v>
      </c>
      <c r="H448" s="11">
        <f t="shared" si="221"/>
        <v>2.6945641451914248E-2</v>
      </c>
      <c r="I448" s="10">
        <f t="shared" si="245"/>
        <v>1.1433920749555564</v>
      </c>
      <c r="J448" s="11">
        <f t="shared" si="246"/>
        <v>14.339207495555639</v>
      </c>
      <c r="K448" s="56">
        <f t="shared" si="222"/>
        <v>4225.0564172097329</v>
      </c>
      <c r="L448" s="58">
        <f t="shared" si="223"/>
        <v>2.6624982598044689E-2</v>
      </c>
      <c r="M448" s="57">
        <f t="shared" si="224"/>
        <v>1.1389448016124852</v>
      </c>
      <c r="N448" s="58">
        <f t="shared" si="225"/>
        <v>13.894480161248524</v>
      </c>
      <c r="O448" s="70">
        <v>4.8680000000000003</v>
      </c>
      <c r="P448" s="45">
        <v>3945.7407459999999</v>
      </c>
      <c r="Q448" s="45">
        <v>0</v>
      </c>
      <c r="R448" s="45">
        <f t="shared" si="248"/>
        <v>415.68519320973303</v>
      </c>
      <c r="S448" s="47">
        <f t="shared" si="217"/>
        <v>3945.7407459999999</v>
      </c>
      <c r="T448" s="13">
        <f t="shared" si="226"/>
        <v>-0.18745160548814255</v>
      </c>
      <c r="U448" s="12">
        <f t="shared" si="227"/>
        <v>1.0584592572889935</v>
      </c>
      <c r="V448" s="13">
        <f t="shared" si="249"/>
        <v>5.8459257288993483</v>
      </c>
      <c r="W448" s="55">
        <f t="shared" si="228"/>
        <v>4361.4259392097329</v>
      </c>
      <c r="X448" s="55">
        <f t="shared" si="229"/>
        <v>-0.16736657861540216</v>
      </c>
      <c r="Y448" s="55">
        <f t="shared" si="230"/>
        <v>1.0599607480378965</v>
      </c>
      <c r="Z448" s="55">
        <f t="shared" si="231"/>
        <v>5.9960748037896527</v>
      </c>
      <c r="AA448" s="70">
        <v>5.1169000000000002</v>
      </c>
      <c r="AB448" s="45">
        <v>4282.5756350000001</v>
      </c>
      <c r="AC448" s="45">
        <v>0</v>
      </c>
      <c r="AD448" s="45">
        <f t="shared" si="244"/>
        <v>310.14923368378112</v>
      </c>
      <c r="AE448" s="48">
        <f t="shared" si="218"/>
        <v>4282.5756350000001</v>
      </c>
      <c r="AF448" s="15">
        <f t="shared" si="232"/>
        <v>-0.60878915829026825</v>
      </c>
      <c r="AG448" s="14">
        <f t="shared" si="233"/>
        <v>0.92706314838353165</v>
      </c>
      <c r="AH448" s="15">
        <f t="shared" si="250"/>
        <v>-7.2936851616468346</v>
      </c>
      <c r="AI448" s="63">
        <f t="shared" si="234"/>
        <v>4592.7248686837811</v>
      </c>
      <c r="AJ448" s="63">
        <f t="shared" si="235"/>
        <v>-0.56632967186502903</v>
      </c>
      <c r="AK448" s="63">
        <f t="shared" si="236"/>
        <v>0.92810800070337751</v>
      </c>
      <c r="AL448" s="63">
        <f t="shared" si="237"/>
        <v>-7.1891999296622489</v>
      </c>
      <c r="AM448" s="8">
        <v>6.15</v>
      </c>
      <c r="AN448" s="16">
        <f t="shared" si="219"/>
        <v>1.0550510048659822</v>
      </c>
      <c r="AO448" s="17">
        <f t="shared" si="238"/>
        <v>2.3686535833333799E-2</v>
      </c>
      <c r="AP448" s="16">
        <f t="shared" si="239"/>
        <v>1.0550510048659822</v>
      </c>
      <c r="AQ448" s="17">
        <f t="shared" si="240"/>
        <v>5.5051004865982245</v>
      </c>
      <c r="AR448" s="45">
        <v>3675.4311619999999</v>
      </c>
      <c r="AS448" s="17">
        <f t="shared" si="241"/>
        <v>5.493351483485398E-2</v>
      </c>
      <c r="AT448" s="17">
        <f t="shared" si="242"/>
        <v>1.1218058958145189</v>
      </c>
      <c r="AU448" s="17">
        <f t="shared" si="243"/>
        <v>12.180589581451894</v>
      </c>
    </row>
    <row r="449" spans="1:47" x14ac:dyDescent="0.3">
      <c r="A449">
        <f t="shared" si="220"/>
        <v>447</v>
      </c>
      <c r="B449" s="7">
        <v>44482</v>
      </c>
      <c r="C449" s="70">
        <v>2.7568999999999999</v>
      </c>
      <c r="D449" s="45">
        <v>3808.6248529999998</v>
      </c>
      <c r="E449" s="45">
        <v>0</v>
      </c>
      <c r="F449" s="46">
        <f t="shared" si="247"/>
        <v>415.7836546319765</v>
      </c>
      <c r="G449" s="46">
        <f t="shared" si="216"/>
        <v>3808.6248529999998</v>
      </c>
      <c r="H449" s="11">
        <f t="shared" si="221"/>
        <v>-1.9593023523090114E-2</v>
      </c>
      <c r="I449" s="10">
        <f t="shared" si="245"/>
        <v>1.1431680498773491</v>
      </c>
      <c r="J449" s="11">
        <f t="shared" si="246"/>
        <v>14.31680498773491</v>
      </c>
      <c r="K449" s="56">
        <f t="shared" si="222"/>
        <v>4224.4085076319761</v>
      </c>
      <c r="L449" s="58">
        <f t="shared" si="223"/>
        <v>-1.5334933164856679E-2</v>
      </c>
      <c r="M449" s="57">
        <f t="shared" si="224"/>
        <v>1.1387701451883734</v>
      </c>
      <c r="N449" s="58">
        <f t="shared" si="225"/>
        <v>13.877014518837338</v>
      </c>
      <c r="O449" s="70">
        <v>4.8667999999999996</v>
      </c>
      <c r="P449" s="45">
        <v>3948.9122240000002</v>
      </c>
      <c r="Q449" s="45">
        <v>0</v>
      </c>
      <c r="R449" s="45">
        <f t="shared" si="248"/>
        <v>415.7836546319765</v>
      </c>
      <c r="S449" s="47">
        <f t="shared" si="217"/>
        <v>3948.9122240000002</v>
      </c>
      <c r="T449" s="13">
        <f t="shared" si="226"/>
        <v>8.0377252438990077E-2</v>
      </c>
      <c r="U449" s="12">
        <f t="shared" si="227"/>
        <v>1.0593100177581884</v>
      </c>
      <c r="V449" s="13">
        <f t="shared" si="249"/>
        <v>5.9310017758188449</v>
      </c>
      <c r="W449" s="55">
        <f t="shared" si="228"/>
        <v>4364.6958786319765</v>
      </c>
      <c r="X449" s="55">
        <f t="shared" si="229"/>
        <v>7.4974090304880114E-2</v>
      </c>
      <c r="Y449" s="55">
        <f t="shared" si="230"/>
        <v>1.0607554439663267</v>
      </c>
      <c r="Z449" s="55">
        <f t="shared" si="231"/>
        <v>6.0755443966326705</v>
      </c>
      <c r="AA449" s="70">
        <v>5.1184000000000003</v>
      </c>
      <c r="AB449" s="45">
        <v>4284.8215579999996</v>
      </c>
      <c r="AC449" s="45">
        <v>0</v>
      </c>
      <c r="AD449" s="45">
        <f t="shared" si="244"/>
        <v>310.22269729315445</v>
      </c>
      <c r="AE449" s="48">
        <f t="shared" si="218"/>
        <v>4284.8215579999996</v>
      </c>
      <c r="AF449" s="15">
        <f t="shared" si="232"/>
        <v>5.2443276929992066E-2</v>
      </c>
      <c r="AG449" s="14">
        <f t="shared" si="233"/>
        <v>0.92754933067775436</v>
      </c>
      <c r="AH449" s="15">
        <f t="shared" si="250"/>
        <v>-7.2450669322245638</v>
      </c>
      <c r="AI449" s="63">
        <f t="shared" si="234"/>
        <v>4595.0442552931545</v>
      </c>
      <c r="AJ449" s="63">
        <f t="shared" si="235"/>
        <v>5.0501318404427842E-2</v>
      </c>
      <c r="AK449" s="63">
        <f t="shared" si="236"/>
        <v>0.92857670747994969</v>
      </c>
      <c r="AL449" s="63">
        <f t="shared" si="237"/>
        <v>-7.1423292520050303</v>
      </c>
      <c r="AM449" s="8">
        <v>6.15</v>
      </c>
      <c r="AN449" s="16">
        <f t="shared" si="219"/>
        <v>1.0553009099003097</v>
      </c>
      <c r="AO449" s="17">
        <f t="shared" si="238"/>
        <v>2.3686535833333799E-2</v>
      </c>
      <c r="AP449" s="16">
        <f t="shared" si="239"/>
        <v>1.0553009099003097</v>
      </c>
      <c r="AQ449" s="17">
        <f t="shared" si="240"/>
        <v>5.5300909900309669</v>
      </c>
      <c r="AR449" s="45">
        <v>3677.4502050000001</v>
      </c>
      <c r="AS449" s="17">
        <f t="shared" si="241"/>
        <v>5.4933500615517161E-2</v>
      </c>
      <c r="AT449" s="17">
        <f t="shared" si="242"/>
        <v>1.1224221430632011</v>
      </c>
      <c r="AU449" s="17">
        <f t="shared" si="243"/>
        <v>12.242214306320109</v>
      </c>
    </row>
    <row r="450" spans="1:47" x14ac:dyDescent="0.3">
      <c r="A450">
        <f t="shared" si="220"/>
        <v>448</v>
      </c>
      <c r="B450" s="7">
        <v>44483</v>
      </c>
      <c r="C450" s="70">
        <v>2.9195000000000002</v>
      </c>
      <c r="D450" s="45">
        <v>3806.1949960000002</v>
      </c>
      <c r="E450" s="45">
        <v>0</v>
      </c>
      <c r="F450" s="46">
        <f t="shared" si="247"/>
        <v>415.88213937632003</v>
      </c>
      <c r="G450" s="46">
        <f t="shared" si="216"/>
        <v>3806.1949960000002</v>
      </c>
      <c r="H450" s="11">
        <f t="shared" si="221"/>
        <v>-6.379880124149917E-2</v>
      </c>
      <c r="I450" s="10">
        <f t="shared" si="245"/>
        <v>1.1424387223653516</v>
      </c>
      <c r="J450" s="11">
        <f t="shared" si="246"/>
        <v>14.243872236535161</v>
      </c>
      <c r="K450" s="56">
        <f t="shared" si="222"/>
        <v>4222.0771353763203</v>
      </c>
      <c r="L450" s="58">
        <f t="shared" si="223"/>
        <v>-5.5188134657047083E-2</v>
      </c>
      <c r="M450" s="57">
        <f t="shared" si="224"/>
        <v>1.1381416791872125</v>
      </c>
      <c r="N450" s="58">
        <f t="shared" si="225"/>
        <v>13.814167918721253</v>
      </c>
      <c r="O450" s="70">
        <v>4.8943000000000003</v>
      </c>
      <c r="P450" s="45">
        <v>3945.9265620000001</v>
      </c>
      <c r="Q450" s="45">
        <v>0</v>
      </c>
      <c r="R450" s="45">
        <f t="shared" si="248"/>
        <v>415.88213937632003</v>
      </c>
      <c r="S450" s="47">
        <f t="shared" si="217"/>
        <v>3945.9265620000001</v>
      </c>
      <c r="T450" s="13">
        <f t="shared" si="226"/>
        <v>-7.56072009363562E-2</v>
      </c>
      <c r="U450" s="12">
        <f t="shared" si="227"/>
        <v>1.0585091031045231</v>
      </c>
      <c r="V450" s="13">
        <f t="shared" si="249"/>
        <v>5.8509103104523064</v>
      </c>
      <c r="W450" s="55">
        <f t="shared" si="228"/>
        <v>4361.8087013763197</v>
      </c>
      <c r="X450" s="55">
        <f t="shared" si="229"/>
        <v>-6.6148417574551921E-2</v>
      </c>
      <c r="Y450" s="55">
        <f t="shared" si="230"/>
        <v>1.0600537710258071</v>
      </c>
      <c r="Z450" s="55">
        <f t="shared" si="231"/>
        <v>6.0053771025807112</v>
      </c>
      <c r="AA450" s="70">
        <v>5.1372999999999998</v>
      </c>
      <c r="AB450" s="45">
        <v>4275.9860920000001</v>
      </c>
      <c r="AC450" s="45">
        <v>0</v>
      </c>
      <c r="AD450" s="45">
        <f t="shared" si="244"/>
        <v>310.29617830351191</v>
      </c>
      <c r="AE450" s="48">
        <f t="shared" si="218"/>
        <v>4275.9860920000001</v>
      </c>
      <c r="AF450" s="15">
        <f t="shared" si="232"/>
        <v>-0.20620382623642852</v>
      </c>
      <c r="AG450" s="14">
        <f t="shared" si="233"/>
        <v>0.92563668846766645</v>
      </c>
      <c r="AH450" s="15">
        <f t="shared" si="250"/>
        <v>-7.4363311532333558</v>
      </c>
      <c r="AI450" s="63">
        <f t="shared" si="234"/>
        <v>4586.2822703035117</v>
      </c>
      <c r="AJ450" s="63">
        <f t="shared" si="235"/>
        <v>-0.19068336457368495</v>
      </c>
      <c r="AK450" s="63">
        <f t="shared" si="236"/>
        <v>0.92680606617147943</v>
      </c>
      <c r="AL450" s="63">
        <f t="shared" si="237"/>
        <v>-7.3193933828520574</v>
      </c>
      <c r="AM450" s="8">
        <v>6.15</v>
      </c>
      <c r="AN450" s="16">
        <f t="shared" si="219"/>
        <v>1.0555508741284827</v>
      </c>
      <c r="AO450" s="17">
        <f t="shared" si="238"/>
        <v>2.3686535833333799E-2</v>
      </c>
      <c r="AP450" s="16">
        <f t="shared" si="239"/>
        <v>1.0555508741284827</v>
      </c>
      <c r="AQ450" s="17">
        <f t="shared" si="240"/>
        <v>5.5550874128482697</v>
      </c>
      <c r="AR450" s="45">
        <v>3679.470358</v>
      </c>
      <c r="AS450" s="17">
        <f t="shared" si="241"/>
        <v>5.4933524246036924E-2</v>
      </c>
      <c r="AT450" s="17">
        <f t="shared" si="242"/>
        <v>1.1230387291033037</v>
      </c>
      <c r="AU450" s="17">
        <f t="shared" si="243"/>
        <v>12.303872910330371</v>
      </c>
    </row>
    <row r="451" spans="1:47" x14ac:dyDescent="0.3">
      <c r="A451">
        <f t="shared" si="220"/>
        <v>449</v>
      </c>
      <c r="B451" s="7">
        <v>44484</v>
      </c>
      <c r="C451" s="70">
        <v>3.1677</v>
      </c>
      <c r="D451" s="45">
        <v>3801.2468600000002</v>
      </c>
      <c r="E451" s="45">
        <v>0</v>
      </c>
      <c r="F451" s="46">
        <f t="shared" si="247"/>
        <v>415.98064744828781</v>
      </c>
      <c r="G451" s="46">
        <f t="shared" si="216"/>
        <v>3801.2468600000002</v>
      </c>
      <c r="H451" s="11">
        <f t="shared" si="221"/>
        <v>-0.13000216765562955</v>
      </c>
      <c r="I451" s="10">
        <f t="shared" si="245"/>
        <v>1.1409535272621394</v>
      </c>
      <c r="J451" s="11">
        <f t="shared" si="246"/>
        <v>14.095352726213939</v>
      </c>
      <c r="K451" s="56">
        <f t="shared" si="222"/>
        <v>4217.2275074482877</v>
      </c>
      <c r="L451" s="58">
        <f t="shared" si="223"/>
        <v>-0.11486355584074959</v>
      </c>
      <c r="M451" s="57">
        <f t="shared" si="224"/>
        <v>1.1368343691839924</v>
      </c>
      <c r="N451" s="58">
        <f t="shared" si="225"/>
        <v>13.683436918399238</v>
      </c>
      <c r="O451" s="70">
        <v>4.9306999999999999</v>
      </c>
      <c r="P451" s="45">
        <v>3941.055186</v>
      </c>
      <c r="Q451" s="45">
        <v>0</v>
      </c>
      <c r="R451" s="45">
        <f t="shared" si="248"/>
        <v>415.98064744828781</v>
      </c>
      <c r="S451" s="47">
        <f t="shared" si="217"/>
        <v>3941.055186</v>
      </c>
      <c r="T451" s="13">
        <f t="shared" si="226"/>
        <v>-0.12345328590025462</v>
      </c>
      <c r="U451" s="12">
        <f t="shared" si="227"/>
        <v>1.0572023388351872</v>
      </c>
      <c r="V451" s="13">
        <f t="shared" si="249"/>
        <v>5.7202338835187216</v>
      </c>
      <c r="W451" s="55">
        <f t="shared" si="228"/>
        <v>4357.035833448288</v>
      </c>
      <c r="X451" s="55">
        <f t="shared" si="229"/>
        <v>-0.10942405444158698</v>
      </c>
      <c r="Y451" s="55">
        <f t="shared" si="230"/>
        <v>1.0588938172102897</v>
      </c>
      <c r="Z451" s="55">
        <f t="shared" si="231"/>
        <v>5.8893817210289745</v>
      </c>
      <c r="AA451" s="70">
        <v>5.1881000000000004</v>
      </c>
      <c r="AB451" s="45">
        <v>4247.0828590000001</v>
      </c>
      <c r="AC451" s="45">
        <v>0</v>
      </c>
      <c r="AD451" s="45">
        <f t="shared" si="244"/>
        <v>310.36967671897526</v>
      </c>
      <c r="AE451" s="48">
        <f t="shared" si="218"/>
        <v>4247.0828590000001</v>
      </c>
      <c r="AF451" s="15">
        <f t="shared" si="232"/>
        <v>-0.67594310126675161</v>
      </c>
      <c r="AG451" s="14">
        <f t="shared" si="233"/>
        <v>0.91937991112917528</v>
      </c>
      <c r="AH451" s="15">
        <f t="shared" si="250"/>
        <v>-8.062008887082472</v>
      </c>
      <c r="AI451" s="63">
        <f t="shared" si="234"/>
        <v>4557.452535718975</v>
      </c>
      <c r="AJ451" s="63">
        <f t="shared" si="235"/>
        <v>-0.62860794180095159</v>
      </c>
      <c r="AK451" s="63">
        <f t="shared" si="236"/>
        <v>0.92098008963443256</v>
      </c>
      <c r="AL451" s="63">
        <f t="shared" si="237"/>
        <v>-7.9019910365567441</v>
      </c>
      <c r="AM451" s="8">
        <v>6.15</v>
      </c>
      <c r="AN451" s="16">
        <f t="shared" si="219"/>
        <v>1.0558008975645221</v>
      </c>
      <c r="AO451" s="17">
        <f t="shared" si="238"/>
        <v>2.3686535833333799E-2</v>
      </c>
      <c r="AP451" s="16">
        <f t="shared" si="239"/>
        <v>1.0558008975645221</v>
      </c>
      <c r="AQ451" s="17">
        <f t="shared" si="240"/>
        <v>5.5800897564522112</v>
      </c>
      <c r="AR451" s="45">
        <v>3681.4916199999998</v>
      </c>
      <c r="AS451" s="17">
        <f t="shared" si="241"/>
        <v>5.4933504100795894E-2</v>
      </c>
      <c r="AT451" s="17">
        <f t="shared" si="242"/>
        <v>1.1236556536296092</v>
      </c>
      <c r="AU451" s="17">
        <f t="shared" si="243"/>
        <v>12.365565362960918</v>
      </c>
    </row>
    <row r="452" spans="1:47" x14ac:dyDescent="0.3">
      <c r="A452">
        <f t="shared" si="220"/>
        <v>450</v>
      </c>
      <c r="B452" s="7">
        <v>44487</v>
      </c>
      <c r="C452" s="70">
        <v>3.16</v>
      </c>
      <c r="D452" s="45">
        <v>3803.2726200000002</v>
      </c>
      <c r="E452" s="45">
        <v>0</v>
      </c>
      <c r="F452" s="46">
        <f t="shared" si="247"/>
        <v>416.07917885340538</v>
      </c>
      <c r="G452" s="46">
        <f t="shared" ref="G452:G504" si="251">+D452+E452</f>
        <v>3803.2726200000002</v>
      </c>
      <c r="H452" s="11">
        <f t="shared" si="221"/>
        <v>5.3291987461179247E-2</v>
      </c>
      <c r="I452" s="10">
        <f t="shared" si="245"/>
        <v>1.1415615640728258</v>
      </c>
      <c r="J452" s="11">
        <f t="shared" si="246"/>
        <v>14.156156407282584</v>
      </c>
      <c r="K452" s="56">
        <f t="shared" si="222"/>
        <v>4219.3517988534059</v>
      </c>
      <c r="L452" s="58">
        <f t="shared" si="223"/>
        <v>5.0371752564126737E-2</v>
      </c>
      <c r="M452" s="57">
        <f t="shared" si="224"/>
        <v>1.1374070125795017</v>
      </c>
      <c r="N452" s="58">
        <f t="shared" si="225"/>
        <v>13.740701257950171</v>
      </c>
      <c r="O452" s="70">
        <v>4.96</v>
      </c>
      <c r="P452" s="45">
        <v>3936.9279230000002</v>
      </c>
      <c r="Q452" s="45">
        <v>0</v>
      </c>
      <c r="R452" s="45">
        <f t="shared" si="248"/>
        <v>416.07917885340538</v>
      </c>
      <c r="S452" s="47">
        <f t="shared" ref="S452:S504" si="252">+P452+Q452</f>
        <v>3936.9279230000002</v>
      </c>
      <c r="T452" s="13">
        <f t="shared" si="226"/>
        <v>-0.10472482127784621</v>
      </c>
      <c r="U452" s="12">
        <f t="shared" si="227"/>
        <v>1.0560951855752969</v>
      </c>
      <c r="V452" s="13">
        <f t="shared" si="249"/>
        <v>5.6095185575296913</v>
      </c>
      <c r="W452" s="55">
        <f t="shared" si="228"/>
        <v>4353.0071018534054</v>
      </c>
      <c r="X452" s="55">
        <f t="shared" si="229"/>
        <v>-9.2464963541372125E-2</v>
      </c>
      <c r="Y452" s="55">
        <f t="shared" si="230"/>
        <v>1.0579147114282643</v>
      </c>
      <c r="Z452" s="55">
        <f t="shared" si="231"/>
        <v>5.7914711428264321</v>
      </c>
      <c r="AA452" s="70">
        <v>5.23</v>
      </c>
      <c r="AB452" s="45">
        <v>4223.2195540000002</v>
      </c>
      <c r="AC452" s="45">
        <v>0</v>
      </c>
      <c r="AD452" s="45">
        <f t="shared" si="244"/>
        <v>310.44319254366712</v>
      </c>
      <c r="AE452" s="48">
        <f t="shared" ref="AE452:AE504" si="253">+AC452+AB452</f>
        <v>4223.2195540000002</v>
      </c>
      <c r="AF452" s="15">
        <f t="shared" si="232"/>
        <v>-0.56187519274391029</v>
      </c>
      <c r="AG452" s="14">
        <f t="shared" si="233"/>
        <v>0.91421414348146945</v>
      </c>
      <c r="AH452" s="15">
        <f t="shared" si="250"/>
        <v>-8.5785856518530537</v>
      </c>
      <c r="AI452" s="63">
        <f t="shared" si="234"/>
        <v>4533.6627465436677</v>
      </c>
      <c r="AJ452" s="63">
        <f t="shared" si="235"/>
        <v>-0.52199751920299908</v>
      </c>
      <c r="AK452" s="63">
        <f t="shared" si="236"/>
        <v>0.91617259641418725</v>
      </c>
      <c r="AL452" s="63">
        <f t="shared" si="237"/>
        <v>-8.382740358581275</v>
      </c>
      <c r="AM452" s="8">
        <v>6.15</v>
      </c>
      <c r="AN452" s="16">
        <f t="shared" ref="AN452:AN504" si="254">+((AM451/100+1)^(1/252))*AN451</f>
        <v>1.0560509802224525</v>
      </c>
      <c r="AO452" s="17">
        <f t="shared" si="238"/>
        <v>2.3686535833333799E-2</v>
      </c>
      <c r="AP452" s="16">
        <f t="shared" si="239"/>
        <v>1.0560509802224525</v>
      </c>
      <c r="AQ452" s="17">
        <f t="shared" si="240"/>
        <v>5.6050980222452473</v>
      </c>
      <c r="AR452" s="45">
        <v>3682.775877</v>
      </c>
      <c r="AS452" s="17">
        <f t="shared" si="241"/>
        <v>3.4884148398539594E-2</v>
      </c>
      <c r="AT452" s="17">
        <f t="shared" si="242"/>
        <v>1.1240476313353098</v>
      </c>
      <c r="AU452" s="17">
        <f t="shared" si="243"/>
        <v>12.404763133530983</v>
      </c>
    </row>
    <row r="453" spans="1:47" x14ac:dyDescent="0.3">
      <c r="A453">
        <f t="shared" ref="A453:A504" si="255">+A452+1</f>
        <v>451</v>
      </c>
      <c r="B453" s="7">
        <v>44488</v>
      </c>
      <c r="C453" s="70">
        <v>3.274</v>
      </c>
      <c r="D453" s="45">
        <v>3801.6779000000001</v>
      </c>
      <c r="E453" s="45">
        <v>0</v>
      </c>
      <c r="F453" s="46">
        <f t="shared" si="247"/>
        <v>416.17773359719951</v>
      </c>
      <c r="G453" s="46">
        <f t="shared" si="251"/>
        <v>3801.6779000000001</v>
      </c>
      <c r="H453" s="11">
        <f t="shared" ref="H453:H504" si="256">+(G453/D452-1)*100</f>
        <v>-4.1930204835016749E-2</v>
      </c>
      <c r="I453" s="10">
        <f t="shared" si="245"/>
        <v>1.1410829049706923</v>
      </c>
      <c r="J453" s="11">
        <f t="shared" si="246"/>
        <v>14.10829049706923</v>
      </c>
      <c r="K453" s="56">
        <f t="shared" ref="K453:K504" si="257">+D453+F453</f>
        <v>4217.8556335971998</v>
      </c>
      <c r="L453" s="58">
        <f t="shared" ref="L453:L504" si="258">+(K453/K452-1)*100</f>
        <v>-3.5459599662024388E-2</v>
      </c>
      <c r="M453" s="57">
        <f t="shared" ref="M453:M504" si="259">+(1+L453/100)*M452</f>
        <v>1.1370036926063132</v>
      </c>
      <c r="N453" s="58">
        <f t="shared" ref="N453:N504" si="260">+(M453-1)*100</f>
        <v>13.700369260631318</v>
      </c>
      <c r="O453" s="70">
        <v>5.1142000000000003</v>
      </c>
      <c r="P453" s="45">
        <v>3906.3531130000001</v>
      </c>
      <c r="Q453" s="45">
        <v>0</v>
      </c>
      <c r="R453" s="45">
        <f t="shared" si="248"/>
        <v>416.17773359719951</v>
      </c>
      <c r="S453" s="47">
        <f t="shared" si="252"/>
        <v>3906.3531130000001</v>
      </c>
      <c r="T453" s="13">
        <f t="shared" ref="T453:T504" si="261">+(S453/P452-1)*100</f>
        <v>-0.77661594517335342</v>
      </c>
      <c r="U453" s="12">
        <f t="shared" ref="U453:U504" si="262">+(1+T453/100)*U452</f>
        <v>1.047893381967911</v>
      </c>
      <c r="V453" s="13">
        <f t="shared" si="249"/>
        <v>4.7893381967911042</v>
      </c>
      <c r="W453" s="55">
        <f t="shared" ref="W453:W504" si="263">+P453+R453</f>
        <v>4322.5308465971993</v>
      </c>
      <c r="X453" s="55">
        <f t="shared" ref="X453:X504" si="264">+(W453/W452-1)*100</f>
        <v>-0.70011958499286431</v>
      </c>
      <c r="Y453" s="55">
        <f t="shared" ref="Y453:Y504" si="265">+(1+X453/100)*Y452</f>
        <v>1.0505080433410343</v>
      </c>
      <c r="Z453" s="55">
        <f t="shared" ref="Z453:Z504" si="266">+(Y453-1)*100</f>
        <v>5.0508043341034314</v>
      </c>
      <c r="AA453" s="70">
        <v>5.2987000000000002</v>
      </c>
      <c r="AB453" s="45">
        <v>4183.1402690000004</v>
      </c>
      <c r="AC453" s="45">
        <v>0</v>
      </c>
      <c r="AD453" s="45">
        <f t="shared" si="244"/>
        <v>310.5167257817111</v>
      </c>
      <c r="AE453" s="48">
        <f t="shared" si="253"/>
        <v>4183.1402690000004</v>
      </c>
      <c r="AF453" s="15">
        <f t="shared" ref="AF453:AF504" si="267">+(AE453/AB452-1)*100</f>
        <v>-0.9490220550347428</v>
      </c>
      <c r="AG453" s="14">
        <f t="shared" ref="AG453:AG504" si="268">+(1+AF453/100)*AG452</f>
        <v>0.90553804962958329</v>
      </c>
      <c r="AH453" s="15">
        <f t="shared" si="250"/>
        <v>-9.4461950370416723</v>
      </c>
      <c r="AI453" s="63">
        <f t="shared" ref="AI453:AI504" si="269">+AB453+AD453</f>
        <v>4493.6569947817115</v>
      </c>
      <c r="AJ453" s="63">
        <f t="shared" ref="AJ453:AJ504" si="270">+(AI453/AI452-1)*100</f>
        <v>-0.88241569782523399</v>
      </c>
      <c r="AK453" s="63">
        <f t="shared" ref="AK453:AK504" si="271">+(1+AJ453/100)*AK452</f>
        <v>0.90808814560425544</v>
      </c>
      <c r="AL453" s="63">
        <f t="shared" ref="AL453:AL504" si="272">+(AK453-1)*100</f>
        <v>-9.1911854395744559</v>
      </c>
      <c r="AM453" s="8">
        <v>6.15</v>
      </c>
      <c r="AN453" s="16">
        <f t="shared" si="254"/>
        <v>1.0563011221163012</v>
      </c>
      <c r="AO453" s="17">
        <f t="shared" ref="AO453:AO504" si="273">+(AN453/AN452-1)*100</f>
        <v>2.3686535833333799E-2</v>
      </c>
      <c r="AP453" s="16">
        <f t="shared" ref="AP453:AP504" si="274">+(1+AO453/100)*AP452</f>
        <v>1.0563011221163012</v>
      </c>
      <c r="AQ453" s="17">
        <f t="shared" ref="AQ453:AQ504" si="275">+(AP453-1)*100</f>
        <v>5.6301122116301228</v>
      </c>
      <c r="AR453" s="45">
        <v>3684.0605820000001</v>
      </c>
      <c r="AS453" s="17">
        <f t="shared" ref="AS453:AS504" si="276">+(AR453/AR452-1)*100</f>
        <v>3.4884148341030041E-2</v>
      </c>
      <c r="AT453" s="17">
        <f t="shared" ref="AT453:AT504" si="277">+(1+AS453/100)*AT452</f>
        <v>1.1244397457784487</v>
      </c>
      <c r="AU453" s="17">
        <f t="shared" ref="AU453:AU504" si="278">+(AT453-1)*100</f>
        <v>12.443974577844873</v>
      </c>
    </row>
    <row r="454" spans="1:47" x14ac:dyDescent="0.3">
      <c r="A454">
        <f t="shared" si="255"/>
        <v>452</v>
      </c>
      <c r="B454" s="7">
        <v>44489</v>
      </c>
      <c r="C454" s="70">
        <v>3.3104</v>
      </c>
      <c r="D454" s="45">
        <v>3802.4144270000002</v>
      </c>
      <c r="E454" s="45">
        <v>0</v>
      </c>
      <c r="F454" s="46">
        <f t="shared" si="247"/>
        <v>416.27631168519838</v>
      </c>
      <c r="G454" s="46">
        <f t="shared" si="251"/>
        <v>3802.4144270000002</v>
      </c>
      <c r="H454" s="11">
        <f t="shared" si="256"/>
        <v>1.9373734950023369E-2</v>
      </c>
      <c r="I454" s="10">
        <f t="shared" si="245"/>
        <v>1.1413039753482614</v>
      </c>
      <c r="J454" s="11">
        <f t="shared" si="246"/>
        <v>14.130397534826145</v>
      </c>
      <c r="K454" s="56">
        <f t="shared" si="257"/>
        <v>4218.6907386851981</v>
      </c>
      <c r="L454" s="58">
        <f t="shared" si="258"/>
        <v>1.9799280974575062E-2</v>
      </c>
      <c r="M454" s="57">
        <f t="shared" si="259"/>
        <v>1.1372288111621036</v>
      </c>
      <c r="N454" s="58">
        <f t="shared" si="260"/>
        <v>13.722881116210361</v>
      </c>
      <c r="O454" s="70">
        <v>5.1494</v>
      </c>
      <c r="P454" s="45">
        <v>3901.0748180000001</v>
      </c>
      <c r="Q454" s="45">
        <v>0</v>
      </c>
      <c r="R454" s="45">
        <f t="shared" si="248"/>
        <v>416.27631168519838</v>
      </c>
      <c r="S454" s="47">
        <f t="shared" si="252"/>
        <v>3901.0748180000001</v>
      </c>
      <c r="T454" s="13">
        <f t="shared" si="261"/>
        <v>-0.1351207852263614</v>
      </c>
      <c r="U454" s="12">
        <f t="shared" si="262"/>
        <v>1.0464774602018609</v>
      </c>
      <c r="V454" s="13">
        <f t="shared" si="249"/>
        <v>4.6477460201860943</v>
      </c>
      <c r="W454" s="55">
        <f t="shared" si="263"/>
        <v>4317.3511296851984</v>
      </c>
      <c r="X454" s="55">
        <f t="shared" si="264"/>
        <v>-0.11983065236141899</v>
      </c>
      <c r="Y454" s="55">
        <f t="shared" si="265"/>
        <v>1.0492492126995896</v>
      </c>
      <c r="Z454" s="55">
        <f t="shared" si="266"/>
        <v>4.9249212699589595</v>
      </c>
      <c r="AA454" s="70">
        <v>5.3442999999999996</v>
      </c>
      <c r="AB454" s="45">
        <v>4157.6780710000003</v>
      </c>
      <c r="AC454" s="45">
        <v>0</v>
      </c>
      <c r="AD454" s="45">
        <f t="shared" si="244"/>
        <v>310.59027643723186</v>
      </c>
      <c r="AE454" s="48">
        <f t="shared" si="253"/>
        <v>4157.6780710000003</v>
      </c>
      <c r="AF454" s="15">
        <f t="shared" si="267"/>
        <v>-0.60868621089981145</v>
      </c>
      <c r="AG454" s="14">
        <f t="shared" si="268"/>
        <v>0.90002616438703698</v>
      </c>
      <c r="AH454" s="15">
        <f t="shared" si="250"/>
        <v>-9.9973835612963029</v>
      </c>
      <c r="AI454" s="63">
        <f t="shared" si="269"/>
        <v>4468.2683474372325</v>
      </c>
      <c r="AJ454" s="63">
        <f t="shared" si="270"/>
        <v>-0.56498854661052311</v>
      </c>
      <c r="AK454" s="63">
        <f t="shared" si="271"/>
        <v>0.90295755158846347</v>
      </c>
      <c r="AL454" s="63">
        <f t="shared" si="272"/>
        <v>-9.7042448411536526</v>
      </c>
      <c r="AM454" s="8">
        <v>6.15</v>
      </c>
      <c r="AN454" s="16">
        <f t="shared" si="254"/>
        <v>1.0565513232600992</v>
      </c>
      <c r="AO454" s="17">
        <f t="shared" si="273"/>
        <v>2.3686535833333799E-2</v>
      </c>
      <c r="AP454" s="16">
        <f t="shared" si="274"/>
        <v>1.0565513232600992</v>
      </c>
      <c r="AQ454" s="17">
        <f t="shared" si="275"/>
        <v>5.6551323260099151</v>
      </c>
      <c r="AR454" s="45">
        <v>3685.3457349999999</v>
      </c>
      <c r="AS454" s="17">
        <f t="shared" si="276"/>
        <v>3.4884144041469334E-2</v>
      </c>
      <c r="AT454" s="17">
        <f t="shared" si="277"/>
        <v>1.1248319969590257</v>
      </c>
      <c r="AU454" s="17">
        <f t="shared" si="278"/>
        <v>12.48319969590257</v>
      </c>
    </row>
    <row r="455" spans="1:47" x14ac:dyDescent="0.3">
      <c r="A455">
        <f t="shared" si="255"/>
        <v>453</v>
      </c>
      <c r="B455" s="7">
        <v>44490</v>
      </c>
      <c r="C455" s="70">
        <v>3.6680999999999999</v>
      </c>
      <c r="D455" s="45">
        <v>3793.731663</v>
      </c>
      <c r="E455" s="45">
        <v>0</v>
      </c>
      <c r="F455" s="46">
        <f t="shared" si="247"/>
        <v>416.37491312293139</v>
      </c>
      <c r="G455" s="46">
        <f t="shared" si="251"/>
        <v>3793.731663</v>
      </c>
      <c r="H455" s="11">
        <f t="shared" si="256"/>
        <v>-0.22834870229678783</v>
      </c>
      <c r="I455" s="10">
        <f t="shared" si="245"/>
        <v>1.138697822531292</v>
      </c>
      <c r="J455" s="11">
        <f t="shared" si="246"/>
        <v>13.869782253129204</v>
      </c>
      <c r="K455" s="56">
        <f t="shared" si="257"/>
        <v>4210.1065761229311</v>
      </c>
      <c r="L455" s="58">
        <f t="shared" si="258"/>
        <v>-0.20347930421992233</v>
      </c>
      <c r="M455" s="57">
        <f t="shared" si="259"/>
        <v>1.1349147858897626</v>
      </c>
      <c r="N455" s="58">
        <f t="shared" si="260"/>
        <v>13.491478588976257</v>
      </c>
      <c r="O455" s="70">
        <v>5.2237</v>
      </c>
      <c r="P455" s="45">
        <v>3887.6227899999999</v>
      </c>
      <c r="Q455" s="45">
        <v>0</v>
      </c>
      <c r="R455" s="45">
        <f t="shared" si="248"/>
        <v>416.37491312293139</v>
      </c>
      <c r="S455" s="47">
        <f t="shared" si="252"/>
        <v>3887.6227899999999</v>
      </c>
      <c r="T455" s="13">
        <f t="shared" si="261"/>
        <v>-0.34482876201017421</v>
      </c>
      <c r="U455" s="12">
        <f t="shared" si="262"/>
        <v>1.0428689049311313</v>
      </c>
      <c r="V455" s="13">
        <f t="shared" si="249"/>
        <v>4.2868904931131269</v>
      </c>
      <c r="W455" s="55">
        <f t="shared" si="263"/>
        <v>4303.9977031229309</v>
      </c>
      <c r="X455" s="55">
        <f t="shared" si="264"/>
        <v>-0.30929674611017699</v>
      </c>
      <c r="Y455" s="55">
        <f t="shared" si="265"/>
        <v>1.0460039190261232</v>
      </c>
      <c r="Z455" s="55">
        <f t="shared" si="266"/>
        <v>4.6003919026123219</v>
      </c>
      <c r="AA455" s="70">
        <v>5.4295999999999998</v>
      </c>
      <c r="AB455" s="45">
        <v>4108.8022369999999</v>
      </c>
      <c r="AC455" s="45">
        <v>0</v>
      </c>
      <c r="AD455" s="45">
        <f t="shared" si="244"/>
        <v>310.66384451435499</v>
      </c>
      <c r="AE455" s="48">
        <f t="shared" si="253"/>
        <v>4108.8022369999999</v>
      </c>
      <c r="AF455" s="15">
        <f t="shared" si="267"/>
        <v>-1.1755559994149567</v>
      </c>
      <c r="AG455" s="14">
        <f t="shared" si="268"/>
        <v>0.88944585281528088</v>
      </c>
      <c r="AH455" s="15">
        <f t="shared" si="250"/>
        <v>-11.055414718471912</v>
      </c>
      <c r="AI455" s="63">
        <f t="shared" si="269"/>
        <v>4419.4660815143552</v>
      </c>
      <c r="AJ455" s="63">
        <f t="shared" si="270"/>
        <v>-1.0921963975343507</v>
      </c>
      <c r="AK455" s="63">
        <f t="shared" si="271"/>
        <v>0.89309548173874986</v>
      </c>
      <c r="AL455" s="63">
        <f t="shared" si="272"/>
        <v>-10.690451826125013</v>
      </c>
      <c r="AM455" s="8">
        <v>6.15</v>
      </c>
      <c r="AN455" s="16">
        <f t="shared" si="254"/>
        <v>1.0568015836678808</v>
      </c>
      <c r="AO455" s="17">
        <f t="shared" si="273"/>
        <v>2.3686535833333799E-2</v>
      </c>
      <c r="AP455" s="16">
        <f t="shared" si="274"/>
        <v>1.0568015836678808</v>
      </c>
      <c r="AQ455" s="17">
        <f t="shared" si="275"/>
        <v>5.6801583667880795</v>
      </c>
      <c r="AR455" s="45">
        <v>3686.6313369999998</v>
      </c>
      <c r="AS455" s="17">
        <f t="shared" si="276"/>
        <v>3.4884162638815219E-2</v>
      </c>
      <c r="AT455" s="17">
        <f t="shared" si="277"/>
        <v>1.1252243851822583</v>
      </c>
      <c r="AU455" s="17">
        <f t="shared" si="278"/>
        <v>12.522438518225831</v>
      </c>
    </row>
    <row r="456" spans="1:47" x14ac:dyDescent="0.3">
      <c r="A456">
        <f t="shared" si="255"/>
        <v>454</v>
      </c>
      <c r="B456" s="7">
        <v>44491</v>
      </c>
      <c r="C456" s="70">
        <v>4.0075000000000003</v>
      </c>
      <c r="D456" s="45">
        <v>3785.7430829999998</v>
      </c>
      <c r="E456" s="45">
        <v>0</v>
      </c>
      <c r="F456" s="46">
        <f t="shared" si="247"/>
        <v>416.47353791592928</v>
      </c>
      <c r="G456" s="46">
        <f t="shared" si="251"/>
        <v>3785.7430829999998</v>
      </c>
      <c r="H456" s="11">
        <f t="shared" si="256"/>
        <v>-0.21057314300618746</v>
      </c>
      <c r="I456" s="10">
        <f t="shared" si="245"/>
        <v>1.1363000307370448</v>
      </c>
      <c r="J456" s="11">
        <f t="shared" si="246"/>
        <v>13.630003073704478</v>
      </c>
      <c r="K456" s="56">
        <f t="shared" si="257"/>
        <v>4202.2166209159295</v>
      </c>
      <c r="L456" s="58">
        <f t="shared" si="258"/>
        <v>-0.18740511823972517</v>
      </c>
      <c r="M456" s="57">
        <f t="shared" si="259"/>
        <v>1.1327878974933459</v>
      </c>
      <c r="N456" s="58">
        <f t="shared" si="260"/>
        <v>13.278789749334585</v>
      </c>
      <c r="O456" s="70">
        <v>5.2236000000000002</v>
      </c>
      <c r="P456" s="45">
        <v>3889.7866079999999</v>
      </c>
      <c r="Q456" s="45">
        <v>0</v>
      </c>
      <c r="R456" s="45">
        <f t="shared" si="248"/>
        <v>416.47353791592928</v>
      </c>
      <c r="S456" s="47">
        <f t="shared" si="252"/>
        <v>3889.7866079999999</v>
      </c>
      <c r="T456" s="13">
        <f t="shared" si="261"/>
        <v>5.5659155141429828E-2</v>
      </c>
      <c r="U456" s="12">
        <f t="shared" si="262"/>
        <v>1.0434493569528487</v>
      </c>
      <c r="V456" s="13">
        <f t="shared" si="249"/>
        <v>4.3449356952848683</v>
      </c>
      <c r="W456" s="55">
        <f t="shared" si="263"/>
        <v>4306.2601459159296</v>
      </c>
      <c r="X456" s="55">
        <f t="shared" si="264"/>
        <v>5.2566078075666489E-2</v>
      </c>
      <c r="Y456" s="55">
        <f t="shared" si="265"/>
        <v>1.0465537622628731</v>
      </c>
      <c r="Z456" s="55">
        <f t="shared" si="266"/>
        <v>4.6553762262873111</v>
      </c>
      <c r="AA456" s="70">
        <v>5.4547999999999996</v>
      </c>
      <c r="AB456" s="45">
        <v>4096.1698409999999</v>
      </c>
      <c r="AC456" s="45">
        <v>0</v>
      </c>
      <c r="AD456" s="45">
        <f t="shared" si="244"/>
        <v>310.73743001720709</v>
      </c>
      <c r="AE456" s="48">
        <f t="shared" si="253"/>
        <v>4096.1698409999999</v>
      </c>
      <c r="AF456" s="15">
        <f t="shared" si="267"/>
        <v>-0.30744716516761805</v>
      </c>
      <c r="AG456" s="14">
        <f t="shared" si="268"/>
        <v>0.88671127675509931</v>
      </c>
      <c r="AH456" s="15">
        <f t="shared" si="250"/>
        <v>-11.328872324490069</v>
      </c>
      <c r="AI456" s="63">
        <f t="shared" si="269"/>
        <v>4406.9072710172068</v>
      </c>
      <c r="AJ456" s="63">
        <f t="shared" si="270"/>
        <v>-0.28417031074589039</v>
      </c>
      <c r="AK456" s="63">
        <f t="shared" si="271"/>
        <v>0.89055756953303533</v>
      </c>
      <c r="AL456" s="63">
        <f t="shared" si="272"/>
        <v>-10.944243046696467</v>
      </c>
      <c r="AM456" s="8">
        <v>6.15</v>
      </c>
      <c r="AN456" s="16">
        <f t="shared" si="254"/>
        <v>1.0570519033536836</v>
      </c>
      <c r="AO456" s="17">
        <f t="shared" si="273"/>
        <v>2.3686535833333799E-2</v>
      </c>
      <c r="AP456" s="16">
        <f t="shared" si="274"/>
        <v>1.0570519033536836</v>
      </c>
      <c r="AQ456" s="17">
        <f t="shared" si="275"/>
        <v>5.7051903353683597</v>
      </c>
      <c r="AR456" s="45">
        <v>3687.917387</v>
      </c>
      <c r="AS456" s="17">
        <f t="shared" si="276"/>
        <v>3.4884149849556678E-2</v>
      </c>
      <c r="AT456" s="17">
        <f t="shared" si="277"/>
        <v>1.125616910142929</v>
      </c>
      <c r="AU456" s="17">
        <f t="shared" si="278"/>
        <v>12.561691014292897</v>
      </c>
    </row>
    <row r="457" spans="1:47" x14ac:dyDescent="0.3">
      <c r="A457">
        <f t="shared" si="255"/>
        <v>455</v>
      </c>
      <c r="B457" s="7">
        <v>44494</v>
      </c>
      <c r="C457" s="70">
        <v>4.3952999999999998</v>
      </c>
      <c r="D457" s="45">
        <v>3776.5125840000001</v>
      </c>
      <c r="E457" s="45">
        <v>0</v>
      </c>
      <c r="F457" s="46">
        <f t="shared" si="247"/>
        <v>416.57218606972407</v>
      </c>
      <c r="G457" s="46">
        <f t="shared" si="251"/>
        <v>3776.5125840000001</v>
      </c>
      <c r="H457" s="11">
        <f t="shared" si="256"/>
        <v>-0.24382264716931168</v>
      </c>
      <c r="I457" s="10">
        <f t="shared" si="245"/>
        <v>1.1335294739223161</v>
      </c>
      <c r="J457" s="11">
        <f t="shared" si="246"/>
        <v>13.352947392231606</v>
      </c>
      <c r="K457" s="56">
        <f t="shared" si="257"/>
        <v>4193.0847700697241</v>
      </c>
      <c r="L457" s="58">
        <f t="shared" si="258"/>
        <v>-0.2173103309513591</v>
      </c>
      <c r="M457" s="57">
        <f t="shared" si="259"/>
        <v>1.1303262323643262</v>
      </c>
      <c r="N457" s="58">
        <f t="shared" si="260"/>
        <v>13.032623236432617</v>
      </c>
      <c r="O457" s="70">
        <v>5.3585000000000003</v>
      </c>
      <c r="P457" s="45">
        <v>3863.8397289999998</v>
      </c>
      <c r="Q457" s="45">
        <v>0</v>
      </c>
      <c r="R457" s="45">
        <f t="shared" si="248"/>
        <v>416.57218606972407</v>
      </c>
      <c r="S457" s="47">
        <f t="shared" si="252"/>
        <v>3863.8397289999998</v>
      </c>
      <c r="T457" s="13">
        <f t="shared" si="261"/>
        <v>-0.66705147646495266</v>
      </c>
      <c r="U457" s="12">
        <f t="shared" si="262"/>
        <v>1.0364890126111306</v>
      </c>
      <c r="V457" s="13">
        <f t="shared" si="249"/>
        <v>3.6489012611130578</v>
      </c>
      <c r="W457" s="55">
        <f t="shared" si="263"/>
        <v>4280.4119150697243</v>
      </c>
      <c r="X457" s="55">
        <f t="shared" si="264"/>
        <v>-0.60024777812645036</v>
      </c>
      <c r="Y457" s="55">
        <f t="shared" si="265"/>
        <v>1.0402718465579914</v>
      </c>
      <c r="Z457" s="55">
        <f t="shared" si="266"/>
        <v>4.0271846557991431</v>
      </c>
      <c r="AA457" s="70">
        <v>5.5197000000000003</v>
      </c>
      <c r="AB457" s="45">
        <v>4060.4005120000002</v>
      </c>
      <c r="AC457" s="45">
        <v>0</v>
      </c>
      <c r="AD457" s="45">
        <f t="shared" si="244"/>
        <v>310.81103294991567</v>
      </c>
      <c r="AE457" s="48">
        <f t="shared" si="253"/>
        <v>4060.4005120000002</v>
      </c>
      <c r="AF457" s="15">
        <f t="shared" si="267"/>
        <v>-0.87323842488101766</v>
      </c>
      <c r="AG457" s="14">
        <f t="shared" si="268"/>
        <v>0.87896817316872067</v>
      </c>
      <c r="AH457" s="15">
        <f t="shared" si="250"/>
        <v>-12.103182683127933</v>
      </c>
      <c r="AI457" s="63">
        <f t="shared" si="269"/>
        <v>4371.2115449499161</v>
      </c>
      <c r="AJ457" s="63">
        <f t="shared" si="270"/>
        <v>-0.80999494366604807</v>
      </c>
      <c r="AK457" s="63">
        <f t="shared" si="271"/>
        <v>0.88334409824938254</v>
      </c>
      <c r="AL457" s="63">
        <f t="shared" si="272"/>
        <v>-11.665590175061746</v>
      </c>
      <c r="AM457" s="8">
        <v>6.15</v>
      </c>
      <c r="AN457" s="16">
        <f t="shared" si="254"/>
        <v>1.0573022823315483</v>
      </c>
      <c r="AO457" s="17">
        <f t="shared" si="273"/>
        <v>2.3686535833333799E-2</v>
      </c>
      <c r="AP457" s="16">
        <f t="shared" si="274"/>
        <v>1.0573022823315483</v>
      </c>
      <c r="AQ457" s="17">
        <f t="shared" si="275"/>
        <v>5.7302282331548327</v>
      </c>
      <c r="AR457" s="45">
        <v>3689.2038849999999</v>
      </c>
      <c r="AS457" s="17">
        <f t="shared" si="276"/>
        <v>3.4884132831569659E-2</v>
      </c>
      <c r="AT457" s="17">
        <f t="shared" si="277"/>
        <v>1.1260095718410379</v>
      </c>
      <c r="AU457" s="17">
        <f t="shared" si="278"/>
        <v>12.600957184103789</v>
      </c>
    </row>
    <row r="458" spans="1:47" x14ac:dyDescent="0.3">
      <c r="A458">
        <f t="shared" si="255"/>
        <v>456</v>
      </c>
      <c r="B458" s="7">
        <v>44495</v>
      </c>
      <c r="C458" s="70">
        <v>4.2877999999999998</v>
      </c>
      <c r="D458" s="45">
        <v>3781.5389319999999</v>
      </c>
      <c r="E458" s="45">
        <v>0</v>
      </c>
      <c r="F458" s="46">
        <f t="shared" si="247"/>
        <v>416.67085758984916</v>
      </c>
      <c r="G458" s="46">
        <f t="shared" si="251"/>
        <v>3781.5389319999999</v>
      </c>
      <c r="H458" s="11">
        <f t="shared" si="256"/>
        <v>0.13309496230187179</v>
      </c>
      <c r="I458" s="10">
        <f t="shared" si="245"/>
        <v>1.1350381445483135</v>
      </c>
      <c r="J458" s="11">
        <f t="shared" si="246"/>
        <v>13.503814454831353</v>
      </c>
      <c r="K458" s="56">
        <f t="shared" si="257"/>
        <v>4198.2097895898487</v>
      </c>
      <c r="L458" s="58">
        <f t="shared" si="258"/>
        <v>0.12222551656257963</v>
      </c>
      <c r="M458" s="57">
        <f t="shared" si="259"/>
        <v>1.1317077794406758</v>
      </c>
      <c r="N458" s="58">
        <f t="shared" si="260"/>
        <v>13.170777944067581</v>
      </c>
      <c r="O458" s="70">
        <v>5.46</v>
      </c>
      <c r="P458" s="45">
        <v>3845.0338270000002</v>
      </c>
      <c r="Q458" s="45">
        <v>0</v>
      </c>
      <c r="R458" s="45">
        <f t="shared" si="248"/>
        <v>416.67085758984916</v>
      </c>
      <c r="S458" s="47">
        <f t="shared" si="252"/>
        <v>3845.0338270000002</v>
      </c>
      <c r="T458" s="13">
        <f t="shared" si="261"/>
        <v>-0.48671537431669298</v>
      </c>
      <c r="U458" s="12">
        <f t="shared" si="262"/>
        <v>1.031444261233649</v>
      </c>
      <c r="V458" s="13">
        <f t="shared" si="249"/>
        <v>3.1444261233648962</v>
      </c>
      <c r="W458" s="55">
        <f t="shared" si="263"/>
        <v>4261.7046845898494</v>
      </c>
      <c r="X458" s="55">
        <f t="shared" si="264"/>
        <v>-0.43704276249707519</v>
      </c>
      <c r="Y458" s="55">
        <f t="shared" si="265"/>
        <v>1.0357254137423151</v>
      </c>
      <c r="Z458" s="55">
        <f t="shared" si="266"/>
        <v>3.5725413742315082</v>
      </c>
      <c r="AA458" s="70">
        <v>5.5594000000000001</v>
      </c>
      <c r="AB458" s="45">
        <v>4039.677694</v>
      </c>
      <c r="AC458" s="45">
        <v>0</v>
      </c>
      <c r="AD458" s="45">
        <f t="shared" si="244"/>
        <v>310.88465331660933</v>
      </c>
      <c r="AE458" s="48">
        <f t="shared" si="253"/>
        <v>4039.677694</v>
      </c>
      <c r="AF458" s="15">
        <f t="shared" si="267"/>
        <v>-0.51036388993540571</v>
      </c>
      <c r="AG458" s="14">
        <f t="shared" si="268"/>
        <v>0.87448223700884264</v>
      </c>
      <c r="AH458" s="15">
        <f t="shared" si="250"/>
        <v>-12.551776299115735</v>
      </c>
      <c r="AI458" s="63">
        <f t="shared" si="269"/>
        <v>4350.5623473166097</v>
      </c>
      <c r="AJ458" s="63">
        <f t="shared" si="270"/>
        <v>-0.47239071870502913</v>
      </c>
      <c r="AK458" s="63">
        <f t="shared" si="271"/>
        <v>0.87917126271502377</v>
      </c>
      <c r="AL458" s="63">
        <f t="shared" si="272"/>
        <v>-12.082873728497622</v>
      </c>
      <c r="AM458" s="8">
        <v>6.15</v>
      </c>
      <c r="AN458" s="16">
        <f t="shared" si="254"/>
        <v>1.0575527206155195</v>
      </c>
      <c r="AO458" s="17">
        <f t="shared" si="273"/>
        <v>2.3686535833333799E-2</v>
      </c>
      <c r="AP458" s="16">
        <f t="shared" si="274"/>
        <v>1.0575527206155195</v>
      </c>
      <c r="AQ458" s="17">
        <f t="shared" si="275"/>
        <v>5.7552720615519526</v>
      </c>
      <c r="AR458" s="45">
        <v>3690.4908329999998</v>
      </c>
      <c r="AS458" s="17">
        <f t="shared" si="276"/>
        <v>3.4884165801529754E-2</v>
      </c>
      <c r="AT458" s="17">
        <f t="shared" si="277"/>
        <v>1.1264023708870201</v>
      </c>
      <c r="AU458" s="17">
        <f t="shared" si="278"/>
        <v>12.640237088702012</v>
      </c>
    </row>
    <row r="459" spans="1:47" x14ac:dyDescent="0.3">
      <c r="A459">
        <f t="shared" si="255"/>
        <v>457</v>
      </c>
      <c r="B459" s="7">
        <v>44496</v>
      </c>
      <c r="C459" s="70">
        <v>4.5128000000000004</v>
      </c>
      <c r="D459" s="45">
        <v>3782.0525619999999</v>
      </c>
      <c r="E459" s="45">
        <v>0</v>
      </c>
      <c r="F459" s="46">
        <f t="shared" si="247"/>
        <v>416.76955248183924</v>
      </c>
      <c r="G459" s="46">
        <f t="shared" si="251"/>
        <v>3782.0525619999999</v>
      </c>
      <c r="H459" s="11">
        <f t="shared" si="256"/>
        <v>1.3582565437930683E-2</v>
      </c>
      <c r="I459" s="10">
        <f t="shared" si="245"/>
        <v>1.1351923118470424</v>
      </c>
      <c r="J459" s="11">
        <f t="shared" si="246"/>
        <v>13.519231184704239</v>
      </c>
      <c r="K459" s="56">
        <f t="shared" si="257"/>
        <v>4198.822114481839</v>
      </c>
      <c r="L459" s="58">
        <f t="shared" si="258"/>
        <v>1.4585380976162021E-2</v>
      </c>
      <c r="M459" s="57">
        <f t="shared" si="259"/>
        <v>1.1318728433318441</v>
      </c>
      <c r="N459" s="58">
        <f t="shared" si="260"/>
        <v>13.187284333184412</v>
      </c>
      <c r="O459" s="70">
        <v>5.4638</v>
      </c>
      <c r="P459" s="45">
        <v>3851.4416799999999</v>
      </c>
      <c r="Q459" s="45">
        <v>0</v>
      </c>
      <c r="R459" s="45">
        <f t="shared" si="248"/>
        <v>416.76955248183924</v>
      </c>
      <c r="S459" s="47">
        <f t="shared" si="252"/>
        <v>3851.4416799999999</v>
      </c>
      <c r="T459" s="13">
        <f t="shared" si="261"/>
        <v>0.16665270809852473</v>
      </c>
      <c r="U459" s="12">
        <f t="shared" si="262"/>
        <v>1.0331631910275216</v>
      </c>
      <c r="V459" s="13">
        <f t="shared" si="249"/>
        <v>3.3163191027521632</v>
      </c>
      <c r="W459" s="55">
        <f t="shared" si="263"/>
        <v>4268.211232481839</v>
      </c>
      <c r="X459" s="55">
        <f t="shared" si="264"/>
        <v>0.15267477156539755</v>
      </c>
      <c r="Y459" s="55">
        <f t="shared" si="265"/>
        <v>1.037306705151791</v>
      </c>
      <c r="Z459" s="55">
        <f t="shared" si="266"/>
        <v>3.730670515179102</v>
      </c>
      <c r="AA459" s="70">
        <v>5.5164999999999997</v>
      </c>
      <c r="AB459" s="45">
        <v>4072.155338</v>
      </c>
      <c r="AC459" s="45">
        <v>0</v>
      </c>
      <c r="AD459" s="45">
        <f t="shared" si="244"/>
        <v>310.95829112141752</v>
      </c>
      <c r="AE459" s="48">
        <f t="shared" si="253"/>
        <v>4072.155338</v>
      </c>
      <c r="AF459" s="15">
        <f t="shared" si="267"/>
        <v>0.80396621859804007</v>
      </c>
      <c r="AG459" s="14">
        <f t="shared" si="268"/>
        <v>0.88151277878203416</v>
      </c>
      <c r="AH459" s="15">
        <f t="shared" si="250"/>
        <v>-11.848722121796584</v>
      </c>
      <c r="AI459" s="63">
        <f t="shared" si="269"/>
        <v>4383.1136291214179</v>
      </c>
      <c r="AJ459" s="63">
        <f t="shared" si="270"/>
        <v>0.7482086039954261</v>
      </c>
      <c r="AK459" s="63">
        <f t="shared" si="271"/>
        <v>0.88574929774651279</v>
      </c>
      <c r="AL459" s="63">
        <f t="shared" si="272"/>
        <v>-11.425070225348721</v>
      </c>
      <c r="AM459" s="8">
        <v>6.15</v>
      </c>
      <c r="AN459" s="16">
        <f t="shared" si="254"/>
        <v>1.0578032182196446</v>
      </c>
      <c r="AO459" s="17">
        <f t="shared" si="273"/>
        <v>2.3686535833333799E-2</v>
      </c>
      <c r="AP459" s="16">
        <f t="shared" si="274"/>
        <v>1.0578032182196446</v>
      </c>
      <c r="AQ459" s="17">
        <f t="shared" si="275"/>
        <v>5.7803218219644625</v>
      </c>
      <c r="AR459" s="45">
        <v>3696.612752</v>
      </c>
      <c r="AS459" s="17">
        <f t="shared" si="276"/>
        <v>0.16588359860587598</v>
      </c>
      <c r="AT459" s="17">
        <f t="shared" si="277"/>
        <v>1.1282708876746295</v>
      </c>
      <c r="AU459" s="17">
        <f t="shared" si="278"/>
        <v>12.827088767462946</v>
      </c>
    </row>
    <row r="460" spans="1:47" x14ac:dyDescent="0.3">
      <c r="A460">
        <f t="shared" si="255"/>
        <v>458</v>
      </c>
      <c r="B460" s="7">
        <v>44497</v>
      </c>
      <c r="C460" s="70">
        <v>4.9119000000000002</v>
      </c>
      <c r="D460" s="45">
        <v>3773.4242180000001</v>
      </c>
      <c r="E460" s="45">
        <v>0</v>
      </c>
      <c r="F460" s="46">
        <f t="shared" si="247"/>
        <v>416.86827075123028</v>
      </c>
      <c r="G460" s="46">
        <f t="shared" si="251"/>
        <v>3773.4242180000001</v>
      </c>
      <c r="H460" s="11">
        <f t="shared" si="256"/>
        <v>-0.22813918787625287</v>
      </c>
      <c r="I460" s="10">
        <f t="shared" si="245"/>
        <v>1.1326024933259609</v>
      </c>
      <c r="J460" s="11">
        <f t="shared" si="246"/>
        <v>13.260249332596086</v>
      </c>
      <c r="K460" s="56">
        <f t="shared" si="257"/>
        <v>4190.2924887512308</v>
      </c>
      <c r="L460" s="58">
        <f t="shared" si="258"/>
        <v>-0.20314329824046018</v>
      </c>
      <c r="M460" s="57">
        <f t="shared" si="259"/>
        <v>1.1295735195060117</v>
      </c>
      <c r="N460" s="58">
        <f t="shared" si="260"/>
        <v>12.95735195060117</v>
      </c>
      <c r="O460" s="70">
        <v>5.6760999999999999</v>
      </c>
      <c r="P460" s="45">
        <v>3810.8272219999999</v>
      </c>
      <c r="Q460" s="45">
        <v>0</v>
      </c>
      <c r="R460" s="45">
        <f t="shared" si="248"/>
        <v>416.86827075123028</v>
      </c>
      <c r="S460" s="47">
        <f t="shared" si="252"/>
        <v>3810.8272219999999</v>
      </c>
      <c r="T460" s="13">
        <f t="shared" si="261"/>
        <v>-1.0545261067019474</v>
      </c>
      <c r="U460" s="12">
        <f t="shared" si="262"/>
        <v>1.0222682154533016</v>
      </c>
      <c r="V460" s="13">
        <f t="shared" si="249"/>
        <v>2.2268215453301599</v>
      </c>
      <c r="W460" s="55">
        <f t="shared" si="263"/>
        <v>4227.6954927512306</v>
      </c>
      <c r="X460" s="55">
        <f t="shared" si="264"/>
        <v>-0.94924401637567213</v>
      </c>
      <c r="Y460" s="55">
        <f t="shared" si="265"/>
        <v>1.027460133321674</v>
      </c>
      <c r="Z460" s="55">
        <f t="shared" si="266"/>
        <v>2.7460133321673963</v>
      </c>
      <c r="AA460" s="70">
        <v>5.6784999999999997</v>
      </c>
      <c r="AB460" s="45">
        <v>3982.293717</v>
      </c>
      <c r="AC460" s="45">
        <v>0</v>
      </c>
      <c r="AD460" s="45">
        <f t="shared" si="244"/>
        <v>311.0319463684707</v>
      </c>
      <c r="AE460" s="48">
        <f t="shared" si="253"/>
        <v>3982.293717</v>
      </c>
      <c r="AF460" s="15">
        <f t="shared" si="267"/>
        <v>-2.2067336223999368</v>
      </c>
      <c r="AG460" s="14">
        <f t="shared" si="268"/>
        <v>0.862060139906899</v>
      </c>
      <c r="AH460" s="15">
        <f t="shared" si="250"/>
        <v>-13.7939860093101</v>
      </c>
      <c r="AI460" s="63">
        <f t="shared" si="269"/>
        <v>4293.3256633684705</v>
      </c>
      <c r="AJ460" s="63">
        <f t="shared" si="270"/>
        <v>-2.048497332042587</v>
      </c>
      <c r="AK460" s="63">
        <f t="shared" si="271"/>
        <v>0.86760474701358947</v>
      </c>
      <c r="AL460" s="63">
        <f t="shared" si="272"/>
        <v>-13.239525298641052</v>
      </c>
      <c r="AM460" s="8">
        <v>7.65</v>
      </c>
      <c r="AN460" s="16">
        <f t="shared" si="254"/>
        <v>1.0580537751579744</v>
      </c>
      <c r="AO460" s="17">
        <f t="shared" si="273"/>
        <v>2.3686535833333799E-2</v>
      </c>
      <c r="AP460" s="16">
        <f t="shared" si="274"/>
        <v>1.0580537751579744</v>
      </c>
      <c r="AQ460" s="17">
        <f t="shared" si="275"/>
        <v>5.8053775157974385</v>
      </c>
      <c r="AR460" s="45">
        <v>3698.5072559999999</v>
      </c>
      <c r="AS460" s="17">
        <f t="shared" si="276"/>
        <v>5.1249728524438432E-2</v>
      </c>
      <c r="AT460" s="17">
        <f t="shared" si="277"/>
        <v>1.1288491234415829</v>
      </c>
      <c r="AU460" s="17">
        <f t="shared" si="278"/>
        <v>12.884912344158295</v>
      </c>
    </row>
    <row r="461" spans="1:47" x14ac:dyDescent="0.3">
      <c r="A461">
        <f t="shared" si="255"/>
        <v>459</v>
      </c>
      <c r="B461" s="7">
        <v>44498</v>
      </c>
      <c r="C461" s="70">
        <v>4.8832000000000004</v>
      </c>
      <c r="D461" s="45">
        <v>3776.8789529999999</v>
      </c>
      <c r="E461" s="45">
        <v>0</v>
      </c>
      <c r="F461" s="46">
        <f t="shared" si="247"/>
        <v>416.96701240355958</v>
      </c>
      <c r="G461" s="46">
        <f t="shared" si="251"/>
        <v>3776.8789529999999</v>
      </c>
      <c r="H461" s="11">
        <f t="shared" si="256"/>
        <v>9.155437608949768E-2</v>
      </c>
      <c r="I461" s="10">
        <f t="shared" si="245"/>
        <v>1.1336394404722996</v>
      </c>
      <c r="J461" s="11">
        <f t="shared" si="246"/>
        <v>13.363944047229959</v>
      </c>
      <c r="K461" s="56">
        <f t="shared" si="257"/>
        <v>4193.8459654035596</v>
      </c>
      <c r="L461" s="58">
        <f t="shared" si="258"/>
        <v>8.4802592226385087E-2</v>
      </c>
      <c r="M461" s="57">
        <f t="shared" si="259"/>
        <v>1.1305314271316556</v>
      </c>
      <c r="N461" s="58">
        <f t="shared" si="260"/>
        <v>13.053142713165556</v>
      </c>
      <c r="O461" s="70">
        <v>5.4630999999999998</v>
      </c>
      <c r="P461" s="45">
        <v>3857.1628900000001</v>
      </c>
      <c r="Q461" s="45">
        <v>0</v>
      </c>
      <c r="R461" s="45">
        <f t="shared" si="248"/>
        <v>416.96701240355958</v>
      </c>
      <c r="S461" s="47">
        <f t="shared" si="252"/>
        <v>3857.1628900000001</v>
      </c>
      <c r="T461" s="13">
        <f t="shared" si="261"/>
        <v>1.21589527157</v>
      </c>
      <c r="U461" s="12">
        <f t="shared" si="262"/>
        <v>1.0346979263477614</v>
      </c>
      <c r="V461" s="13">
        <f t="shared" si="249"/>
        <v>3.4697926347761365</v>
      </c>
      <c r="W461" s="55">
        <f t="shared" si="263"/>
        <v>4274.1299024035598</v>
      </c>
      <c r="X461" s="55">
        <f t="shared" si="264"/>
        <v>1.098338556595313</v>
      </c>
      <c r="Y461" s="55">
        <f t="shared" si="265"/>
        <v>1.0387451241195915</v>
      </c>
      <c r="Z461" s="55">
        <f t="shared" si="266"/>
        <v>3.8745124119591523</v>
      </c>
      <c r="AA461" s="70">
        <v>5.5167000000000002</v>
      </c>
      <c r="AB461" s="45">
        <v>4077.9511200000002</v>
      </c>
      <c r="AC461" s="45">
        <v>0</v>
      </c>
      <c r="AD461" s="45">
        <f t="shared" si="244"/>
        <v>311.10561906190037</v>
      </c>
      <c r="AE461" s="48">
        <f t="shared" si="253"/>
        <v>4077.9511200000002</v>
      </c>
      <c r="AF461" s="15">
        <f t="shared" si="267"/>
        <v>2.4020679989436466</v>
      </c>
      <c r="AG461" s="14">
        <f t="shared" si="268"/>
        <v>0.88276741065925146</v>
      </c>
      <c r="AH461" s="15">
        <f t="shared" si="250"/>
        <v>-11.723258934074854</v>
      </c>
      <c r="AI461" s="63">
        <f t="shared" si="269"/>
        <v>4389.0567390619008</v>
      </c>
      <c r="AJ461" s="63">
        <f t="shared" si="270"/>
        <v>2.229765063252187</v>
      </c>
      <c r="AK461" s="63">
        <f t="shared" si="271"/>
        <v>0.88695029454961605</v>
      </c>
      <c r="AL461" s="63">
        <f t="shared" si="272"/>
        <v>-11.304970545038396</v>
      </c>
      <c r="AM461" s="8">
        <v>7.65</v>
      </c>
      <c r="AN461" s="16">
        <f t="shared" si="254"/>
        <v>1.0583633223112983</v>
      </c>
      <c r="AO461" s="17">
        <f t="shared" si="273"/>
        <v>2.9256277950295839E-2</v>
      </c>
      <c r="AP461" s="16">
        <f t="shared" si="274"/>
        <v>1.0583633223112983</v>
      </c>
      <c r="AQ461" s="17">
        <f t="shared" si="275"/>
        <v>5.836332231129826</v>
      </c>
      <c r="AR461" s="45">
        <v>3700.4027299999998</v>
      </c>
      <c r="AS461" s="17">
        <f t="shared" si="276"/>
        <v>5.1249703429001592E-2</v>
      </c>
      <c r="AT461" s="17">
        <f t="shared" si="277"/>
        <v>1.1294276552695077</v>
      </c>
      <c r="AU461" s="17">
        <f t="shared" si="278"/>
        <v>12.942765526950772</v>
      </c>
    </row>
    <row r="462" spans="1:47" x14ac:dyDescent="0.3">
      <c r="A462">
        <f t="shared" si="255"/>
        <v>460</v>
      </c>
      <c r="B462" s="7">
        <v>44501</v>
      </c>
      <c r="C462" s="70">
        <v>4.9523000000000001</v>
      </c>
      <c r="D462" s="45">
        <v>3777.6076429999998</v>
      </c>
      <c r="E462" s="45">
        <v>0</v>
      </c>
      <c r="F462" s="46">
        <f t="shared" si="247"/>
        <v>417.08900143166943</v>
      </c>
      <c r="G462" s="46">
        <f t="shared" si="251"/>
        <v>3777.6076429999998</v>
      </c>
      <c r="H462" s="11">
        <f t="shared" si="256"/>
        <v>1.9293443318346704E-2</v>
      </c>
      <c r="I462" s="10">
        <f t="shared" si="245"/>
        <v>1.1338581585551815</v>
      </c>
      <c r="J462" s="11">
        <f t="shared" si="246"/>
        <v>13.385815855518146</v>
      </c>
      <c r="K462" s="56">
        <f t="shared" si="257"/>
        <v>4194.6966444316695</v>
      </c>
      <c r="L462" s="58">
        <f t="shared" si="258"/>
        <v>2.0283983606628198E-2</v>
      </c>
      <c r="M462" s="57">
        <f t="shared" si="259"/>
        <v>1.1307607439410028</v>
      </c>
      <c r="N462" s="58">
        <f t="shared" si="260"/>
        <v>13.076074394100278</v>
      </c>
      <c r="O462" s="70">
        <v>5.52</v>
      </c>
      <c r="P462" s="45">
        <v>3848.2586179999998</v>
      </c>
      <c r="Q462" s="45">
        <v>0</v>
      </c>
      <c r="R462" s="45">
        <f t="shared" si="248"/>
        <v>417.08900143166943</v>
      </c>
      <c r="S462" s="47">
        <f t="shared" si="252"/>
        <v>3848.2586179999998</v>
      </c>
      <c r="T462" s="13">
        <f t="shared" si="261"/>
        <v>-0.23085029732825557</v>
      </c>
      <c r="U462" s="12">
        <f t="shared" si="262"/>
        <v>1.0323093231083382</v>
      </c>
      <c r="V462" s="13">
        <f t="shared" si="249"/>
        <v>3.2309323108338228</v>
      </c>
      <c r="W462" s="55">
        <f t="shared" si="263"/>
        <v>4265.347619431669</v>
      </c>
      <c r="X462" s="55">
        <f t="shared" si="264"/>
        <v>-0.2054753405354437</v>
      </c>
      <c r="Y462" s="55">
        <f t="shared" si="265"/>
        <v>1.0366107590385114</v>
      </c>
      <c r="Z462" s="55">
        <f t="shared" si="266"/>
        <v>3.6610759038511409</v>
      </c>
      <c r="AA462" s="70">
        <v>5.5556000000000001</v>
      </c>
      <c r="AB462" s="45">
        <v>4058.2826460000001</v>
      </c>
      <c r="AC462" s="45">
        <v>0</v>
      </c>
      <c r="AD462" s="45">
        <f t="shared" si="244"/>
        <v>311.1966369865321</v>
      </c>
      <c r="AE462" s="48">
        <f t="shared" si="253"/>
        <v>4058.2826460000001</v>
      </c>
      <c r="AF462" s="15">
        <f t="shared" si="267"/>
        <v>-0.48231264723938017</v>
      </c>
      <c r="AG462" s="14">
        <f t="shared" si="268"/>
        <v>0.87850971179193427</v>
      </c>
      <c r="AH462" s="15">
        <f t="shared" si="250"/>
        <v>-12.149028820806574</v>
      </c>
      <c r="AI462" s="63">
        <f t="shared" si="269"/>
        <v>4369.4792829865319</v>
      </c>
      <c r="AJ462" s="63">
        <f t="shared" si="270"/>
        <v>-0.44605156048981298</v>
      </c>
      <c r="AK462" s="63">
        <f t="shared" si="271"/>
        <v>0.88299403892000849</v>
      </c>
      <c r="AL462" s="63">
        <f t="shared" si="272"/>
        <v>-11.70059610799915</v>
      </c>
      <c r="AM462" s="8">
        <v>7.65</v>
      </c>
      <c r="AN462" s="16">
        <f t="shared" si="254"/>
        <v>1.0586729600265976</v>
      </c>
      <c r="AO462" s="17">
        <f t="shared" si="273"/>
        <v>2.9256277950295839E-2</v>
      </c>
      <c r="AP462" s="16">
        <f t="shared" si="274"/>
        <v>1.0586729600265976</v>
      </c>
      <c r="AQ462" s="17">
        <f t="shared" si="275"/>
        <v>5.8672960026597609</v>
      </c>
      <c r="AR462" s="45">
        <v>3702.299176</v>
      </c>
      <c r="AS462" s="17">
        <f t="shared" si="276"/>
        <v>5.1249718973167546E-2</v>
      </c>
      <c r="AT462" s="17">
        <f t="shared" si="277"/>
        <v>1.1300064837688386</v>
      </c>
      <c r="AU462" s="17">
        <f t="shared" si="278"/>
        <v>13.000648376883861</v>
      </c>
    </row>
    <row r="463" spans="1:47" x14ac:dyDescent="0.3">
      <c r="A463">
        <f t="shared" si="255"/>
        <v>461</v>
      </c>
      <c r="B463" s="7">
        <v>44503</v>
      </c>
      <c r="C463" s="70">
        <v>4.9543999999999997</v>
      </c>
      <c r="D463" s="45">
        <v>3780.210411</v>
      </c>
      <c r="E463" s="45">
        <v>0</v>
      </c>
      <c r="F463" s="46">
        <f t="shared" si="247"/>
        <v>417.21102614922842</v>
      </c>
      <c r="G463" s="46">
        <f t="shared" si="251"/>
        <v>3780.210411</v>
      </c>
      <c r="H463" s="11">
        <f t="shared" si="256"/>
        <v>6.8899902953734049E-2</v>
      </c>
      <c r="I463" s="10">
        <f t="shared" si="245"/>
        <v>1.134639385726059</v>
      </c>
      <c r="J463" s="11">
        <f t="shared" si="246"/>
        <v>13.463938572605905</v>
      </c>
      <c r="K463" s="56">
        <f t="shared" si="257"/>
        <v>4197.421437149228</v>
      </c>
      <c r="L463" s="58">
        <f t="shared" si="258"/>
        <v>6.4958039842410997E-2</v>
      </c>
      <c r="M463" s="57">
        <f t="shared" si="259"/>
        <v>1.1314952639555744</v>
      </c>
      <c r="N463" s="58">
        <f t="shared" si="260"/>
        <v>13.149526395557443</v>
      </c>
      <c r="O463" s="70">
        <v>5.2187999999999999</v>
      </c>
      <c r="P463" s="45">
        <v>3913.4911080000002</v>
      </c>
      <c r="Q463" s="45">
        <v>0</v>
      </c>
      <c r="R463" s="45">
        <f t="shared" si="248"/>
        <v>417.21102614922842</v>
      </c>
      <c r="S463" s="47">
        <f t="shared" si="252"/>
        <v>3913.4911080000002</v>
      </c>
      <c r="T463" s="13">
        <f t="shared" si="261"/>
        <v>1.6951171029639056</v>
      </c>
      <c r="U463" s="12">
        <f t="shared" si="262"/>
        <v>1.0498081749998387</v>
      </c>
      <c r="V463" s="13">
        <f t="shared" si="249"/>
        <v>4.9808174999838695</v>
      </c>
      <c r="W463" s="55">
        <f t="shared" si="263"/>
        <v>4330.7021341492282</v>
      </c>
      <c r="X463" s="55">
        <f t="shared" si="264"/>
        <v>1.5322201271432911</v>
      </c>
      <c r="Y463" s="55">
        <f t="shared" si="265"/>
        <v>1.0524939177286323</v>
      </c>
      <c r="Z463" s="55">
        <f t="shared" si="266"/>
        <v>5.2493917728632322</v>
      </c>
      <c r="AA463" s="70">
        <v>5.2824</v>
      </c>
      <c r="AB463" s="45">
        <v>4224.6806640000004</v>
      </c>
      <c r="AC463" s="45">
        <v>0</v>
      </c>
      <c r="AD463" s="45">
        <f t="shared" si="244"/>
        <v>311.28768153962085</v>
      </c>
      <c r="AE463" s="48">
        <f t="shared" si="253"/>
        <v>4224.6806640000004</v>
      </c>
      <c r="AF463" s="15">
        <f t="shared" si="267"/>
        <v>4.1002077113581281</v>
      </c>
      <c r="AG463" s="14">
        <f t="shared" si="268"/>
        <v>0.91453043473985718</v>
      </c>
      <c r="AH463" s="15">
        <f t="shared" si="250"/>
        <v>-8.5469565260142826</v>
      </c>
      <c r="AI463" s="63">
        <f t="shared" si="269"/>
        <v>4535.9683455396216</v>
      </c>
      <c r="AJ463" s="63">
        <f t="shared" si="270"/>
        <v>3.8102723864912091</v>
      </c>
      <c r="AK463" s="63">
        <f t="shared" si="271"/>
        <v>0.91663851695934107</v>
      </c>
      <c r="AL463" s="63">
        <f t="shared" si="272"/>
        <v>-8.3361483040658939</v>
      </c>
      <c r="AM463" s="8">
        <v>7.65</v>
      </c>
      <c r="AN463" s="16">
        <f t="shared" si="254"/>
        <v>1.0589826883303677</v>
      </c>
      <c r="AO463" s="17">
        <f t="shared" si="273"/>
        <v>2.9256277950295839E-2</v>
      </c>
      <c r="AP463" s="16">
        <f t="shared" si="274"/>
        <v>1.0589826883303677</v>
      </c>
      <c r="AQ463" s="17">
        <f t="shared" si="275"/>
        <v>5.8982688330367683</v>
      </c>
      <c r="AR463" s="45">
        <v>3704.1965930000001</v>
      </c>
      <c r="AS463" s="17">
        <f t="shared" si="276"/>
        <v>5.1249694036070714E-2</v>
      </c>
      <c r="AT463" s="17">
        <f t="shared" si="277"/>
        <v>1.130585608634358</v>
      </c>
      <c r="AU463" s="17">
        <f t="shared" si="278"/>
        <v>13.058560863435797</v>
      </c>
    </row>
    <row r="464" spans="1:47" x14ac:dyDescent="0.3">
      <c r="A464">
        <f t="shared" si="255"/>
        <v>462</v>
      </c>
      <c r="B464" s="7">
        <v>44504</v>
      </c>
      <c r="C464" s="70">
        <v>5.0430999999999999</v>
      </c>
      <c r="D464" s="45">
        <v>3780.4355420000002</v>
      </c>
      <c r="E464" s="45">
        <v>0</v>
      </c>
      <c r="F464" s="46">
        <f t="shared" si="247"/>
        <v>417.33308656667793</v>
      </c>
      <c r="G464" s="46">
        <f t="shared" si="251"/>
        <v>3780.4355420000002</v>
      </c>
      <c r="H464" s="11">
        <f t="shared" si="256"/>
        <v>5.9555150513590505E-3</v>
      </c>
      <c r="I464" s="10">
        <f t="shared" si="245"/>
        <v>1.1347069593454546</v>
      </c>
      <c r="J464" s="11">
        <f t="shared" si="246"/>
        <v>13.470695934545462</v>
      </c>
      <c r="K464" s="56">
        <f t="shared" si="257"/>
        <v>4197.7686285666778</v>
      </c>
      <c r="L464" s="58">
        <f t="shared" si="258"/>
        <v>8.2715405790967367E-3</v>
      </c>
      <c r="M464" s="57">
        <f t="shared" si="259"/>
        <v>1.131588856045483</v>
      </c>
      <c r="N464" s="58">
        <f t="shared" si="260"/>
        <v>13.158885604548299</v>
      </c>
      <c r="O464" s="70">
        <v>5.3026</v>
      </c>
      <c r="P464" s="45">
        <v>3898.7859790000002</v>
      </c>
      <c r="Q464" s="45">
        <v>0</v>
      </c>
      <c r="R464" s="45">
        <f t="shared" si="248"/>
        <v>417.33308656667793</v>
      </c>
      <c r="S464" s="47">
        <f t="shared" si="252"/>
        <v>3898.7859790000002</v>
      </c>
      <c r="T464" s="13">
        <f t="shared" si="261"/>
        <v>-0.37575475692124272</v>
      </c>
      <c r="U464" s="12">
        <f t="shared" si="262"/>
        <v>1.0458634708437287</v>
      </c>
      <c r="V464" s="13">
        <f t="shared" si="249"/>
        <v>4.586347084372866</v>
      </c>
      <c r="W464" s="55">
        <f t="shared" si="263"/>
        <v>4316.1190655666778</v>
      </c>
      <c r="X464" s="55">
        <f t="shared" si="264"/>
        <v>-0.33673681843776615</v>
      </c>
      <c r="Y464" s="55">
        <f t="shared" si="265"/>
        <v>1.0489497831958219</v>
      </c>
      <c r="Z464" s="55">
        <f t="shared" si="266"/>
        <v>4.8949783195821883</v>
      </c>
      <c r="AA464" s="70">
        <v>5.3638000000000003</v>
      </c>
      <c r="AB464" s="45">
        <v>4177.8845799999999</v>
      </c>
      <c r="AC464" s="45">
        <v>0</v>
      </c>
      <c r="AD464" s="45">
        <f t="shared" si="244"/>
        <v>311.37875272895712</v>
      </c>
      <c r="AE464" s="48">
        <f t="shared" si="253"/>
        <v>4177.8845799999999</v>
      </c>
      <c r="AF464" s="15">
        <f t="shared" si="267"/>
        <v>-1.1076833427616561</v>
      </c>
      <c r="AG464" s="14">
        <f t="shared" si="268"/>
        <v>0.90440033344975801</v>
      </c>
      <c r="AH464" s="15">
        <f t="shared" si="250"/>
        <v>-9.5599666550241995</v>
      </c>
      <c r="AI464" s="63">
        <f t="shared" si="269"/>
        <v>4489.2633327289568</v>
      </c>
      <c r="AJ464" s="63">
        <f t="shared" si="270"/>
        <v>-1.0296591433798574</v>
      </c>
      <c r="AK464" s="63">
        <f t="shared" si="271"/>
        <v>0.90720026465772774</v>
      </c>
      <c r="AL464" s="63">
        <f t="shared" si="272"/>
        <v>-9.279973534227226</v>
      </c>
      <c r="AM464" s="8">
        <v>7.65</v>
      </c>
      <c r="AN464" s="16">
        <f t="shared" si="254"/>
        <v>1.0592925072491111</v>
      </c>
      <c r="AO464" s="17">
        <f t="shared" si="273"/>
        <v>2.9256277950295839E-2</v>
      </c>
      <c r="AP464" s="16">
        <f t="shared" si="274"/>
        <v>1.0592925072491111</v>
      </c>
      <c r="AQ464" s="17">
        <f t="shared" si="275"/>
        <v>5.9292507249111059</v>
      </c>
      <c r="AR464" s="45">
        <v>3706.094983</v>
      </c>
      <c r="AS464" s="17">
        <f t="shared" si="276"/>
        <v>5.1249709682998912E-2</v>
      </c>
      <c r="AT464" s="17">
        <f t="shared" si="277"/>
        <v>1.1311650304765009</v>
      </c>
      <c r="AU464" s="17">
        <f t="shared" si="278"/>
        <v>13.116503047650085</v>
      </c>
    </row>
    <row r="465" spans="1:47" x14ac:dyDescent="0.3">
      <c r="A465">
        <f t="shared" si="255"/>
        <v>463</v>
      </c>
      <c r="B465" s="7">
        <v>44505</v>
      </c>
      <c r="C465" s="70">
        <v>4.92</v>
      </c>
      <c r="D465" s="45">
        <v>3786.4814620000002</v>
      </c>
      <c r="E465" s="45">
        <v>0</v>
      </c>
      <c r="F465" s="46">
        <f t="shared" si="247"/>
        <v>417.45518269446245</v>
      </c>
      <c r="G465" s="46">
        <f t="shared" si="251"/>
        <v>3786.4814620000002</v>
      </c>
      <c r="H465" s="11">
        <f t="shared" si="256"/>
        <v>0.15992654636829418</v>
      </c>
      <c r="I465" s="10">
        <f t="shared" si="245"/>
        <v>1.1365216569969365</v>
      </c>
      <c r="J465" s="11">
        <f t="shared" si="246"/>
        <v>13.652165699693652</v>
      </c>
      <c r="K465" s="56">
        <f t="shared" si="257"/>
        <v>4203.9366446944623</v>
      </c>
      <c r="L465" s="58">
        <f t="shared" si="258"/>
        <v>0.14693559063283512</v>
      </c>
      <c r="M465" s="57">
        <f t="shared" si="259"/>
        <v>1.1332515628146487</v>
      </c>
      <c r="N465" s="58">
        <f t="shared" si="260"/>
        <v>13.325156281464867</v>
      </c>
      <c r="O465" s="70">
        <v>5.3231999999999999</v>
      </c>
      <c r="P465" s="45">
        <v>3897.2948729999998</v>
      </c>
      <c r="Q465" s="45">
        <v>0</v>
      </c>
      <c r="R465" s="45">
        <f t="shared" si="248"/>
        <v>417.45518269446245</v>
      </c>
      <c r="S465" s="47">
        <f t="shared" si="252"/>
        <v>3897.2948729999998</v>
      </c>
      <c r="T465" s="13">
        <f t="shared" si="261"/>
        <v>-3.8245392489655305E-2</v>
      </c>
      <c r="U465" s="12">
        <f t="shared" si="262"/>
        <v>1.0454634762543986</v>
      </c>
      <c r="V465" s="13">
        <f t="shared" si="249"/>
        <v>4.5463476254398616</v>
      </c>
      <c r="W465" s="55">
        <f t="shared" si="263"/>
        <v>4314.7500556944624</v>
      </c>
      <c r="X465" s="55">
        <f t="shared" si="264"/>
        <v>-3.1718538145464326E-2</v>
      </c>
      <c r="Y465" s="55">
        <f t="shared" si="265"/>
        <v>1.0486170716587122</v>
      </c>
      <c r="Z465" s="55">
        <f t="shared" si="266"/>
        <v>4.8617071658712208</v>
      </c>
      <c r="AA465" s="70">
        <v>5.3975999999999997</v>
      </c>
      <c r="AB465" s="45">
        <v>4160.4734799999997</v>
      </c>
      <c r="AC465" s="45">
        <v>0</v>
      </c>
      <c r="AD465" s="45">
        <f t="shared" si="244"/>
        <v>311.46985056233365</v>
      </c>
      <c r="AE465" s="48">
        <f t="shared" si="253"/>
        <v>4160.4734799999997</v>
      </c>
      <c r="AF465" s="15">
        <f t="shared" si="267"/>
        <v>-0.41674439938693686</v>
      </c>
      <c r="AG465" s="14">
        <f t="shared" si="268"/>
        <v>0.90063129571206935</v>
      </c>
      <c r="AH465" s="15">
        <f t="shared" si="250"/>
        <v>-9.9368704287930658</v>
      </c>
      <c r="AI465" s="63">
        <f t="shared" si="269"/>
        <v>4471.9433305623334</v>
      </c>
      <c r="AJ465" s="63">
        <f t="shared" si="270"/>
        <v>-0.38580944985677768</v>
      </c>
      <c r="AK465" s="63">
        <f t="shared" si="271"/>
        <v>0.90370020030755249</v>
      </c>
      <c r="AL465" s="63">
        <f t="shared" si="272"/>
        <v>-9.6299799692447507</v>
      </c>
      <c r="AM465" s="8">
        <v>7.65</v>
      </c>
      <c r="AN465" s="16">
        <f t="shared" si="254"/>
        <v>1.0596024168093385</v>
      </c>
      <c r="AO465" s="17">
        <f t="shared" si="273"/>
        <v>2.9256277950295839E-2</v>
      </c>
      <c r="AP465" s="16">
        <f t="shared" si="274"/>
        <v>1.0596024168093385</v>
      </c>
      <c r="AQ465" s="17">
        <f t="shared" si="275"/>
        <v>5.9602416809338532</v>
      </c>
      <c r="AR465" s="45">
        <v>3707.994346</v>
      </c>
      <c r="AS465" s="17">
        <f t="shared" si="276"/>
        <v>5.1249711858769587E-2</v>
      </c>
      <c r="AT465" s="17">
        <f t="shared" si="277"/>
        <v>1.1317447492952672</v>
      </c>
      <c r="AU465" s="17">
        <f t="shared" si="278"/>
        <v>13.174474929526724</v>
      </c>
    </row>
    <row r="466" spans="1:47" x14ac:dyDescent="0.3">
      <c r="A466">
        <f t="shared" si="255"/>
        <v>464</v>
      </c>
      <c r="B466" s="7">
        <v>44508</v>
      </c>
      <c r="C466" s="70">
        <v>4.8949999999999996</v>
      </c>
      <c r="D466" s="45">
        <v>3789.8280730000001</v>
      </c>
      <c r="E466" s="45">
        <v>0</v>
      </c>
      <c r="F466" s="46">
        <f t="shared" si="247"/>
        <v>417.57731454302944</v>
      </c>
      <c r="G466" s="46">
        <f t="shared" si="251"/>
        <v>3789.8280730000001</v>
      </c>
      <c r="H466" s="11">
        <f t="shared" si="256"/>
        <v>8.8383134410818798E-2</v>
      </c>
      <c r="I466" s="10">
        <f t="shared" si="245"/>
        <v>1.1375261504606482</v>
      </c>
      <c r="J466" s="11">
        <f t="shared" si="246"/>
        <v>13.75261504606482</v>
      </c>
      <c r="K466" s="56">
        <f t="shared" si="257"/>
        <v>4207.40538754303</v>
      </c>
      <c r="L466" s="58">
        <f t="shared" si="258"/>
        <v>8.2511777453775359E-2</v>
      </c>
      <c r="M466" s="57">
        <f t="shared" si="259"/>
        <v>1.1341866288221498</v>
      </c>
      <c r="N466" s="58">
        <f t="shared" si="260"/>
        <v>13.418662882214981</v>
      </c>
      <c r="O466" s="70">
        <v>5.3226000000000004</v>
      </c>
      <c r="P466" s="45">
        <v>3900.2197000000001</v>
      </c>
      <c r="Q466" s="45">
        <v>0</v>
      </c>
      <c r="R466" s="45">
        <f t="shared" si="248"/>
        <v>417.57731454302944</v>
      </c>
      <c r="S466" s="47">
        <f t="shared" si="252"/>
        <v>3900.2197000000001</v>
      </c>
      <c r="T466" s="13">
        <f t="shared" si="261"/>
        <v>7.5047618805124117E-2</v>
      </c>
      <c r="U466" s="12">
        <f t="shared" si="262"/>
        <v>1.0462480716988047</v>
      </c>
      <c r="V466" s="13">
        <f t="shared" si="249"/>
        <v>4.6248071698804738</v>
      </c>
      <c r="W466" s="55">
        <f t="shared" si="263"/>
        <v>4317.7970145430299</v>
      </c>
      <c r="X466" s="55">
        <f t="shared" si="264"/>
        <v>7.0617273520778845E-2</v>
      </c>
      <c r="Y466" s="55">
        <f t="shared" si="265"/>
        <v>1.049357576444391</v>
      </c>
      <c r="Z466" s="55">
        <f t="shared" si="266"/>
        <v>4.9357576444390983</v>
      </c>
      <c r="AA466" s="70">
        <v>5.3845000000000001</v>
      </c>
      <c r="AB466" s="45">
        <v>4171.3721919999998</v>
      </c>
      <c r="AC466" s="45">
        <v>0</v>
      </c>
      <c r="AD466" s="45">
        <f t="shared" si="244"/>
        <v>311.56097504754553</v>
      </c>
      <c r="AE466" s="48">
        <f t="shared" si="253"/>
        <v>4171.3721919999998</v>
      </c>
      <c r="AF466" s="15">
        <f t="shared" si="267"/>
        <v>0.26195845382483984</v>
      </c>
      <c r="AG466" s="14">
        <f t="shared" si="268"/>
        <v>0.90299057552897932</v>
      </c>
      <c r="AH466" s="15">
        <f t="shared" si="250"/>
        <v>-9.7009424471020687</v>
      </c>
      <c r="AI466" s="63">
        <f t="shared" si="269"/>
        <v>4482.9331670475458</v>
      </c>
      <c r="AJ466" s="63">
        <f t="shared" si="270"/>
        <v>0.24575079943669476</v>
      </c>
      <c r="AK466" s="63">
        <f t="shared" si="271"/>
        <v>0.90592105077431928</v>
      </c>
      <c r="AL466" s="63">
        <f t="shared" si="272"/>
        <v>-9.4078949225680724</v>
      </c>
      <c r="AM466" s="8">
        <v>7.65</v>
      </c>
      <c r="AN466" s="16">
        <f t="shared" si="254"/>
        <v>1.0599124170375682</v>
      </c>
      <c r="AO466" s="17">
        <f t="shared" si="273"/>
        <v>2.9256277950295839E-2</v>
      </c>
      <c r="AP466" s="16">
        <f t="shared" si="274"/>
        <v>1.0599124170375682</v>
      </c>
      <c r="AQ466" s="17">
        <f t="shared" si="275"/>
        <v>5.9912417037568222</v>
      </c>
      <c r="AR466" s="45">
        <v>3709.894683</v>
      </c>
      <c r="AS466" s="17">
        <f t="shared" si="276"/>
        <v>5.1249727552837854E-2</v>
      </c>
      <c r="AT466" s="17">
        <f t="shared" si="277"/>
        <v>1.1323247653958746</v>
      </c>
      <c r="AU466" s="17">
        <f t="shared" si="278"/>
        <v>13.232476539587456</v>
      </c>
    </row>
    <row r="467" spans="1:47" x14ac:dyDescent="0.3">
      <c r="A467">
        <f t="shared" si="255"/>
        <v>465</v>
      </c>
      <c r="B467" s="7">
        <v>44509</v>
      </c>
      <c r="C467" s="70">
        <v>4.8</v>
      </c>
      <c r="D467" s="45">
        <v>3795.0738470000001</v>
      </c>
      <c r="E467" s="45">
        <v>0</v>
      </c>
      <c r="F467" s="46">
        <f t="shared" si="247"/>
        <v>417.69948212282952</v>
      </c>
      <c r="G467" s="46">
        <f t="shared" si="251"/>
        <v>3795.0738470000001</v>
      </c>
      <c r="H467" s="11">
        <f t="shared" si="256"/>
        <v>0.13841720254732515</v>
      </c>
      <c r="I467" s="10">
        <f t="shared" si="245"/>
        <v>1.1391006823363601</v>
      </c>
      <c r="J467" s="11">
        <f t="shared" si="246"/>
        <v>13.910068233636007</v>
      </c>
      <c r="K467" s="56">
        <f t="shared" si="257"/>
        <v>4212.7733291228296</v>
      </c>
      <c r="L467" s="58">
        <f t="shared" si="258"/>
        <v>0.12758317978325273</v>
      </c>
      <c r="M467" s="57">
        <f t="shared" si="259"/>
        <v>1.1356336601878776</v>
      </c>
      <c r="N467" s="58">
        <f t="shared" si="260"/>
        <v>13.563366018787759</v>
      </c>
      <c r="O467" s="70">
        <v>5.23</v>
      </c>
      <c r="P467" s="45">
        <v>3922.3439079999998</v>
      </c>
      <c r="Q467" s="45">
        <v>0</v>
      </c>
      <c r="R467" s="45">
        <f t="shared" si="248"/>
        <v>417.69948212282952</v>
      </c>
      <c r="S467" s="47">
        <f t="shared" si="252"/>
        <v>3922.3439079999998</v>
      </c>
      <c r="T467" s="13">
        <f t="shared" si="261"/>
        <v>0.56725542922619887</v>
      </c>
      <c r="U467" s="12">
        <f t="shared" si="262"/>
        <v>1.0521829706886907</v>
      </c>
      <c r="V467" s="13">
        <f t="shared" si="249"/>
        <v>5.2182970688690711</v>
      </c>
      <c r="W467" s="55">
        <f t="shared" si="263"/>
        <v>4340.0433901228298</v>
      </c>
      <c r="X467" s="55">
        <f t="shared" si="264"/>
        <v>0.51522513691288907</v>
      </c>
      <c r="Y467" s="55">
        <f t="shared" si="265"/>
        <v>1.0547641304543323</v>
      </c>
      <c r="Z467" s="55">
        <f t="shared" si="266"/>
        <v>5.476413045433226</v>
      </c>
      <c r="AA467" s="70">
        <v>5.3390000000000004</v>
      </c>
      <c r="AB467" s="45">
        <v>4202.0166010000003</v>
      </c>
      <c r="AC467" s="45">
        <v>0</v>
      </c>
      <c r="AD467" s="45">
        <f t="shared" si="244"/>
        <v>311.65212619239009</v>
      </c>
      <c r="AE467" s="48">
        <f t="shared" si="253"/>
        <v>4202.0166010000003</v>
      </c>
      <c r="AF467" s="15">
        <f t="shared" si="267"/>
        <v>0.73463617221141142</v>
      </c>
      <c r="AG467" s="14">
        <f t="shared" si="268"/>
        <v>0.9096242709284752</v>
      </c>
      <c r="AH467" s="15">
        <f t="shared" si="250"/>
        <v>-9.0375729071524802</v>
      </c>
      <c r="AI467" s="63">
        <f t="shared" si="269"/>
        <v>4513.6687271923902</v>
      </c>
      <c r="AJ467" s="63">
        <f t="shared" si="270"/>
        <v>0.68561272273186535</v>
      </c>
      <c r="AK467" s="63">
        <f t="shared" si="271"/>
        <v>0.91213216075633419</v>
      </c>
      <c r="AL467" s="63">
        <f t="shared" si="272"/>
        <v>-8.7867839243665813</v>
      </c>
      <c r="AM467" s="8">
        <v>7.65</v>
      </c>
      <c r="AN467" s="16">
        <f t="shared" si="254"/>
        <v>1.0602225079603265</v>
      </c>
      <c r="AO467" s="17">
        <f t="shared" si="273"/>
        <v>2.9256277950295839E-2</v>
      </c>
      <c r="AP467" s="16">
        <f t="shared" si="274"/>
        <v>1.0602225079603265</v>
      </c>
      <c r="AQ467" s="17">
        <f t="shared" si="275"/>
        <v>6.0222507960326466</v>
      </c>
      <c r="AR467" s="45">
        <v>3711.7959930000002</v>
      </c>
      <c r="AS467" s="17">
        <f t="shared" si="276"/>
        <v>5.1249702820754806E-2</v>
      </c>
      <c r="AT467" s="17">
        <f t="shared" si="277"/>
        <v>1.1329050784731058</v>
      </c>
      <c r="AU467" s="17">
        <f t="shared" si="278"/>
        <v>13.290507847310584</v>
      </c>
    </row>
    <row r="468" spans="1:47" x14ac:dyDescent="0.3">
      <c r="A468">
        <f t="shared" si="255"/>
        <v>466</v>
      </c>
      <c r="B468" s="7">
        <v>44510</v>
      </c>
      <c r="C468" s="70">
        <v>4.6418999999999997</v>
      </c>
      <c r="D468" s="45">
        <v>3809.0484569999999</v>
      </c>
      <c r="E468" s="45">
        <v>0</v>
      </c>
      <c r="F468" s="46">
        <f t="shared" si="247"/>
        <v>417.8216854443163</v>
      </c>
      <c r="G468" s="46">
        <f t="shared" si="251"/>
        <v>3809.0484569999999</v>
      </c>
      <c r="H468" s="11">
        <f t="shared" si="256"/>
        <v>0.36823025225309891</v>
      </c>
      <c r="I468" s="10">
        <f t="shared" si="245"/>
        <v>1.1432951956523441</v>
      </c>
      <c r="J468" s="11">
        <f t="shared" si="246"/>
        <v>14.329519565234406</v>
      </c>
      <c r="K468" s="56">
        <f t="shared" si="257"/>
        <v>4226.8701424443161</v>
      </c>
      <c r="L468" s="58">
        <f t="shared" si="258"/>
        <v>0.33462074078458581</v>
      </c>
      <c r="M468" s="57">
        <f t="shared" si="259"/>
        <v>1.1394337259541973</v>
      </c>
      <c r="N468" s="58">
        <f t="shared" si="260"/>
        <v>13.943372595419735</v>
      </c>
      <c r="O468" s="70">
        <v>5.2918000000000003</v>
      </c>
      <c r="P468" s="45">
        <v>3919.4786829999998</v>
      </c>
      <c r="Q468" s="45">
        <v>0</v>
      </c>
      <c r="R468" s="45">
        <f t="shared" si="248"/>
        <v>417.8216854443163</v>
      </c>
      <c r="S468" s="47">
        <f t="shared" si="252"/>
        <v>3919.4786829999998</v>
      </c>
      <c r="T468" s="13">
        <f t="shared" si="261"/>
        <v>-7.3048796005781291E-2</v>
      </c>
      <c r="U468" s="12">
        <f t="shared" si="262"/>
        <v>1.0514143636968247</v>
      </c>
      <c r="V468" s="13">
        <f t="shared" si="249"/>
        <v>5.1414363696824728</v>
      </c>
      <c r="W468" s="55">
        <f t="shared" si="263"/>
        <v>4337.3003684443165</v>
      </c>
      <c r="X468" s="55">
        <f t="shared" si="264"/>
        <v>-6.3202632599390629E-2</v>
      </c>
      <c r="Y468" s="55">
        <f t="shared" si="265"/>
        <v>1.054097491756171</v>
      </c>
      <c r="Z468" s="55">
        <f t="shared" si="266"/>
        <v>5.4097491756170957</v>
      </c>
      <c r="AA468" s="70">
        <v>5.3648999999999996</v>
      </c>
      <c r="AB468" s="45">
        <v>4197.014572</v>
      </c>
      <c r="AC468" s="45">
        <v>0</v>
      </c>
      <c r="AD468" s="45">
        <f t="shared" si="244"/>
        <v>311.74330400466692</v>
      </c>
      <c r="AE468" s="48">
        <f t="shared" si="253"/>
        <v>4197.014572</v>
      </c>
      <c r="AF468" s="15">
        <f t="shared" si="267"/>
        <v>-0.11903877292654963</v>
      </c>
      <c r="AG468" s="14">
        <f t="shared" si="268"/>
        <v>0.90854146535811986</v>
      </c>
      <c r="AH468" s="15">
        <f t="shared" si="250"/>
        <v>-9.1458534641880149</v>
      </c>
      <c r="AI468" s="63">
        <f t="shared" si="269"/>
        <v>4508.7578760046672</v>
      </c>
      <c r="AJ468" s="63">
        <f t="shared" si="270"/>
        <v>-0.10879954831726213</v>
      </c>
      <c r="AK468" s="63">
        <f t="shared" si="271"/>
        <v>0.91113976508537486</v>
      </c>
      <c r="AL468" s="63">
        <f t="shared" si="272"/>
        <v>-8.8860234914625131</v>
      </c>
      <c r="AM468" s="8">
        <v>7.65</v>
      </c>
      <c r="AN468" s="16">
        <f t="shared" si="254"/>
        <v>1.0605326896041469</v>
      </c>
      <c r="AO468" s="17">
        <f t="shared" si="273"/>
        <v>2.9256277950295839E-2</v>
      </c>
      <c r="AP468" s="16">
        <f t="shared" si="274"/>
        <v>1.0605326896041469</v>
      </c>
      <c r="AQ468" s="17">
        <f t="shared" si="275"/>
        <v>6.0532689604146928</v>
      </c>
      <c r="AR468" s="45">
        <v>3720.5695919999998</v>
      </c>
      <c r="AS468" s="17">
        <f t="shared" si="276"/>
        <v>0.2363707223280942</v>
      </c>
      <c r="AT468" s="17">
        <f t="shared" si="277"/>
        <v>1.1355829343903845</v>
      </c>
      <c r="AU468" s="17">
        <f t="shared" si="278"/>
        <v>13.558293439038449</v>
      </c>
    </row>
    <row r="469" spans="1:47" x14ac:dyDescent="0.3">
      <c r="A469">
        <f t="shared" si="255"/>
        <v>467</v>
      </c>
      <c r="B469" s="7">
        <v>44511</v>
      </c>
      <c r="C469" s="70">
        <v>4.4188999999999998</v>
      </c>
      <c r="D469" s="45">
        <v>3818.1571450000001</v>
      </c>
      <c r="E469" s="45">
        <v>0</v>
      </c>
      <c r="F469" s="46">
        <f t="shared" si="247"/>
        <v>417.94392451794653</v>
      </c>
      <c r="G469" s="46">
        <f t="shared" si="251"/>
        <v>3818.1571450000001</v>
      </c>
      <c r="H469" s="11">
        <f t="shared" si="256"/>
        <v>0.23913289901211776</v>
      </c>
      <c r="I469" s="10">
        <f t="shared" si="245"/>
        <v>1.1460291905979738</v>
      </c>
      <c r="J469" s="11">
        <f t="shared" si="246"/>
        <v>14.602919059797381</v>
      </c>
      <c r="K469" s="56">
        <f t="shared" si="257"/>
        <v>4236.1010695179466</v>
      </c>
      <c r="L469" s="58">
        <f t="shared" si="258"/>
        <v>0.21838681489023681</v>
      </c>
      <c r="M469" s="57">
        <f t="shared" si="259"/>
        <v>1.1419220989760939</v>
      </c>
      <c r="N469" s="58">
        <f t="shared" si="260"/>
        <v>14.192209897609388</v>
      </c>
      <c r="O469" s="70">
        <v>5.2762000000000002</v>
      </c>
      <c r="P469" s="45">
        <v>3925.9755070000001</v>
      </c>
      <c r="Q469" s="45">
        <v>0</v>
      </c>
      <c r="R469" s="45">
        <f t="shared" si="248"/>
        <v>417.94392451794653</v>
      </c>
      <c r="S469" s="47">
        <f t="shared" si="252"/>
        <v>3925.9755070000001</v>
      </c>
      <c r="T469" s="13">
        <f t="shared" si="261"/>
        <v>0.16575735003174774</v>
      </c>
      <c r="U469" s="12">
        <f t="shared" si="262"/>
        <v>1.0531571602839418</v>
      </c>
      <c r="V469" s="13">
        <f t="shared" si="249"/>
        <v>5.3157160283941796</v>
      </c>
      <c r="W469" s="55">
        <f t="shared" si="263"/>
        <v>4343.9194315179466</v>
      </c>
      <c r="X469" s="55">
        <f t="shared" si="264"/>
        <v>0.1526079014906756</v>
      </c>
      <c r="Y469" s="55">
        <f t="shared" si="265"/>
        <v>1.055706127818006</v>
      </c>
      <c r="Z469" s="55">
        <f t="shared" si="266"/>
        <v>5.570612781800599</v>
      </c>
      <c r="AA469" s="70">
        <v>5.3475000000000001</v>
      </c>
      <c r="AB469" s="45">
        <v>4211.1035300000003</v>
      </c>
      <c r="AC469" s="45">
        <v>0</v>
      </c>
      <c r="AD469" s="45">
        <f t="shared" si="244"/>
        <v>311.83450849217797</v>
      </c>
      <c r="AE469" s="48">
        <f t="shared" si="253"/>
        <v>4211.1035300000003</v>
      </c>
      <c r="AF469" s="15">
        <f t="shared" si="267"/>
        <v>0.33568999483570838</v>
      </c>
      <c r="AG469" s="14">
        <f t="shared" si="268"/>
        <v>0.91159134815626075</v>
      </c>
      <c r="AH469" s="15">
        <f t="shared" si="250"/>
        <v>-8.840865184373925</v>
      </c>
      <c r="AI469" s="63">
        <f t="shared" si="269"/>
        <v>4522.9380384921787</v>
      </c>
      <c r="AJ469" s="63">
        <f t="shared" si="270"/>
        <v>0.31450263858650018</v>
      </c>
      <c r="AK469" s="63">
        <f t="shared" si="271"/>
        <v>0.9140053236877792</v>
      </c>
      <c r="AL469" s="63">
        <f t="shared" si="272"/>
        <v>-8.5994676312220797</v>
      </c>
      <c r="AM469" s="8">
        <v>7.65</v>
      </c>
      <c r="AN469" s="16">
        <f t="shared" si="254"/>
        <v>1.0608429619955713</v>
      </c>
      <c r="AO469" s="17">
        <f t="shared" si="273"/>
        <v>2.9256277950295839E-2</v>
      </c>
      <c r="AP469" s="16">
        <f t="shared" si="274"/>
        <v>1.0608429619955713</v>
      </c>
      <c r="AQ469" s="17">
        <f t="shared" si="275"/>
        <v>6.0842961995571265</v>
      </c>
      <c r="AR469" s="45">
        <v>3722.881171</v>
      </c>
      <c r="AS469" s="17">
        <f t="shared" si="276"/>
        <v>6.2129707369829035E-2</v>
      </c>
      <c r="AT469" s="17">
        <f t="shared" si="277"/>
        <v>1.136288468744463</v>
      </c>
      <c r="AU469" s="17">
        <f t="shared" si="278"/>
        <v>13.6288468744463</v>
      </c>
    </row>
    <row r="470" spans="1:47" x14ac:dyDescent="0.3">
      <c r="A470">
        <f t="shared" si="255"/>
        <v>468</v>
      </c>
      <c r="B470" s="7">
        <v>44512</v>
      </c>
      <c r="C470" s="70">
        <v>4.2382</v>
      </c>
      <c r="D470" s="45">
        <v>3826.0873459999998</v>
      </c>
      <c r="E470" s="45">
        <v>0</v>
      </c>
      <c r="F470" s="46">
        <f t="shared" si="247"/>
        <v>418.0661993541799</v>
      </c>
      <c r="G470" s="46">
        <f t="shared" si="251"/>
        <v>3826.0873459999998</v>
      </c>
      <c r="H470" s="11">
        <f t="shared" si="256"/>
        <v>0.20769708261967335</v>
      </c>
      <c r="I470" s="10">
        <f t="shared" si="245"/>
        <v>1.1484094597928156</v>
      </c>
      <c r="J470" s="11">
        <f t="shared" si="246"/>
        <v>14.84094597928156</v>
      </c>
      <c r="K470" s="56">
        <f t="shared" si="257"/>
        <v>4244.1535453541801</v>
      </c>
      <c r="L470" s="58">
        <f t="shared" si="258"/>
        <v>0.19009168346282301</v>
      </c>
      <c r="M470" s="57">
        <f t="shared" si="259"/>
        <v>1.1440927979178714</v>
      </c>
      <c r="N470" s="58">
        <f t="shared" si="260"/>
        <v>14.409279791787144</v>
      </c>
      <c r="O470" s="70">
        <v>5.2</v>
      </c>
      <c r="P470" s="45">
        <v>3945.1929799999998</v>
      </c>
      <c r="Q470" s="45">
        <v>0</v>
      </c>
      <c r="R470" s="45">
        <f t="shared" si="248"/>
        <v>418.0661993541799</v>
      </c>
      <c r="S470" s="47">
        <f t="shared" si="252"/>
        <v>3945.1929799999998</v>
      </c>
      <c r="T470" s="13">
        <f t="shared" si="261"/>
        <v>0.48949548884691385</v>
      </c>
      <c r="U470" s="12">
        <f t="shared" si="262"/>
        <v>1.0583123170739999</v>
      </c>
      <c r="V470" s="13">
        <f t="shared" si="249"/>
        <v>5.8312317073999864</v>
      </c>
      <c r="W470" s="55">
        <f t="shared" si="263"/>
        <v>4363.2591793541797</v>
      </c>
      <c r="X470" s="55">
        <f t="shared" si="264"/>
        <v>0.44521423891774603</v>
      </c>
      <c r="Y470" s="55">
        <f t="shared" si="265"/>
        <v>1.0604062818201789</v>
      </c>
      <c r="Z470" s="55">
        <f t="shared" si="266"/>
        <v>6.0406281820178931</v>
      </c>
      <c r="AA470" s="70">
        <v>5.3052999999999999</v>
      </c>
      <c r="AB470" s="45">
        <v>4240.5263750000004</v>
      </c>
      <c r="AC470" s="45">
        <v>0</v>
      </c>
      <c r="AD470" s="45">
        <f t="shared" si="244"/>
        <v>311.92573966272738</v>
      </c>
      <c r="AE470" s="48">
        <f t="shared" si="253"/>
        <v>4240.5263750000004</v>
      </c>
      <c r="AF470" s="15">
        <f t="shared" si="267"/>
        <v>0.69869678554306258</v>
      </c>
      <c r="AG470" s="14">
        <f t="shared" si="268"/>
        <v>0.91796060760311726</v>
      </c>
      <c r="AH470" s="15">
        <f t="shared" si="250"/>
        <v>-8.2039392396882747</v>
      </c>
      <c r="AI470" s="63">
        <f t="shared" si="269"/>
        <v>4552.4521146627276</v>
      </c>
      <c r="AJ470" s="63">
        <f t="shared" si="270"/>
        <v>0.65254212901815212</v>
      </c>
      <c r="AK470" s="63">
        <f t="shared" si="271"/>
        <v>0.91996959348631069</v>
      </c>
      <c r="AL470" s="63">
        <f t="shared" si="272"/>
        <v>-8.0030406513689307</v>
      </c>
      <c r="AM470" s="8">
        <v>7.65</v>
      </c>
      <c r="AN470" s="16">
        <f t="shared" si="254"/>
        <v>1.0611533251611489</v>
      </c>
      <c r="AO470" s="17">
        <f t="shared" si="273"/>
        <v>2.9256277950295839E-2</v>
      </c>
      <c r="AP470" s="16">
        <f t="shared" si="274"/>
        <v>1.0611533251611489</v>
      </c>
      <c r="AQ470" s="17">
        <f t="shared" si="275"/>
        <v>6.1153325161148908</v>
      </c>
      <c r="AR470" s="45">
        <v>3725.1941870000001</v>
      </c>
      <c r="AS470" s="17">
        <f t="shared" si="276"/>
        <v>6.2129729469151407E-2</v>
      </c>
      <c r="AT470" s="17">
        <f t="shared" si="277"/>
        <v>1.1369944416960831</v>
      </c>
      <c r="AU470" s="17">
        <f t="shared" si="278"/>
        <v>13.699444169608309</v>
      </c>
    </row>
    <row r="471" spans="1:47" x14ac:dyDescent="0.3">
      <c r="A471">
        <f t="shared" si="255"/>
        <v>469</v>
      </c>
      <c r="B471" s="7">
        <v>44516</v>
      </c>
      <c r="C471" s="70">
        <v>4.1849999999999996</v>
      </c>
      <c r="D471" s="45">
        <v>3830.53325</v>
      </c>
      <c r="E471" s="45">
        <v>0</v>
      </c>
      <c r="F471" s="46">
        <f t="shared" si="247"/>
        <v>418.18850996347919</v>
      </c>
      <c r="G471" s="46">
        <f t="shared" si="251"/>
        <v>3830.53325</v>
      </c>
      <c r="H471" s="11">
        <f t="shared" si="256"/>
        <v>0.11619975180776621</v>
      </c>
      <c r="I471" s="10">
        <f t="shared" si="245"/>
        <v>1.1497439087348318</v>
      </c>
      <c r="J471" s="11">
        <f t="shared" si="246"/>
        <v>14.974390873483179</v>
      </c>
      <c r="K471" s="56">
        <f t="shared" si="257"/>
        <v>4248.7217599634787</v>
      </c>
      <c r="L471" s="58">
        <f t="shared" si="258"/>
        <v>0.10763546984060568</v>
      </c>
      <c r="M471" s="57">
        <f t="shared" si="259"/>
        <v>1.1453242475763228</v>
      </c>
      <c r="N471" s="58">
        <f t="shared" si="260"/>
        <v>14.532424757632278</v>
      </c>
      <c r="O471" s="70">
        <v>5.2766999999999999</v>
      </c>
      <c r="P471" s="45">
        <v>3932.3538760000001</v>
      </c>
      <c r="Q471" s="45">
        <v>0</v>
      </c>
      <c r="R471" s="45">
        <f t="shared" si="248"/>
        <v>418.18850996347919</v>
      </c>
      <c r="S471" s="47">
        <f t="shared" si="252"/>
        <v>3932.3538760000001</v>
      </c>
      <c r="T471" s="13">
        <f t="shared" si="261"/>
        <v>-0.32543665329141103</v>
      </c>
      <c r="U471" s="12">
        <f t="shared" si="262"/>
        <v>1.0548681808879434</v>
      </c>
      <c r="V471" s="13">
        <f t="shared" si="249"/>
        <v>5.486818088794343</v>
      </c>
      <c r="W471" s="55">
        <f t="shared" si="263"/>
        <v>4350.5423859634793</v>
      </c>
      <c r="X471" s="55">
        <f t="shared" si="264"/>
        <v>-0.29145170772510998</v>
      </c>
      <c r="Y471" s="55">
        <f t="shared" si="265"/>
        <v>1.0573157096029897</v>
      </c>
      <c r="Z471" s="55">
        <f t="shared" si="266"/>
        <v>5.7315709602989706</v>
      </c>
      <c r="AA471" s="70">
        <v>5.35</v>
      </c>
      <c r="AB471" s="45">
        <v>4106.3577070000001</v>
      </c>
      <c r="AC471" s="45">
        <v>110.196375</v>
      </c>
      <c r="AD471" s="45">
        <f t="shared" si="244"/>
        <v>422.21337252412161</v>
      </c>
      <c r="AE471" s="48">
        <f t="shared" si="253"/>
        <v>4216.5540820000006</v>
      </c>
      <c r="AF471" s="15">
        <f t="shared" si="267"/>
        <v>-0.56531408792380722</v>
      </c>
      <c r="AG471" s="14">
        <f t="shared" si="268"/>
        <v>0.91277124696674583</v>
      </c>
      <c r="AH471" s="15">
        <f t="shared" si="250"/>
        <v>-8.7228753033254165</v>
      </c>
      <c r="AI471" s="63">
        <f t="shared" si="269"/>
        <v>4528.5710795241221</v>
      </c>
      <c r="AJ471" s="63">
        <f t="shared" si="270"/>
        <v>-0.52457520775865962</v>
      </c>
      <c r="AK471" s="63">
        <f t="shared" si="271"/>
        <v>0.91514366107996337</v>
      </c>
      <c r="AL471" s="63">
        <f t="shared" si="272"/>
        <v>-8.4856338920036638</v>
      </c>
      <c r="AM471" s="8">
        <v>7.65</v>
      </c>
      <c r="AN471" s="16">
        <f t="shared" si="254"/>
        <v>1.0614637791274368</v>
      </c>
      <c r="AO471" s="17">
        <f t="shared" si="273"/>
        <v>2.9256277950295839E-2</v>
      </c>
      <c r="AP471" s="16">
        <f t="shared" si="274"/>
        <v>1.0614637791274368</v>
      </c>
      <c r="AQ471" s="17">
        <f t="shared" si="275"/>
        <v>6.1463779127436835</v>
      </c>
      <c r="AR471" s="45">
        <v>3727.5086390000001</v>
      </c>
      <c r="AS471" s="17">
        <f t="shared" si="276"/>
        <v>6.2129700730140236E-2</v>
      </c>
      <c r="AT471" s="17">
        <f t="shared" si="277"/>
        <v>1.1377008529400272</v>
      </c>
      <c r="AU471" s="17">
        <f t="shared" si="278"/>
        <v>13.770085294002721</v>
      </c>
    </row>
    <row r="472" spans="1:47" x14ac:dyDescent="0.3">
      <c r="A472">
        <f t="shared" si="255"/>
        <v>470</v>
      </c>
      <c r="B472" s="7">
        <v>44517</v>
      </c>
      <c r="C472" s="70">
        <v>4.2699999999999996</v>
      </c>
      <c r="D472" s="45">
        <v>3830.6673639999999</v>
      </c>
      <c r="E472" s="45">
        <v>0</v>
      </c>
      <c r="F472" s="46">
        <f t="shared" si="247"/>
        <v>418.3108563563103</v>
      </c>
      <c r="G472" s="46">
        <f t="shared" si="251"/>
        <v>3830.6673639999999</v>
      </c>
      <c r="H472" s="11">
        <f t="shared" si="256"/>
        <v>3.5011835493037324E-3</v>
      </c>
      <c r="I472" s="10">
        <f t="shared" si="245"/>
        <v>1.1497841633794235</v>
      </c>
      <c r="J472" s="11">
        <f t="shared" si="246"/>
        <v>14.978416337942345</v>
      </c>
      <c r="K472" s="56">
        <f t="shared" si="257"/>
        <v>4248.97822035631</v>
      </c>
      <c r="L472" s="58">
        <f t="shared" si="258"/>
        <v>6.036177639301421E-3</v>
      </c>
      <c r="M472" s="57">
        <f t="shared" si="259"/>
        <v>1.1453933813824524</v>
      </c>
      <c r="N472" s="58">
        <f t="shared" si="260"/>
        <v>14.539338138245238</v>
      </c>
      <c r="O472" s="70">
        <v>5.27</v>
      </c>
      <c r="P472" s="45">
        <v>3936.4030069999999</v>
      </c>
      <c r="Q472" s="45">
        <v>0</v>
      </c>
      <c r="R472" s="45">
        <f t="shared" si="248"/>
        <v>418.3108563563103</v>
      </c>
      <c r="S472" s="47">
        <f t="shared" si="252"/>
        <v>3936.4030069999999</v>
      </c>
      <c r="T472" s="13">
        <f t="shared" si="261"/>
        <v>0.1029696494181831</v>
      </c>
      <c r="U472" s="12">
        <f t="shared" si="262"/>
        <v>1.0559543749556277</v>
      </c>
      <c r="V472" s="13">
        <f t="shared" si="249"/>
        <v>5.5954374955627717</v>
      </c>
      <c r="W472" s="55">
        <f t="shared" si="263"/>
        <v>4354.71386335631</v>
      </c>
      <c r="X472" s="55">
        <f t="shared" si="264"/>
        <v>9.5884076576058241E-2</v>
      </c>
      <c r="Y472" s="55">
        <f t="shared" si="265"/>
        <v>1.0583295070076362</v>
      </c>
      <c r="Z472" s="55">
        <f t="shared" si="266"/>
        <v>5.8329507007636172</v>
      </c>
      <c r="AA472" s="70">
        <v>5.3654999999999999</v>
      </c>
      <c r="AB472" s="45">
        <v>4099.6699070000004</v>
      </c>
      <c r="AC472" s="45">
        <v>0</v>
      </c>
      <c r="AD472" s="45">
        <f t="shared" si="244"/>
        <v>422.33689644193061</v>
      </c>
      <c r="AE472" s="48">
        <f t="shared" si="253"/>
        <v>4099.6699070000004</v>
      </c>
      <c r="AF472" s="15">
        <f t="shared" si="267"/>
        <v>-0.16286452562569442</v>
      </c>
      <c r="AG472" s="14">
        <f t="shared" si="268"/>
        <v>0.91128466640532568</v>
      </c>
      <c r="AH472" s="15">
        <f t="shared" si="250"/>
        <v>-8.8715333594674313</v>
      </c>
      <c r="AI472" s="63">
        <f t="shared" si="269"/>
        <v>4522.006803441931</v>
      </c>
      <c r="AJ472" s="63">
        <f t="shared" si="270"/>
        <v>-0.14495247986437976</v>
      </c>
      <c r="AK472" s="63">
        <f t="shared" si="271"/>
        <v>0.91381713764890626</v>
      </c>
      <c r="AL472" s="63">
        <f t="shared" si="272"/>
        <v>-8.6182862351093732</v>
      </c>
      <c r="AM472" s="8">
        <v>7.65</v>
      </c>
      <c r="AN472" s="16">
        <f t="shared" si="254"/>
        <v>1.061774323921</v>
      </c>
      <c r="AO472" s="17">
        <f t="shared" si="273"/>
        <v>2.9256277950295839E-2</v>
      </c>
      <c r="AP472" s="16">
        <f t="shared" si="274"/>
        <v>1.061774323921</v>
      </c>
      <c r="AQ472" s="17">
        <f t="shared" si="275"/>
        <v>6.1774323921000018</v>
      </c>
      <c r="AR472" s="45">
        <v>3729.2576610000001</v>
      </c>
      <c r="AS472" s="17">
        <f t="shared" si="276"/>
        <v>4.6922010634675715E-2</v>
      </c>
      <c r="AT472" s="17">
        <f t="shared" si="277"/>
        <v>1.1382346850552345</v>
      </c>
      <c r="AU472" s="17">
        <f t="shared" si="278"/>
        <v>13.823468505523451</v>
      </c>
    </row>
    <row r="473" spans="1:47" x14ac:dyDescent="0.3">
      <c r="A473">
        <f t="shared" si="255"/>
        <v>471</v>
      </c>
      <c r="B473" s="7">
        <v>44518</v>
      </c>
      <c r="C473" s="70">
        <v>4.3769</v>
      </c>
      <c r="D473" s="45">
        <v>3830.2411109999998</v>
      </c>
      <c r="E473" s="45">
        <v>0</v>
      </c>
      <c r="F473" s="46">
        <f t="shared" si="247"/>
        <v>418.43323854314218</v>
      </c>
      <c r="G473" s="46">
        <f t="shared" si="251"/>
        <v>3830.2411109999998</v>
      </c>
      <c r="H473" s="11">
        <f t="shared" si="256"/>
        <v>-1.1127382241693518E-2</v>
      </c>
      <c r="I473" s="10">
        <f t="shared" si="245"/>
        <v>1.1496562225006097</v>
      </c>
      <c r="J473" s="11">
        <f t="shared" si="246"/>
        <v>14.965622250060973</v>
      </c>
      <c r="K473" s="56">
        <f t="shared" si="257"/>
        <v>4248.6743495431419</v>
      </c>
      <c r="L473" s="58">
        <f t="shared" si="258"/>
        <v>-7.1516208699828887E-3</v>
      </c>
      <c r="M473" s="57">
        <f t="shared" si="259"/>
        <v>1.1453114671903459</v>
      </c>
      <c r="N473" s="58">
        <f t="shared" si="260"/>
        <v>14.531146719034593</v>
      </c>
      <c r="O473" s="70">
        <v>5.2633000000000001</v>
      </c>
      <c r="P473" s="45">
        <v>3940.4550730000001</v>
      </c>
      <c r="Q473" s="45">
        <v>0</v>
      </c>
      <c r="R473" s="45">
        <f t="shared" si="248"/>
        <v>418.43323854314218</v>
      </c>
      <c r="S473" s="47">
        <f t="shared" si="252"/>
        <v>3940.4550730000001</v>
      </c>
      <c r="T473" s="13">
        <f t="shared" si="261"/>
        <v>0.10293829145020528</v>
      </c>
      <c r="U473" s="12">
        <f t="shared" si="262"/>
        <v>1.0570413563477008</v>
      </c>
      <c r="V473" s="13">
        <f t="shared" si="249"/>
        <v>5.70413563477008</v>
      </c>
      <c r="W473" s="55">
        <f t="shared" si="263"/>
        <v>4358.8883115431427</v>
      </c>
      <c r="X473" s="55">
        <f t="shared" si="264"/>
        <v>9.5860447272078098E-2</v>
      </c>
      <c r="Y473" s="55">
        <f t="shared" si="265"/>
        <v>1.059344026406666</v>
      </c>
      <c r="Z473" s="55">
        <f t="shared" si="266"/>
        <v>5.9344026406666028</v>
      </c>
      <c r="AA473" s="70">
        <v>5.3693</v>
      </c>
      <c r="AB473" s="45">
        <v>4100.12727</v>
      </c>
      <c r="AC473" s="45">
        <v>0</v>
      </c>
      <c r="AD473" s="45">
        <f t="shared" si="244"/>
        <v>422.46045649824032</v>
      </c>
      <c r="AE473" s="48">
        <f t="shared" si="253"/>
        <v>4100.12727</v>
      </c>
      <c r="AF473" s="15">
        <f t="shared" si="267"/>
        <v>1.1156093304443004E-2</v>
      </c>
      <c r="AG473" s="14">
        <f t="shared" si="268"/>
        <v>0.91138633017297899</v>
      </c>
      <c r="AH473" s="15">
        <f t="shared" si="250"/>
        <v>-8.8613669827021013</v>
      </c>
      <c r="AI473" s="63">
        <f t="shared" si="269"/>
        <v>4522.58772649824</v>
      </c>
      <c r="AJ473" s="63">
        <f t="shared" si="270"/>
        <v>1.284657634452735E-2</v>
      </c>
      <c r="AK473" s="63">
        <f t="shared" si="271"/>
        <v>0.91393453186514373</v>
      </c>
      <c r="AL473" s="63">
        <f t="shared" si="272"/>
        <v>-8.6065468134856271</v>
      </c>
      <c r="AM473" s="8">
        <v>7.65</v>
      </c>
      <c r="AN473" s="16">
        <f t="shared" si="254"/>
        <v>1.0620849595684112</v>
      </c>
      <c r="AO473" s="17">
        <f t="shared" si="273"/>
        <v>2.9256277950295839E-2</v>
      </c>
      <c r="AP473" s="16">
        <f t="shared" si="274"/>
        <v>1.0620849595684112</v>
      </c>
      <c r="AQ473" s="17">
        <f t="shared" si="275"/>
        <v>6.2084959568411202</v>
      </c>
      <c r="AR473" s="45">
        <v>3731.007505</v>
      </c>
      <c r="AS473" s="17">
        <f t="shared" si="276"/>
        <v>4.6922046129971307E-2</v>
      </c>
      <c r="AT473" s="17">
        <f t="shared" si="277"/>
        <v>1.1387687680592236</v>
      </c>
      <c r="AU473" s="17">
        <f t="shared" si="278"/>
        <v>13.876876805922356</v>
      </c>
    </row>
    <row r="474" spans="1:47" x14ac:dyDescent="0.3">
      <c r="A474">
        <f t="shared" si="255"/>
        <v>472</v>
      </c>
      <c r="B474" s="7">
        <v>44519</v>
      </c>
      <c r="C474" s="70">
        <v>4.38</v>
      </c>
      <c r="D474" s="45">
        <v>3832.6057179999998</v>
      </c>
      <c r="E474" s="45">
        <v>0</v>
      </c>
      <c r="F474" s="46">
        <f t="shared" si="247"/>
        <v>418.55565653444677</v>
      </c>
      <c r="G474" s="46">
        <f t="shared" si="251"/>
        <v>3832.6057179999998</v>
      </c>
      <c r="H474" s="11">
        <f t="shared" si="256"/>
        <v>6.1735199729562318E-2</v>
      </c>
      <c r="I474" s="10">
        <f t="shared" si="245"/>
        <v>1.1503659650657738</v>
      </c>
      <c r="J474" s="11">
        <f t="shared" si="246"/>
        <v>15.036596506577382</v>
      </c>
      <c r="K474" s="56">
        <f t="shared" si="257"/>
        <v>4251.1613745344466</v>
      </c>
      <c r="L474" s="58">
        <f t="shared" si="258"/>
        <v>5.8536493661187627E-2</v>
      </c>
      <c r="M474" s="57">
        <f t="shared" si="259"/>
        <v>1.1459818923647387</v>
      </c>
      <c r="N474" s="58">
        <f t="shared" si="260"/>
        <v>14.598189236473868</v>
      </c>
      <c r="O474" s="70">
        <v>5.2026000000000003</v>
      </c>
      <c r="P474" s="45">
        <v>3955.838996</v>
      </c>
      <c r="Q474" s="45">
        <v>0</v>
      </c>
      <c r="R474" s="45">
        <f t="shared" si="248"/>
        <v>418.55565653444677</v>
      </c>
      <c r="S474" s="47">
        <f t="shared" si="252"/>
        <v>3955.838996</v>
      </c>
      <c r="T474" s="13">
        <f t="shared" si="261"/>
        <v>0.39040980584730267</v>
      </c>
      <c r="U474" s="12">
        <f t="shared" si="262"/>
        <v>1.0611681494547436</v>
      </c>
      <c r="V474" s="13">
        <f t="shared" si="249"/>
        <v>6.1168149454743581</v>
      </c>
      <c r="W474" s="55">
        <f t="shared" si="263"/>
        <v>4374.3946525344463</v>
      </c>
      <c r="X474" s="55">
        <f t="shared" si="264"/>
        <v>0.35574072752082575</v>
      </c>
      <c r="Y474" s="55">
        <f t="shared" si="265"/>
        <v>1.0631125445531535</v>
      </c>
      <c r="Z474" s="55">
        <f t="shared" si="266"/>
        <v>6.3112544553153516</v>
      </c>
      <c r="AA474" s="70">
        <v>5.3365999999999998</v>
      </c>
      <c r="AB474" s="45">
        <v>4122.9097860000002</v>
      </c>
      <c r="AC474" s="45">
        <v>0</v>
      </c>
      <c r="AD474" s="45">
        <f t="shared" si="244"/>
        <v>422.58405270362351</v>
      </c>
      <c r="AE474" s="48">
        <f t="shared" si="253"/>
        <v>4122.9097860000002</v>
      </c>
      <c r="AF474" s="15">
        <f t="shared" si="267"/>
        <v>0.55565387364182595</v>
      </c>
      <c r="AG474" s="14">
        <f t="shared" si="268"/>
        <v>0.91645048362042725</v>
      </c>
      <c r="AH474" s="15">
        <f t="shared" si="250"/>
        <v>-8.3549516379572744</v>
      </c>
      <c r="AI474" s="63">
        <f t="shared" si="269"/>
        <v>4545.4938387036236</v>
      </c>
      <c r="AJ474" s="63">
        <f t="shared" si="270"/>
        <v>0.50648242976414348</v>
      </c>
      <c r="AK474" s="63">
        <f t="shared" si="271"/>
        <v>0.91856344968858783</v>
      </c>
      <c r="AL474" s="63">
        <f t="shared" si="272"/>
        <v>-8.1436550311412166</v>
      </c>
      <c r="AM474" s="8">
        <v>7.65</v>
      </c>
      <c r="AN474" s="16">
        <f t="shared" si="254"/>
        <v>1.0623956860962509</v>
      </c>
      <c r="AO474" s="17">
        <f t="shared" si="273"/>
        <v>2.9256277950295839E-2</v>
      </c>
      <c r="AP474" s="16">
        <f t="shared" si="274"/>
        <v>1.0623956860962509</v>
      </c>
      <c r="AQ474" s="17">
        <f t="shared" si="275"/>
        <v>6.2395686096250902</v>
      </c>
      <c r="AR474" s="45">
        <v>3732.7581700000001</v>
      </c>
      <c r="AS474" s="17">
        <f t="shared" si="276"/>
        <v>4.6922044451913614E-2</v>
      </c>
      <c r="AT474" s="17">
        <f t="shared" si="277"/>
        <v>1.1393031016467767</v>
      </c>
      <c r="AU474" s="17">
        <f t="shared" si="278"/>
        <v>13.930310164677673</v>
      </c>
    </row>
    <row r="475" spans="1:47" x14ac:dyDescent="0.3">
      <c r="A475">
        <f t="shared" si="255"/>
        <v>473</v>
      </c>
      <c r="B475" s="7">
        <v>44522</v>
      </c>
      <c r="C475" s="70">
        <v>4.5427</v>
      </c>
      <c r="D475" s="45">
        <v>3830.7591729999999</v>
      </c>
      <c r="E475" s="45">
        <v>0</v>
      </c>
      <c r="F475" s="46">
        <f t="shared" si="247"/>
        <v>418.67811034069916</v>
      </c>
      <c r="G475" s="46">
        <f t="shared" si="251"/>
        <v>3830.7591729999999</v>
      </c>
      <c r="H475" s="11">
        <f t="shared" si="256"/>
        <v>-4.8179884284138552E-2</v>
      </c>
      <c r="I475" s="10">
        <f t="shared" si="245"/>
        <v>1.1498117200749609</v>
      </c>
      <c r="J475" s="11">
        <f t="shared" si="246"/>
        <v>14.981172007496092</v>
      </c>
      <c r="K475" s="56">
        <f t="shared" si="257"/>
        <v>4249.4372833406987</v>
      </c>
      <c r="L475" s="58">
        <f t="shared" si="258"/>
        <v>-4.0555769161709776E-2</v>
      </c>
      <c r="M475" s="57">
        <f t="shared" si="259"/>
        <v>1.1455171305938363</v>
      </c>
      <c r="N475" s="58">
        <f t="shared" si="260"/>
        <v>14.55171305938363</v>
      </c>
      <c r="O475" s="70">
        <v>5.28</v>
      </c>
      <c r="P475" s="45">
        <v>3942.2678970000002</v>
      </c>
      <c r="Q475" s="45">
        <v>0</v>
      </c>
      <c r="R475" s="45">
        <f t="shared" si="248"/>
        <v>418.67811034069916</v>
      </c>
      <c r="S475" s="47">
        <f t="shared" si="252"/>
        <v>3942.2678970000002</v>
      </c>
      <c r="T475" s="13">
        <f t="shared" si="261"/>
        <v>-0.34306499869489748</v>
      </c>
      <c r="U475" s="12">
        <f t="shared" si="262"/>
        <v>1.057527652956666</v>
      </c>
      <c r="V475" s="13">
        <f t="shared" si="249"/>
        <v>5.7527652956665953</v>
      </c>
      <c r="W475" s="55">
        <f t="shared" si="263"/>
        <v>4360.946007340699</v>
      </c>
      <c r="X475" s="55">
        <f t="shared" si="264"/>
        <v>-0.30744014342545256</v>
      </c>
      <c r="Y475" s="55">
        <f t="shared" si="265"/>
        <v>1.0598441098214053</v>
      </c>
      <c r="Z475" s="55">
        <f t="shared" si="266"/>
        <v>5.9844109821405311</v>
      </c>
      <c r="AA475" s="70">
        <v>5.3802000000000003</v>
      </c>
      <c r="AB475" s="45">
        <v>4099.0426120000002</v>
      </c>
      <c r="AC475" s="45">
        <v>0</v>
      </c>
      <c r="AD475" s="45">
        <f t="shared" si="244"/>
        <v>422.70768506865613</v>
      </c>
      <c r="AE475" s="48">
        <f t="shared" si="253"/>
        <v>4099.0426120000002</v>
      </c>
      <c r="AF475" s="15">
        <f t="shared" si="267"/>
        <v>-0.57889149263088413</v>
      </c>
      <c r="AG475" s="14">
        <f t="shared" si="268"/>
        <v>0.91114522973657397</v>
      </c>
      <c r="AH475" s="15">
        <f t="shared" si="250"/>
        <v>-8.8854770263426026</v>
      </c>
      <c r="AI475" s="63">
        <f t="shared" si="269"/>
        <v>4521.7502970686564</v>
      </c>
      <c r="AJ475" s="63">
        <f t="shared" si="270"/>
        <v>-0.52235340047758205</v>
      </c>
      <c r="AK475" s="63">
        <f t="shared" si="271"/>
        <v>0.91376530227359531</v>
      </c>
      <c r="AL475" s="63">
        <f t="shared" si="272"/>
        <v>-8.623469772640469</v>
      </c>
      <c r="AM475" s="8">
        <v>7.65</v>
      </c>
      <c r="AN475" s="16">
        <f t="shared" si="254"/>
        <v>1.0627065035311072</v>
      </c>
      <c r="AO475" s="17">
        <f t="shared" si="273"/>
        <v>2.9256277950295839E-2</v>
      </c>
      <c r="AP475" s="16">
        <f t="shared" si="274"/>
        <v>1.0627065035311072</v>
      </c>
      <c r="AQ475" s="17">
        <f t="shared" si="275"/>
        <v>6.2706503531107183</v>
      </c>
      <c r="AR475" s="45">
        <v>3734.5096560000002</v>
      </c>
      <c r="AS475" s="17">
        <f t="shared" si="276"/>
        <v>4.6922032455154472E-2</v>
      </c>
      <c r="AT475" s="17">
        <f t="shared" si="277"/>
        <v>1.139837685817894</v>
      </c>
      <c r="AU475" s="17">
        <f t="shared" si="278"/>
        <v>13.983768581789402</v>
      </c>
    </row>
    <row r="476" spans="1:47" x14ac:dyDescent="0.3">
      <c r="A476">
        <f t="shared" si="255"/>
        <v>474</v>
      </c>
      <c r="B476" s="7">
        <v>44523</v>
      </c>
      <c r="C476" s="70">
        <v>4.8182</v>
      </c>
      <c r="D476" s="45">
        <v>3826.014447</v>
      </c>
      <c r="E476" s="45">
        <v>0</v>
      </c>
      <c r="F476" s="46">
        <f t="shared" si="247"/>
        <v>418.80059997237748</v>
      </c>
      <c r="G476" s="46">
        <f t="shared" si="251"/>
        <v>3826.014447</v>
      </c>
      <c r="H476" s="11">
        <f t="shared" si="256"/>
        <v>-0.12385863443052925</v>
      </c>
      <c r="I476" s="10">
        <f t="shared" si="245"/>
        <v>1.1483875789799538</v>
      </c>
      <c r="J476" s="11">
        <f t="shared" si="246"/>
        <v>14.83875789799538</v>
      </c>
      <c r="K476" s="56">
        <f t="shared" si="257"/>
        <v>4244.8150469723778</v>
      </c>
      <c r="L476" s="58">
        <f t="shared" si="258"/>
        <v>-0.10877290474298196</v>
      </c>
      <c r="M476" s="57">
        <f t="shared" si="259"/>
        <v>1.144271118336561</v>
      </c>
      <c r="N476" s="58">
        <f t="shared" si="260"/>
        <v>14.427111833656102</v>
      </c>
      <c r="O476" s="70">
        <v>5.2133000000000003</v>
      </c>
      <c r="P476" s="45">
        <v>3958.8983400000002</v>
      </c>
      <c r="Q476" s="45">
        <v>0</v>
      </c>
      <c r="R476" s="45">
        <f t="shared" si="248"/>
        <v>418.80059997237748</v>
      </c>
      <c r="S476" s="47">
        <f t="shared" si="252"/>
        <v>3958.8983400000002</v>
      </c>
      <c r="T476" s="13">
        <f t="shared" si="261"/>
        <v>0.42184964174187822</v>
      </c>
      <c r="U476" s="12">
        <f t="shared" si="262"/>
        <v>1.061988829571985</v>
      </c>
      <c r="V476" s="13">
        <f t="shared" si="249"/>
        <v>6.1988829571985038</v>
      </c>
      <c r="W476" s="55">
        <f t="shared" si="263"/>
        <v>4377.698939972378</v>
      </c>
      <c r="X476" s="55">
        <f t="shared" si="264"/>
        <v>0.38415822171333769</v>
      </c>
      <c r="Y476" s="55">
        <f t="shared" si="265"/>
        <v>1.0639155881066287</v>
      </c>
      <c r="Z476" s="55">
        <f t="shared" si="266"/>
        <v>6.3915588106628674</v>
      </c>
      <c r="AA476" s="70">
        <v>5.3749000000000002</v>
      </c>
      <c r="AB476" s="45">
        <v>4105.0459629999996</v>
      </c>
      <c r="AC476" s="45">
        <v>0</v>
      </c>
      <c r="AD476" s="45">
        <f t="shared" si="244"/>
        <v>422.83135360391708</v>
      </c>
      <c r="AE476" s="48">
        <f t="shared" si="253"/>
        <v>4105.0459629999996</v>
      </c>
      <c r="AF476" s="15">
        <f t="shared" si="267"/>
        <v>0.14645739428091886</v>
      </c>
      <c r="AG476" s="14">
        <f t="shared" si="268"/>
        <v>0.91247966929816104</v>
      </c>
      <c r="AH476" s="15">
        <f t="shared" si="250"/>
        <v>-8.7520330701838951</v>
      </c>
      <c r="AI476" s="63">
        <f t="shared" si="269"/>
        <v>4527.8773166039164</v>
      </c>
      <c r="AJ476" s="63">
        <f t="shared" si="270"/>
        <v>0.13550105894242215</v>
      </c>
      <c r="AK476" s="63">
        <f t="shared" si="271"/>
        <v>0.91500346393442444</v>
      </c>
      <c r="AL476" s="63">
        <f t="shared" si="272"/>
        <v>-8.4996536065575548</v>
      </c>
      <c r="AM476" s="8">
        <v>7.65</v>
      </c>
      <c r="AN476" s="16">
        <f t="shared" si="254"/>
        <v>1.0630174118995761</v>
      </c>
      <c r="AO476" s="17">
        <f t="shared" si="273"/>
        <v>2.9256277950295839E-2</v>
      </c>
      <c r="AP476" s="16">
        <f t="shared" si="274"/>
        <v>1.0630174118995761</v>
      </c>
      <c r="AQ476" s="17">
        <f t="shared" si="275"/>
        <v>6.3017411899576103</v>
      </c>
      <c r="AR476" s="45">
        <v>3736.2619629999999</v>
      </c>
      <c r="AS476" s="17">
        <f t="shared" si="276"/>
        <v>4.6922010154260008E-2</v>
      </c>
      <c r="AT476" s="17">
        <f t="shared" si="277"/>
        <v>1.1403725205725757</v>
      </c>
      <c r="AU476" s="17">
        <f t="shared" si="278"/>
        <v>14.037252057257565</v>
      </c>
    </row>
    <row r="477" spans="1:47" x14ac:dyDescent="0.3">
      <c r="A477">
        <f t="shared" si="255"/>
        <v>475</v>
      </c>
      <c r="B477" s="7">
        <v>44524</v>
      </c>
      <c r="C477" s="70">
        <v>4.5911</v>
      </c>
      <c r="D477" s="45">
        <v>3834.4409310000001</v>
      </c>
      <c r="E477" s="45">
        <v>0</v>
      </c>
      <c r="F477" s="46">
        <f t="shared" si="247"/>
        <v>418.92312543996292</v>
      </c>
      <c r="G477" s="46">
        <f t="shared" si="251"/>
        <v>3834.4409310000001</v>
      </c>
      <c r="H477" s="11">
        <f t="shared" si="256"/>
        <v>0.22024182388038493</v>
      </c>
      <c r="I477" s="10">
        <f t="shared" si="245"/>
        <v>1.1509168087291151</v>
      </c>
      <c r="J477" s="11">
        <f t="shared" si="246"/>
        <v>15.091680872911507</v>
      </c>
      <c r="K477" s="56">
        <f t="shared" si="257"/>
        <v>4253.364056439963</v>
      </c>
      <c r="L477" s="58">
        <f t="shared" si="258"/>
        <v>0.20139886833663301</v>
      </c>
      <c r="M477" s="57">
        <f t="shared" si="259"/>
        <v>1.1465756674195937</v>
      </c>
      <c r="N477" s="58">
        <f t="shared" si="260"/>
        <v>14.657566741959371</v>
      </c>
      <c r="O477" s="70">
        <v>5.1835000000000004</v>
      </c>
      <c r="P477" s="45">
        <v>3967.817047</v>
      </c>
      <c r="Q477" s="45">
        <v>0</v>
      </c>
      <c r="R477" s="45">
        <f t="shared" si="248"/>
        <v>418.92312543996292</v>
      </c>
      <c r="S477" s="47">
        <f t="shared" si="252"/>
        <v>3967.817047</v>
      </c>
      <c r="T477" s="13">
        <f t="shared" si="261"/>
        <v>0.2252825466591668</v>
      </c>
      <c r="U477" s="12">
        <f t="shared" si="262"/>
        <v>1.0643813050524806</v>
      </c>
      <c r="V477" s="13">
        <f t="shared" si="249"/>
        <v>6.4381305052480631</v>
      </c>
      <c r="W477" s="55">
        <f t="shared" si="263"/>
        <v>4386.7401724399633</v>
      </c>
      <c r="X477" s="55">
        <f t="shared" si="264"/>
        <v>0.20652933405334029</v>
      </c>
      <c r="Y477" s="55">
        <f t="shared" si="265"/>
        <v>1.066112885885635</v>
      </c>
      <c r="Z477" s="55">
        <f t="shared" si="266"/>
        <v>6.611288588563502</v>
      </c>
      <c r="AA477" s="70">
        <v>5.3550000000000004</v>
      </c>
      <c r="AB477" s="45">
        <v>4119.9804279999998</v>
      </c>
      <c r="AC477" s="45">
        <v>0</v>
      </c>
      <c r="AD477" s="45">
        <f t="shared" si="244"/>
        <v>422.95505831998844</v>
      </c>
      <c r="AE477" s="48">
        <f t="shared" si="253"/>
        <v>4119.9804279999998</v>
      </c>
      <c r="AF477" s="15">
        <f t="shared" si="267"/>
        <v>0.36380749776272481</v>
      </c>
      <c r="AG477" s="14">
        <f t="shared" si="268"/>
        <v>0.91579933875062824</v>
      </c>
      <c r="AH477" s="15">
        <f t="shared" si="250"/>
        <v>-8.4200661249371755</v>
      </c>
      <c r="AI477" s="63">
        <f t="shared" si="269"/>
        <v>4542.9354863199878</v>
      </c>
      <c r="AJ477" s="63">
        <f t="shared" si="270"/>
        <v>0.33256576234634849</v>
      </c>
      <c r="AK477" s="63">
        <f t="shared" si="271"/>
        <v>0.91804645217975345</v>
      </c>
      <c r="AL477" s="63">
        <f t="shared" si="272"/>
        <v>-8.1953547820246548</v>
      </c>
      <c r="AM477" s="8">
        <v>7.65</v>
      </c>
      <c r="AN477" s="16">
        <f t="shared" si="254"/>
        <v>1.0633284112282615</v>
      </c>
      <c r="AO477" s="17">
        <f t="shared" si="273"/>
        <v>2.9256277950295839E-2</v>
      </c>
      <c r="AP477" s="16">
        <f t="shared" si="274"/>
        <v>1.0633284112282615</v>
      </c>
      <c r="AQ477" s="17">
        <f t="shared" si="275"/>
        <v>6.3328411228261494</v>
      </c>
      <c r="AR477" s="45">
        <v>3738.0150939999999</v>
      </c>
      <c r="AS477" s="17">
        <f t="shared" si="276"/>
        <v>4.6922057857856636E-2</v>
      </c>
      <c r="AT477" s="17">
        <f t="shared" si="277"/>
        <v>1.1409076068264739</v>
      </c>
      <c r="AU477" s="17">
        <f t="shared" si="278"/>
        <v>14.090760682647385</v>
      </c>
    </row>
    <row r="478" spans="1:47" x14ac:dyDescent="0.3">
      <c r="A478">
        <f t="shared" si="255"/>
        <v>476</v>
      </c>
      <c r="B478" s="7">
        <v>44525</v>
      </c>
      <c r="C478" s="70">
        <v>4.6909999999999998</v>
      </c>
      <c r="D478" s="45">
        <v>3834.3328459999998</v>
      </c>
      <c r="E478" s="45">
        <v>0</v>
      </c>
      <c r="F478" s="46">
        <f t="shared" si="247"/>
        <v>419.04568675393972</v>
      </c>
      <c r="G478" s="46">
        <f t="shared" si="251"/>
        <v>3834.3328459999998</v>
      </c>
      <c r="H478" s="11">
        <f t="shared" si="256"/>
        <v>-2.8187942374247044E-3</v>
      </c>
      <c r="I478" s="10">
        <f t="shared" si="245"/>
        <v>1.1508843667524331</v>
      </c>
      <c r="J478" s="11">
        <f t="shared" si="246"/>
        <v>15.088436675243312</v>
      </c>
      <c r="K478" s="56">
        <f t="shared" si="257"/>
        <v>4253.3785327539399</v>
      </c>
      <c r="L478" s="58">
        <f t="shared" si="258"/>
        <v>3.4034975104901832E-4</v>
      </c>
      <c r="M478" s="57">
        <f t="shared" si="259"/>
        <v>1.1465795697870234</v>
      </c>
      <c r="N478" s="58">
        <f t="shared" si="260"/>
        <v>14.657956978702336</v>
      </c>
      <c r="O478" s="70">
        <v>5.2076000000000002</v>
      </c>
      <c r="P478" s="45">
        <v>3965.408011</v>
      </c>
      <c r="Q478" s="45">
        <v>0</v>
      </c>
      <c r="R478" s="45">
        <f t="shared" si="248"/>
        <v>419.04568675393972</v>
      </c>
      <c r="S478" s="47">
        <f t="shared" si="252"/>
        <v>3965.408011</v>
      </c>
      <c r="T478" s="13">
        <f t="shared" si="261"/>
        <v>-6.0714392106897552E-2</v>
      </c>
      <c r="U478" s="12">
        <f t="shared" si="262"/>
        <v>1.0637350724134185</v>
      </c>
      <c r="V478" s="13">
        <f t="shared" si="249"/>
        <v>6.373507241341847</v>
      </c>
      <c r="W478" s="55">
        <f t="shared" si="263"/>
        <v>4384.4536977539401</v>
      </c>
      <c r="X478" s="55">
        <f t="shared" si="264"/>
        <v>-5.2122409719823626E-2</v>
      </c>
      <c r="Y478" s="55">
        <f t="shared" si="265"/>
        <v>1.0655572021591779</v>
      </c>
      <c r="Z478" s="55">
        <f t="shared" si="266"/>
        <v>6.555720215917793</v>
      </c>
      <c r="AA478" s="70">
        <v>5.3639000000000001</v>
      </c>
      <c r="AB478" s="45">
        <v>4117.3211689999998</v>
      </c>
      <c r="AC478" s="45">
        <v>0</v>
      </c>
      <c r="AD478" s="45">
        <f t="shared" ref="AD478:AD504" si="279">+(AD477*(1+AO477/100))+AC478</f>
        <v>423.07879922745536</v>
      </c>
      <c r="AE478" s="48">
        <f t="shared" si="253"/>
        <v>4117.3211689999998</v>
      </c>
      <c r="AF478" s="15">
        <f t="shared" si="267"/>
        <v>-6.4545427981343995E-2</v>
      </c>
      <c r="AG478" s="14">
        <f t="shared" si="268"/>
        <v>0.9152082321479813</v>
      </c>
      <c r="AH478" s="15">
        <f t="shared" si="250"/>
        <v>-8.4791767852018687</v>
      </c>
      <c r="AI478" s="63">
        <f t="shared" si="269"/>
        <v>4540.3999682274552</v>
      </c>
      <c r="AJ478" s="63">
        <f t="shared" si="270"/>
        <v>-5.5812328838211744E-2</v>
      </c>
      <c r="AK478" s="63">
        <f t="shared" si="271"/>
        <v>0.91753406907497537</v>
      </c>
      <c r="AL478" s="63">
        <f t="shared" si="272"/>
        <v>-8.2465930925024633</v>
      </c>
      <c r="AM478" s="8">
        <v>7.65</v>
      </c>
      <c r="AN478" s="16">
        <f t="shared" si="254"/>
        <v>1.063639501543775</v>
      </c>
      <c r="AO478" s="17">
        <f t="shared" si="273"/>
        <v>2.9256277950295839E-2</v>
      </c>
      <c r="AP478" s="16">
        <f t="shared" si="274"/>
        <v>1.063639501543775</v>
      </c>
      <c r="AQ478" s="17">
        <f t="shared" si="275"/>
        <v>6.3639501543774957</v>
      </c>
      <c r="AR478" s="45">
        <v>3739.7690459999999</v>
      </c>
      <c r="AS478" s="17">
        <f t="shared" si="276"/>
        <v>4.6922014916828125E-2</v>
      </c>
      <c r="AT478" s="17">
        <f t="shared" si="277"/>
        <v>1.1414429436639362</v>
      </c>
      <c r="AU478" s="17">
        <f t="shared" si="278"/>
        <v>14.144294366393616</v>
      </c>
    </row>
    <row r="479" spans="1:47" x14ac:dyDescent="0.3">
      <c r="A479">
        <f t="shared" si="255"/>
        <v>477</v>
      </c>
      <c r="B479" s="7">
        <v>44526</v>
      </c>
      <c r="C479" s="70">
        <v>4.5621</v>
      </c>
      <c r="D479" s="45">
        <v>3841.4612320000001</v>
      </c>
      <c r="E479" s="45">
        <v>0</v>
      </c>
      <c r="F479" s="46">
        <f t="shared" si="247"/>
        <v>419.16828392479516</v>
      </c>
      <c r="G479" s="46">
        <f t="shared" si="251"/>
        <v>3841.4612320000001</v>
      </c>
      <c r="H479" s="11">
        <f t="shared" si="256"/>
        <v>0.18590942117706621</v>
      </c>
      <c r="I479" s="10">
        <f t="shared" si="245"/>
        <v>1.1530239692170798</v>
      </c>
      <c r="J479" s="11">
        <f t="shared" si="246"/>
        <v>15.302396921707984</v>
      </c>
      <c r="K479" s="56">
        <f t="shared" si="257"/>
        <v>4260.6295159247957</v>
      </c>
      <c r="L479" s="58">
        <f t="shared" si="258"/>
        <v>0.17047584914011704</v>
      </c>
      <c r="M479" s="57">
        <f t="shared" si="259"/>
        <v>1.1485342110446848</v>
      </c>
      <c r="N479" s="58">
        <f t="shared" si="260"/>
        <v>14.853421104468477</v>
      </c>
      <c r="O479" s="70">
        <v>5.2205000000000004</v>
      </c>
      <c r="P479" s="45">
        <v>3966.706338</v>
      </c>
      <c r="Q479" s="45">
        <v>0</v>
      </c>
      <c r="R479" s="45">
        <f t="shared" si="248"/>
        <v>419.16828392479516</v>
      </c>
      <c r="S479" s="47">
        <f t="shared" si="252"/>
        <v>3966.706338</v>
      </c>
      <c r="T479" s="13">
        <f t="shared" si="261"/>
        <v>3.2741321861418093E-2</v>
      </c>
      <c r="U479" s="12">
        <f t="shared" si="262"/>
        <v>1.06408335333723</v>
      </c>
      <c r="V479" s="13">
        <f t="shared" si="249"/>
        <v>6.4083353337230031</v>
      </c>
      <c r="W479" s="55">
        <f t="shared" si="263"/>
        <v>4385.8746219247951</v>
      </c>
      <c r="X479" s="55">
        <f t="shared" si="264"/>
        <v>3.2408237577752352E-2</v>
      </c>
      <c r="Y479" s="55">
        <f t="shared" si="265"/>
        <v>1.0659025304687806</v>
      </c>
      <c r="Z479" s="55">
        <f t="shared" si="266"/>
        <v>6.5902530468780585</v>
      </c>
      <c r="AA479" s="70">
        <v>5.3631000000000002</v>
      </c>
      <c r="AB479" s="45">
        <v>4121.9948489999997</v>
      </c>
      <c r="AC479" s="45">
        <v>0</v>
      </c>
      <c r="AD479" s="45">
        <f t="shared" si="279"/>
        <v>423.20257633690613</v>
      </c>
      <c r="AE479" s="48">
        <f t="shared" si="253"/>
        <v>4121.9948489999997</v>
      </c>
      <c r="AF479" s="15">
        <f t="shared" si="267"/>
        <v>0.11351264106354009</v>
      </c>
      <c r="AG479" s="14">
        <f t="shared" si="268"/>
        <v>0.91624710918352337</v>
      </c>
      <c r="AH479" s="15">
        <f t="shared" si="250"/>
        <v>-8.3752890816476633</v>
      </c>
      <c r="AI479" s="63">
        <f t="shared" si="269"/>
        <v>4545.1974253369062</v>
      </c>
      <c r="AJ479" s="63">
        <f t="shared" si="270"/>
        <v>0.10566155279319034</v>
      </c>
      <c r="AK479" s="63">
        <f t="shared" si="271"/>
        <v>0.91850354981976656</v>
      </c>
      <c r="AL479" s="63">
        <f t="shared" si="272"/>
        <v>-8.1496450180233442</v>
      </c>
      <c r="AM479" s="8">
        <v>7.65</v>
      </c>
      <c r="AN479" s="16">
        <f t="shared" si="254"/>
        <v>1.0639506828727356</v>
      </c>
      <c r="AO479" s="17">
        <f t="shared" si="273"/>
        <v>2.9256277950295839E-2</v>
      </c>
      <c r="AP479" s="16">
        <f t="shared" si="274"/>
        <v>1.0639506828727356</v>
      </c>
      <c r="AQ479" s="17">
        <f t="shared" si="275"/>
        <v>6.3950682872735642</v>
      </c>
      <c r="AR479" s="45">
        <v>3742.793705</v>
      </c>
      <c r="AS479" s="17">
        <f t="shared" si="276"/>
        <v>8.0878229719427708E-2</v>
      </c>
      <c r="AT479" s="17">
        <f t="shared" si="277"/>
        <v>1.1423661225100288</v>
      </c>
      <c r="AU479" s="17">
        <f t="shared" si="278"/>
        <v>14.236612251002878</v>
      </c>
    </row>
    <row r="480" spans="1:47" x14ac:dyDescent="0.3">
      <c r="A480">
        <f t="shared" si="255"/>
        <v>478</v>
      </c>
      <c r="B480" s="7">
        <v>44529</v>
      </c>
      <c r="C480" s="70">
        <v>4.4802999999999997</v>
      </c>
      <c r="D480" s="45">
        <v>3846.216559</v>
      </c>
      <c r="E480" s="45">
        <v>0</v>
      </c>
      <c r="F480" s="46">
        <f t="shared" si="247"/>
        <v>419.2909169630197</v>
      </c>
      <c r="G480" s="46">
        <f t="shared" si="251"/>
        <v>3846.216559</v>
      </c>
      <c r="H480" s="11">
        <f t="shared" si="256"/>
        <v>0.12378953509637469</v>
      </c>
      <c r="I480" s="10">
        <f t="shared" si="245"/>
        <v>1.1544512922281234</v>
      </c>
      <c r="J480" s="11">
        <f t="shared" si="246"/>
        <v>15.445129222812337</v>
      </c>
      <c r="K480" s="56">
        <f t="shared" si="257"/>
        <v>4265.5074759630197</v>
      </c>
      <c r="L480" s="58">
        <f t="shared" si="258"/>
        <v>0.11448918569407773</v>
      </c>
      <c r="M480" s="57">
        <f t="shared" si="259"/>
        <v>1.1498491585103277</v>
      </c>
      <c r="N480" s="58">
        <f t="shared" si="260"/>
        <v>14.984915851032765</v>
      </c>
      <c r="O480" s="70">
        <v>5.16</v>
      </c>
      <c r="P480" s="45">
        <v>3982.2655730000001</v>
      </c>
      <c r="Q480" s="45">
        <v>0</v>
      </c>
      <c r="R480" s="45">
        <f t="shared" si="248"/>
        <v>419.2909169630197</v>
      </c>
      <c r="S480" s="47">
        <f t="shared" si="252"/>
        <v>3982.2655730000001</v>
      </c>
      <c r="T480" s="13">
        <f t="shared" si="261"/>
        <v>0.39224569893028249</v>
      </c>
      <c r="U480" s="12">
        <f t="shared" si="262"/>
        <v>1.0682571745237284</v>
      </c>
      <c r="V480" s="13">
        <f t="shared" si="249"/>
        <v>6.825717452372837</v>
      </c>
      <c r="W480" s="55">
        <f t="shared" si="263"/>
        <v>4401.5564899630199</v>
      </c>
      <c r="X480" s="55">
        <f t="shared" si="264"/>
        <v>0.35755395194909667</v>
      </c>
      <c r="Y480" s="55">
        <f t="shared" si="265"/>
        <v>1.069713707090397</v>
      </c>
      <c r="Z480" s="55">
        <f t="shared" si="266"/>
        <v>6.9713707090397037</v>
      </c>
      <c r="AA480" s="70">
        <v>5.3441999999999998</v>
      </c>
      <c r="AB480" s="45">
        <v>4136.5550620000004</v>
      </c>
      <c r="AC480" s="45">
        <v>0</v>
      </c>
      <c r="AD480" s="45">
        <f t="shared" si="279"/>
        <v>423.32638965893204</v>
      </c>
      <c r="AE480" s="48">
        <f t="shared" si="253"/>
        <v>4136.5550620000004</v>
      </c>
      <c r="AF480" s="15">
        <f t="shared" si="267"/>
        <v>0.35323219784064719</v>
      </c>
      <c r="AG480" s="14">
        <f t="shared" si="268"/>
        <v>0.91948358898494376</v>
      </c>
      <c r="AH480" s="15">
        <f t="shared" si="250"/>
        <v>-8.0516411015056235</v>
      </c>
      <c r="AI480" s="63">
        <f t="shared" si="269"/>
        <v>4559.8814516589327</v>
      </c>
      <c r="AJ480" s="63">
        <f t="shared" si="270"/>
        <v>0.32306685382181843</v>
      </c>
      <c r="AK480" s="63">
        <f t="shared" si="271"/>
        <v>0.92147093034041105</v>
      </c>
      <c r="AL480" s="63">
        <f t="shared" si="272"/>
        <v>-7.8529069659588941</v>
      </c>
      <c r="AM480" s="8">
        <v>7.65</v>
      </c>
      <c r="AN480" s="16">
        <f t="shared" si="254"/>
        <v>1.0642619552417709</v>
      </c>
      <c r="AO480" s="17">
        <f t="shared" si="273"/>
        <v>2.9256277950295839E-2</v>
      </c>
      <c r="AP480" s="16">
        <f t="shared" si="274"/>
        <v>1.0642619552417709</v>
      </c>
      <c r="AQ480" s="17">
        <f t="shared" si="275"/>
        <v>6.4261955241770918</v>
      </c>
      <c r="AR480" s="45">
        <v>3744.70874</v>
      </c>
      <c r="AS480" s="17">
        <f t="shared" si="276"/>
        <v>5.1165924465501611E-2</v>
      </c>
      <c r="AT480" s="17">
        <f t="shared" si="277"/>
        <v>1.1429506246973917</v>
      </c>
      <c r="AU480" s="17">
        <f t="shared" si="278"/>
        <v>14.295062469739172</v>
      </c>
    </row>
    <row r="481" spans="1:47" x14ac:dyDescent="0.3">
      <c r="A481">
        <f t="shared" si="255"/>
        <v>479</v>
      </c>
      <c r="B481" s="7">
        <v>44530</v>
      </c>
      <c r="C481" s="70">
        <v>4.6959</v>
      </c>
      <c r="D481" s="45">
        <v>3843.332633</v>
      </c>
      <c r="E481" s="45">
        <v>0</v>
      </c>
      <c r="F481" s="46">
        <f t="shared" si="247"/>
        <v>419.41358587910673</v>
      </c>
      <c r="G481" s="46">
        <f t="shared" si="251"/>
        <v>3843.332633</v>
      </c>
      <c r="H481" s="11">
        <f t="shared" si="256"/>
        <v>-7.4980853411688031E-2</v>
      </c>
      <c r="I481" s="10">
        <f t="shared" si="245"/>
        <v>1.1535856747969884</v>
      </c>
      <c r="J481" s="11">
        <f t="shared" si="246"/>
        <v>15.358567479698838</v>
      </c>
      <c r="K481" s="56">
        <f t="shared" si="257"/>
        <v>4262.7462188791069</v>
      </c>
      <c r="L481" s="58">
        <f t="shared" si="258"/>
        <v>-6.4734550331302376E-2</v>
      </c>
      <c r="M481" s="57">
        <f t="shared" si="259"/>
        <v>1.1491048088280778</v>
      </c>
      <c r="N481" s="58">
        <f t="shared" si="260"/>
        <v>14.910480882807775</v>
      </c>
      <c r="O481" s="70">
        <v>5.1012000000000004</v>
      </c>
      <c r="P481" s="45">
        <v>3997.5212280000001</v>
      </c>
      <c r="Q481" s="45">
        <v>0</v>
      </c>
      <c r="R481" s="45">
        <f t="shared" si="248"/>
        <v>419.41358587910673</v>
      </c>
      <c r="S481" s="47">
        <f t="shared" si="252"/>
        <v>3997.5212280000001</v>
      </c>
      <c r="T481" s="13">
        <f t="shared" si="261"/>
        <v>0.38308984472141816</v>
      </c>
      <c r="U481" s="12">
        <f t="shared" si="262"/>
        <v>1.0723495592748367</v>
      </c>
      <c r="V481" s="13">
        <f t="shared" si="249"/>
        <v>7.2349559274836661</v>
      </c>
      <c r="W481" s="55">
        <f t="shared" si="263"/>
        <v>4416.9348138791065</v>
      </c>
      <c r="X481" s="55">
        <f t="shared" si="264"/>
        <v>0.34938376801829651</v>
      </c>
      <c r="Y481" s="55">
        <f t="shared" si="265"/>
        <v>1.0734511131472377</v>
      </c>
      <c r="Z481" s="55">
        <f t="shared" si="266"/>
        <v>7.3451113147237734</v>
      </c>
      <c r="AA481" s="70">
        <v>5.3034999999999997</v>
      </c>
      <c r="AB481" s="45">
        <v>4164.6843849999996</v>
      </c>
      <c r="AC481" s="45">
        <v>0</v>
      </c>
      <c r="AD481" s="45">
        <f t="shared" si="279"/>
        <v>423.45023920412763</v>
      </c>
      <c r="AE481" s="48">
        <f t="shared" si="253"/>
        <v>4164.6843849999996</v>
      </c>
      <c r="AF481" s="15">
        <f t="shared" si="267"/>
        <v>0.68001809666227153</v>
      </c>
      <c r="AG481" s="14">
        <f t="shared" si="268"/>
        <v>0.92573624378588115</v>
      </c>
      <c r="AH481" s="15">
        <f t="shared" si="250"/>
        <v>-7.4263756214118848</v>
      </c>
      <c r="AI481" s="63">
        <f t="shared" si="269"/>
        <v>4588.1346242041272</v>
      </c>
      <c r="AJ481" s="63">
        <f t="shared" si="270"/>
        <v>0.61960322531884326</v>
      </c>
      <c r="AK481" s="63">
        <f t="shared" si="271"/>
        <v>0.92718039394517582</v>
      </c>
      <c r="AL481" s="63">
        <f t="shared" si="272"/>
        <v>-7.2819606054824177</v>
      </c>
      <c r="AM481" s="8">
        <v>7.65</v>
      </c>
      <c r="AN481" s="16">
        <f t="shared" si="254"/>
        <v>1.0645733186775157</v>
      </c>
      <c r="AO481" s="17">
        <f t="shared" si="273"/>
        <v>2.9256277950295839E-2</v>
      </c>
      <c r="AP481" s="16">
        <f t="shared" si="274"/>
        <v>1.0645733186775157</v>
      </c>
      <c r="AQ481" s="17">
        <f t="shared" si="275"/>
        <v>6.4573318677515701</v>
      </c>
      <c r="AR481" s="45">
        <v>3746.6247549999998</v>
      </c>
      <c r="AS481" s="17">
        <f t="shared" si="276"/>
        <v>5.116592859502056E-2</v>
      </c>
      <c r="AT481" s="17">
        <f t="shared" si="277"/>
        <v>1.1435354259979007</v>
      </c>
      <c r="AU481" s="17">
        <f t="shared" si="278"/>
        <v>14.353542599790071</v>
      </c>
    </row>
    <row r="482" spans="1:47" x14ac:dyDescent="0.3">
      <c r="A482">
        <f t="shared" si="255"/>
        <v>480</v>
      </c>
      <c r="B482" s="7">
        <v>44531</v>
      </c>
      <c r="C482" s="70">
        <v>4.7363</v>
      </c>
      <c r="D482" s="45">
        <v>3844.9729860000002</v>
      </c>
      <c r="E482" s="45">
        <v>0</v>
      </c>
      <c r="F482" s="46">
        <f t="shared" si="247"/>
        <v>419.53629068355281</v>
      </c>
      <c r="G482" s="46">
        <f t="shared" si="251"/>
        <v>3844.9729860000002</v>
      </c>
      <c r="H482" s="11">
        <f t="shared" si="256"/>
        <v>4.2680484793744533E-2</v>
      </c>
      <c r="I482" s="10">
        <f t="shared" si="245"/>
        <v>1.154078030755503</v>
      </c>
      <c r="J482" s="11">
        <f t="shared" si="246"/>
        <v>15.407803075550298</v>
      </c>
      <c r="K482" s="56">
        <f t="shared" si="257"/>
        <v>4264.5092766835533</v>
      </c>
      <c r="L482" s="58">
        <f t="shared" si="258"/>
        <v>4.1359670829987927E-2</v>
      </c>
      <c r="M482" s="57">
        <f t="shared" si="259"/>
        <v>1.1495800747945006</v>
      </c>
      <c r="N482" s="58">
        <f t="shared" si="260"/>
        <v>14.958007479450064</v>
      </c>
      <c r="O482" s="70">
        <v>5.1734</v>
      </c>
      <c r="P482" s="45">
        <v>3985.108471</v>
      </c>
      <c r="Q482" s="45">
        <v>0</v>
      </c>
      <c r="R482" s="45">
        <f t="shared" si="248"/>
        <v>419.53629068355281</v>
      </c>
      <c r="S482" s="47">
        <f t="shared" si="252"/>
        <v>3985.108471</v>
      </c>
      <c r="T482" s="13">
        <f t="shared" si="261"/>
        <v>-0.31051134670797564</v>
      </c>
      <c r="U482" s="12">
        <f t="shared" si="262"/>
        <v>1.0690197922169153</v>
      </c>
      <c r="V482" s="13">
        <f t="shared" si="249"/>
        <v>6.9019792216915343</v>
      </c>
      <c r="W482" s="55">
        <f t="shared" si="263"/>
        <v>4404.644761683553</v>
      </c>
      <c r="X482" s="55">
        <f t="shared" si="264"/>
        <v>-0.27824843954986633</v>
      </c>
      <c r="Y482" s="55">
        <f t="shared" si="265"/>
        <v>1.0704642521755749</v>
      </c>
      <c r="Z482" s="55">
        <f t="shared" si="266"/>
        <v>7.0464252175574948</v>
      </c>
      <c r="AA482" s="70">
        <v>5.3619000000000003</v>
      </c>
      <c r="AB482" s="45">
        <v>4131.6277220000002</v>
      </c>
      <c r="AC482" s="45">
        <v>0</v>
      </c>
      <c r="AD482" s="45">
        <f t="shared" si="279"/>
        <v>423.57412498309037</v>
      </c>
      <c r="AE482" s="48">
        <f t="shared" si="253"/>
        <v>4131.6277220000002</v>
      </c>
      <c r="AF482" s="15">
        <f t="shared" si="267"/>
        <v>-0.7937375307252581</v>
      </c>
      <c r="AG482" s="14">
        <f t="shared" si="268"/>
        <v>0.91838832778342638</v>
      </c>
      <c r="AH482" s="15">
        <f t="shared" si="250"/>
        <v>-8.1611672216573616</v>
      </c>
      <c r="AI482" s="63">
        <f t="shared" si="269"/>
        <v>4555.2018469830909</v>
      </c>
      <c r="AJ482" s="63">
        <f t="shared" si="270"/>
        <v>-0.71778140613624197</v>
      </c>
      <c r="AK482" s="63">
        <f t="shared" si="271"/>
        <v>0.92052526547609659</v>
      </c>
      <c r="AL482" s="63">
        <f t="shared" si="272"/>
        <v>-7.9474734523903408</v>
      </c>
      <c r="AM482" s="8">
        <v>7.65</v>
      </c>
      <c r="AN482" s="16">
        <f t="shared" si="254"/>
        <v>1.0648847732066127</v>
      </c>
      <c r="AO482" s="17">
        <f t="shared" si="273"/>
        <v>2.9256277950295839E-2</v>
      </c>
      <c r="AP482" s="16">
        <f t="shared" si="274"/>
        <v>1.0648847732066127</v>
      </c>
      <c r="AQ482" s="17">
        <f t="shared" si="275"/>
        <v>6.4884773206612678</v>
      </c>
      <c r="AR482" s="45">
        <v>3748.5417499999999</v>
      </c>
      <c r="AS482" s="17">
        <f t="shared" si="276"/>
        <v>5.1165919336915167E-2</v>
      </c>
      <c r="AT482" s="17">
        <f t="shared" si="277"/>
        <v>1.1441205264115559</v>
      </c>
      <c r="AU482" s="17">
        <f t="shared" si="278"/>
        <v>14.412052641155594</v>
      </c>
    </row>
    <row r="483" spans="1:47" x14ac:dyDescent="0.3">
      <c r="A483">
        <f t="shared" si="255"/>
        <v>481</v>
      </c>
      <c r="B483" s="7">
        <v>44532</v>
      </c>
      <c r="C483" s="70">
        <v>4.7403000000000004</v>
      </c>
      <c r="D483" s="45">
        <v>3847.5441259999998</v>
      </c>
      <c r="E483" s="45">
        <v>0</v>
      </c>
      <c r="F483" s="46">
        <f t="shared" si="247"/>
        <v>419.65903138685752</v>
      </c>
      <c r="G483" s="46">
        <f t="shared" si="251"/>
        <v>3847.5441259999998</v>
      </c>
      <c r="H483" s="11">
        <f t="shared" si="256"/>
        <v>6.6870170723221101E-2</v>
      </c>
      <c r="I483" s="10">
        <f t="shared" si="245"/>
        <v>1.1548497647049483</v>
      </c>
      <c r="J483" s="11">
        <f t="shared" si="246"/>
        <v>15.484976470494827</v>
      </c>
      <c r="K483" s="56">
        <f t="shared" si="257"/>
        <v>4267.2031573868571</v>
      </c>
      <c r="L483" s="58">
        <f t="shared" si="258"/>
        <v>6.3169770037374562E-2</v>
      </c>
      <c r="M483" s="57">
        <f t="shared" si="259"/>
        <v>1.1503062618841438</v>
      </c>
      <c r="N483" s="58">
        <f t="shared" si="260"/>
        <v>15.030626188414375</v>
      </c>
      <c r="O483" s="70">
        <v>5.1555999999999997</v>
      </c>
      <c r="P483" s="45">
        <v>3991.700546</v>
      </c>
      <c r="Q483" s="45">
        <v>0</v>
      </c>
      <c r="R483" s="45">
        <f t="shared" si="248"/>
        <v>419.65903138685752</v>
      </c>
      <c r="S483" s="47">
        <f t="shared" si="252"/>
        <v>3991.700546</v>
      </c>
      <c r="T483" s="13">
        <f t="shared" si="261"/>
        <v>0.16541770564015845</v>
      </c>
      <c r="U483" s="12">
        <f t="shared" si="262"/>
        <v>1.0707881402300397</v>
      </c>
      <c r="V483" s="13">
        <f t="shared" si="249"/>
        <v>7.0788140230039653</v>
      </c>
      <c r="W483" s="55">
        <f t="shared" si="263"/>
        <v>4411.3595773868574</v>
      </c>
      <c r="X483" s="55">
        <f t="shared" si="264"/>
        <v>0.15244851892977085</v>
      </c>
      <c r="Y483" s="55">
        <f t="shared" si="265"/>
        <v>1.0720961590736893</v>
      </c>
      <c r="Z483" s="55">
        <f t="shared" si="266"/>
        <v>7.209615907368927</v>
      </c>
      <c r="AA483" s="70">
        <v>5.3227000000000002</v>
      </c>
      <c r="AB483" s="45">
        <v>4158.7497729999995</v>
      </c>
      <c r="AC483" s="45">
        <v>0</v>
      </c>
      <c r="AD483" s="45">
        <f t="shared" si="279"/>
        <v>423.69804700642095</v>
      </c>
      <c r="AE483" s="48">
        <f t="shared" si="253"/>
        <v>4158.7497729999995</v>
      </c>
      <c r="AF483" s="15">
        <f t="shared" si="267"/>
        <v>0.65644953575030307</v>
      </c>
      <c r="AG483" s="14">
        <f t="shared" si="268"/>
        <v>0.92441708369754561</v>
      </c>
      <c r="AH483" s="15">
        <f t="shared" si="250"/>
        <v>-7.5582916302454395</v>
      </c>
      <c r="AI483" s="63">
        <f t="shared" si="269"/>
        <v>4582.4478200064204</v>
      </c>
      <c r="AJ483" s="63">
        <f t="shared" si="270"/>
        <v>0.5981287753774156</v>
      </c>
      <c r="AK483" s="63">
        <f t="shared" si="271"/>
        <v>0.92603119197352846</v>
      </c>
      <c r="AL483" s="63">
        <f t="shared" si="272"/>
        <v>-7.3968808026471544</v>
      </c>
      <c r="AM483" s="8">
        <v>7.65</v>
      </c>
      <c r="AN483" s="16">
        <f t="shared" si="254"/>
        <v>1.0651963188557123</v>
      </c>
      <c r="AO483" s="17">
        <f t="shared" si="273"/>
        <v>2.9256277950295839E-2</v>
      </c>
      <c r="AP483" s="16">
        <f t="shared" si="274"/>
        <v>1.0651963188557123</v>
      </c>
      <c r="AQ483" s="17">
        <f t="shared" si="275"/>
        <v>6.519631885571231</v>
      </c>
      <c r="AR483" s="45">
        <v>3750.459726</v>
      </c>
      <c r="AS483" s="17">
        <f t="shared" si="276"/>
        <v>5.1165923388740708E-2</v>
      </c>
      <c r="AT483" s="17">
        <f t="shared" si="277"/>
        <v>1.1447059262435746</v>
      </c>
      <c r="AU483" s="17">
        <f t="shared" si="278"/>
        <v>14.470592624357458</v>
      </c>
    </row>
    <row r="484" spans="1:47" x14ac:dyDescent="0.3">
      <c r="A484">
        <f t="shared" si="255"/>
        <v>482</v>
      </c>
      <c r="B484" s="7">
        <v>44533</v>
      </c>
      <c r="C484" s="70">
        <v>4.7196999999999996</v>
      </c>
      <c r="D484" s="45">
        <v>3850.7397850000002</v>
      </c>
      <c r="E484" s="45">
        <v>0</v>
      </c>
      <c r="F484" s="46">
        <f t="shared" si="247"/>
        <v>419.78180799952355</v>
      </c>
      <c r="G484" s="46">
        <f t="shared" si="251"/>
        <v>3850.7397850000002</v>
      </c>
      <c r="H484" s="11">
        <f t="shared" si="256"/>
        <v>8.3057111116824345E-2</v>
      </c>
      <c r="I484" s="10">
        <f t="shared" si="245"/>
        <v>1.1558089495572517</v>
      </c>
      <c r="J484" s="11">
        <f t="shared" si="246"/>
        <v>15.580894955725167</v>
      </c>
      <c r="K484" s="56">
        <f t="shared" si="257"/>
        <v>4270.5215929995238</v>
      </c>
      <c r="L484" s="58">
        <f t="shared" si="258"/>
        <v>7.7766056366979086E-2</v>
      </c>
      <c r="M484" s="57">
        <f t="shared" si="259"/>
        <v>1.1512008097001534</v>
      </c>
      <c r="N484" s="58">
        <f t="shared" si="260"/>
        <v>15.120080970015337</v>
      </c>
      <c r="O484" s="70">
        <v>5.0128000000000004</v>
      </c>
      <c r="P484" s="45">
        <v>4024.801375</v>
      </c>
      <c r="Q484" s="45">
        <v>0</v>
      </c>
      <c r="R484" s="45">
        <f t="shared" si="248"/>
        <v>419.78180799952355</v>
      </c>
      <c r="S484" s="47">
        <f t="shared" si="252"/>
        <v>4024.801375</v>
      </c>
      <c r="T484" s="13">
        <f t="shared" si="261"/>
        <v>0.82924128748007586</v>
      </c>
      <c r="U484" s="12">
        <f t="shared" si="262"/>
        <v>1.0796675575902672</v>
      </c>
      <c r="V484" s="13">
        <f t="shared" si="249"/>
        <v>7.9667557590267224</v>
      </c>
      <c r="W484" s="55">
        <f t="shared" si="263"/>
        <v>4444.5831829995232</v>
      </c>
      <c r="X484" s="55">
        <f t="shared" si="264"/>
        <v>0.75313755385015835</v>
      </c>
      <c r="Y484" s="55">
        <f t="shared" si="265"/>
        <v>1.0801705178610583</v>
      </c>
      <c r="Z484" s="55">
        <f t="shared" si="266"/>
        <v>8.0170517861058332</v>
      </c>
      <c r="AA484" s="70">
        <v>5.2525000000000004</v>
      </c>
      <c r="AB484" s="45">
        <v>4205.5572080000002</v>
      </c>
      <c r="AC484" s="45">
        <v>0</v>
      </c>
      <c r="AD484" s="45">
        <f t="shared" si="279"/>
        <v>423.8220052847231</v>
      </c>
      <c r="AE484" s="48">
        <f t="shared" si="253"/>
        <v>4205.5572080000002</v>
      </c>
      <c r="AF484" s="15">
        <f t="shared" si="267"/>
        <v>1.1255169835870049</v>
      </c>
      <c r="AG484" s="14">
        <f t="shared" si="268"/>
        <v>0.9348215549737412</v>
      </c>
      <c r="AH484" s="15">
        <f t="shared" si="250"/>
        <v>-6.5178445026258807</v>
      </c>
      <c r="AI484" s="63">
        <f t="shared" si="269"/>
        <v>4629.3792132847229</v>
      </c>
      <c r="AJ484" s="63">
        <f t="shared" si="270"/>
        <v>1.0241555413551096</v>
      </c>
      <c r="AK484" s="63">
        <f t="shared" si="271"/>
        <v>0.93551519174080211</v>
      </c>
      <c r="AL484" s="63">
        <f t="shared" si="272"/>
        <v>-6.4484808259197894</v>
      </c>
      <c r="AM484" s="8">
        <v>7.65</v>
      </c>
      <c r="AN484" s="16">
        <f t="shared" si="254"/>
        <v>1.065507955651473</v>
      </c>
      <c r="AO484" s="17">
        <f t="shared" si="273"/>
        <v>2.9256277950295839E-2</v>
      </c>
      <c r="AP484" s="16">
        <f t="shared" si="274"/>
        <v>1.065507955651473</v>
      </c>
      <c r="AQ484" s="17">
        <f t="shared" si="275"/>
        <v>6.5507955651473049</v>
      </c>
      <c r="AR484" s="45">
        <v>3752.3786829999999</v>
      </c>
      <c r="AS484" s="17">
        <f t="shared" si="276"/>
        <v>5.116591405305293E-2</v>
      </c>
      <c r="AT484" s="17">
        <f t="shared" si="277"/>
        <v>1.1452916254939567</v>
      </c>
      <c r="AU484" s="17">
        <f t="shared" si="278"/>
        <v>14.529162549395668</v>
      </c>
    </row>
    <row r="485" spans="1:47" x14ac:dyDescent="0.3">
      <c r="A485">
        <f t="shared" si="255"/>
        <v>483</v>
      </c>
      <c r="B485" s="7">
        <v>44536</v>
      </c>
      <c r="C485" s="70">
        <v>4.8</v>
      </c>
      <c r="D485" s="45">
        <v>3851.4073109999999</v>
      </c>
      <c r="E485" s="45">
        <v>0</v>
      </c>
      <c r="F485" s="46">
        <f t="shared" si="247"/>
        <v>419.9046205320567</v>
      </c>
      <c r="G485" s="46">
        <f t="shared" si="251"/>
        <v>3851.4073109999999</v>
      </c>
      <c r="H485" s="11">
        <f t="shared" si="256"/>
        <v>1.7335006707019929E-2</v>
      </c>
      <c r="I485" s="10">
        <f t="shared" si="245"/>
        <v>1.1560093091161778</v>
      </c>
      <c r="J485" s="11">
        <f t="shared" si="246"/>
        <v>15.600930911617784</v>
      </c>
      <c r="K485" s="56">
        <f t="shared" si="257"/>
        <v>4271.3119315320564</v>
      </c>
      <c r="L485" s="58">
        <f t="shared" si="258"/>
        <v>1.8506838458054453E-2</v>
      </c>
      <c r="M485" s="57">
        <f t="shared" si="259"/>
        <v>1.1514138605743325</v>
      </c>
      <c r="N485" s="58">
        <f t="shared" si="260"/>
        <v>15.141386057433248</v>
      </c>
      <c r="O485" s="70">
        <v>5.0747</v>
      </c>
      <c r="P485" s="45">
        <v>4014.4865340000001</v>
      </c>
      <c r="Q485" s="45">
        <v>0</v>
      </c>
      <c r="R485" s="45">
        <f t="shared" si="248"/>
        <v>419.9046205320567</v>
      </c>
      <c r="S485" s="47">
        <f t="shared" si="252"/>
        <v>4014.4865340000001</v>
      </c>
      <c r="T485" s="13">
        <f t="shared" si="261"/>
        <v>-0.25628198857390316</v>
      </c>
      <c r="U485" s="12">
        <f t="shared" si="262"/>
        <v>1.0769005641036875</v>
      </c>
      <c r="V485" s="13">
        <f t="shared" si="249"/>
        <v>7.6900564103687508</v>
      </c>
      <c r="W485" s="55">
        <f t="shared" si="263"/>
        <v>4434.391154532057</v>
      </c>
      <c r="X485" s="55">
        <f t="shared" si="264"/>
        <v>-0.22931348222822168</v>
      </c>
      <c r="Y485" s="55">
        <f t="shared" si="265"/>
        <v>1.0776935412325486</v>
      </c>
      <c r="Z485" s="55">
        <f t="shared" si="266"/>
        <v>7.7693541232548569</v>
      </c>
      <c r="AA485" s="70">
        <v>5.2468000000000004</v>
      </c>
      <c r="AB485" s="45">
        <v>4212.1578650000001</v>
      </c>
      <c r="AC485" s="45">
        <v>0</v>
      </c>
      <c r="AD485" s="45">
        <f t="shared" si="279"/>
        <v>423.9459998286037</v>
      </c>
      <c r="AE485" s="48">
        <f t="shared" si="253"/>
        <v>4212.1578650000001</v>
      </c>
      <c r="AF485" s="15">
        <f t="shared" si="267"/>
        <v>0.15695083132964971</v>
      </c>
      <c r="AG485" s="14">
        <f t="shared" si="268"/>
        <v>0.93628876517572124</v>
      </c>
      <c r="AH485" s="15">
        <f t="shared" si="250"/>
        <v>-6.3711234824278762</v>
      </c>
      <c r="AI485" s="63">
        <f t="shared" si="269"/>
        <v>4636.1038648286039</v>
      </c>
      <c r="AJ485" s="63">
        <f t="shared" si="270"/>
        <v>0.14526033046899922</v>
      </c>
      <c r="AK485" s="63">
        <f t="shared" si="271"/>
        <v>0.93687412419991245</v>
      </c>
      <c r="AL485" s="63">
        <f t="shared" si="272"/>
        <v>-6.3125875800087545</v>
      </c>
      <c r="AM485" s="8">
        <v>7.65</v>
      </c>
      <c r="AN485" s="16">
        <f t="shared" si="254"/>
        <v>1.0658196836205609</v>
      </c>
      <c r="AO485" s="17">
        <f t="shared" si="273"/>
        <v>2.9256277950295839E-2</v>
      </c>
      <c r="AP485" s="16">
        <f t="shared" si="274"/>
        <v>1.0658196836205609</v>
      </c>
      <c r="AQ485" s="17">
        <f t="shared" si="275"/>
        <v>6.5819683620560898</v>
      </c>
      <c r="AR485" s="45">
        <v>3754.2986230000001</v>
      </c>
      <c r="AS485" s="17">
        <f t="shared" si="276"/>
        <v>5.1165944649955719E-2</v>
      </c>
      <c r="AT485" s="17">
        <f t="shared" si="277"/>
        <v>1.1458776247731375</v>
      </c>
      <c r="AU485" s="17">
        <f t="shared" si="278"/>
        <v>14.587762477313749</v>
      </c>
    </row>
    <row r="486" spans="1:47" x14ac:dyDescent="0.3">
      <c r="A486">
        <f t="shared" si="255"/>
        <v>484</v>
      </c>
      <c r="B486" s="7">
        <v>44537</v>
      </c>
      <c r="C486" s="70">
        <v>4.9073000000000002</v>
      </c>
      <c r="D486" s="45">
        <v>3851.4246840000001</v>
      </c>
      <c r="E486" s="45">
        <v>0</v>
      </c>
      <c r="F486" s="46">
        <f t="shared" si="247"/>
        <v>420.02746899496572</v>
      </c>
      <c r="G486" s="46">
        <f t="shared" si="251"/>
        <v>3851.4246840000001</v>
      </c>
      <c r="H486" s="11">
        <f t="shared" si="256"/>
        <v>4.5108186690345775E-4</v>
      </c>
      <c r="I486" s="10">
        <f t="shared" si="245"/>
        <v>1.1560145236645509</v>
      </c>
      <c r="J486" s="11">
        <f t="shared" si="246"/>
        <v>15.601452366455092</v>
      </c>
      <c r="K486" s="56">
        <f t="shared" si="257"/>
        <v>4271.4521529949661</v>
      </c>
      <c r="L486" s="58">
        <f t="shared" si="258"/>
        <v>3.2828663688588833E-3</v>
      </c>
      <c r="M486" s="57">
        <f t="shared" si="259"/>
        <v>1.1514516599527276</v>
      </c>
      <c r="N486" s="58">
        <f t="shared" si="260"/>
        <v>15.145165995272759</v>
      </c>
      <c r="O486" s="70">
        <v>5.07</v>
      </c>
      <c r="P486" s="45">
        <v>4018.3285430000001</v>
      </c>
      <c r="Q486" s="45">
        <v>0</v>
      </c>
      <c r="R486" s="45">
        <f t="shared" si="248"/>
        <v>420.02746899496572</v>
      </c>
      <c r="S486" s="47">
        <f t="shared" si="252"/>
        <v>4018.3285430000001</v>
      </c>
      <c r="T486" s="13">
        <f t="shared" si="261"/>
        <v>9.5703621558085317E-2</v>
      </c>
      <c r="U486" s="12">
        <f t="shared" si="262"/>
        <v>1.0779311969441141</v>
      </c>
      <c r="V486" s="13">
        <f t="shared" si="249"/>
        <v>7.7931196944114101</v>
      </c>
      <c r="W486" s="55">
        <f t="shared" si="263"/>
        <v>4438.3560119949661</v>
      </c>
      <c r="X486" s="55">
        <f t="shared" si="264"/>
        <v>8.9411540947548218E-2</v>
      </c>
      <c r="Y486" s="55">
        <f t="shared" si="265"/>
        <v>1.0786571236344569</v>
      </c>
      <c r="Z486" s="55">
        <f t="shared" si="266"/>
        <v>7.8657123634456871</v>
      </c>
      <c r="AA486" s="70">
        <v>5.2135999999999996</v>
      </c>
      <c r="AB486" s="45">
        <v>4236.1967889999996</v>
      </c>
      <c r="AC486" s="45">
        <v>0</v>
      </c>
      <c r="AD486" s="45">
        <f t="shared" si="279"/>
        <v>424.07003064867274</v>
      </c>
      <c r="AE486" s="48">
        <f t="shared" si="253"/>
        <v>4236.1967889999996</v>
      </c>
      <c r="AF486" s="15">
        <f t="shared" si="267"/>
        <v>0.57070330150124082</v>
      </c>
      <c r="AG486" s="14">
        <f t="shared" si="268"/>
        <v>0.94163219607016424</v>
      </c>
      <c r="AH486" s="15">
        <f t="shared" si="250"/>
        <v>-5.8367803929835755</v>
      </c>
      <c r="AI486" s="63">
        <f t="shared" si="269"/>
        <v>4660.266819648672</v>
      </c>
      <c r="AJ486" s="63">
        <f t="shared" si="270"/>
        <v>0.52119097251850377</v>
      </c>
      <c r="AK486" s="63">
        <f t="shared" si="271"/>
        <v>0.94175702755910418</v>
      </c>
      <c r="AL486" s="63">
        <f t="shared" si="272"/>
        <v>-5.8242972440895819</v>
      </c>
      <c r="AM486" s="8">
        <v>7.65</v>
      </c>
      <c r="AN486" s="16">
        <f t="shared" si="254"/>
        <v>1.0661315027896499</v>
      </c>
      <c r="AO486" s="17">
        <f t="shared" si="273"/>
        <v>2.9256277950295839E-2</v>
      </c>
      <c r="AP486" s="16">
        <f t="shared" si="274"/>
        <v>1.0661315027896499</v>
      </c>
      <c r="AQ486" s="17">
        <f t="shared" si="275"/>
        <v>6.6131502789649854</v>
      </c>
      <c r="AR486" s="45">
        <v>3756.219544</v>
      </c>
      <c r="AS486" s="17">
        <f t="shared" si="276"/>
        <v>5.1165908546324523E-2</v>
      </c>
      <c r="AT486" s="17">
        <f t="shared" si="277"/>
        <v>1.1464639234706817</v>
      </c>
      <c r="AU486" s="17">
        <f t="shared" si="278"/>
        <v>14.646392347068172</v>
      </c>
    </row>
    <row r="487" spans="1:47" x14ac:dyDescent="0.3">
      <c r="A487">
        <f t="shared" si="255"/>
        <v>485</v>
      </c>
      <c r="B487" s="7">
        <v>44538</v>
      </c>
      <c r="C487" s="70">
        <v>4.9524999999999997</v>
      </c>
      <c r="D487" s="45">
        <v>3853.0119709999999</v>
      </c>
      <c r="E487" s="45">
        <v>0</v>
      </c>
      <c r="F487" s="46">
        <f t="shared" si="247"/>
        <v>420.15035339876249</v>
      </c>
      <c r="G487" s="46">
        <f t="shared" si="251"/>
        <v>3853.0119709999999</v>
      </c>
      <c r="H487" s="11">
        <f t="shared" si="256"/>
        <v>4.1212982992866465E-2</v>
      </c>
      <c r="I487" s="10">
        <f t="shared" si="245"/>
        <v>1.156490951733584</v>
      </c>
      <c r="J487" s="11">
        <f t="shared" si="246"/>
        <v>15.649095173358397</v>
      </c>
      <c r="K487" s="56">
        <f t="shared" si="257"/>
        <v>4273.1623243987624</v>
      </c>
      <c r="L487" s="58">
        <f t="shared" si="258"/>
        <v>4.0037236577661339E-2</v>
      </c>
      <c r="M487" s="57">
        <f t="shared" si="259"/>
        <v>1.1519126693779003</v>
      </c>
      <c r="N487" s="58">
        <f t="shared" si="260"/>
        <v>15.191266937790026</v>
      </c>
      <c r="O487" s="70">
        <v>5.0147000000000004</v>
      </c>
      <c r="P487" s="45">
        <v>4032.9254769999998</v>
      </c>
      <c r="Q487" s="45">
        <v>0</v>
      </c>
      <c r="R487" s="45">
        <f t="shared" si="248"/>
        <v>420.15035339876249</v>
      </c>
      <c r="S487" s="47">
        <f t="shared" si="252"/>
        <v>4032.9254769999998</v>
      </c>
      <c r="T487" s="13">
        <f t="shared" si="261"/>
        <v>0.36325884864312208</v>
      </c>
      <c r="U487" s="12">
        <f t="shared" si="262"/>
        <v>1.0818468773992984</v>
      </c>
      <c r="V487" s="13">
        <f t="shared" si="249"/>
        <v>8.1846877399298421</v>
      </c>
      <c r="W487" s="55">
        <f t="shared" si="263"/>
        <v>4453.0758303987623</v>
      </c>
      <c r="X487" s="55">
        <f t="shared" si="264"/>
        <v>0.33165024085528572</v>
      </c>
      <c r="Y487" s="55">
        <f t="shared" si="265"/>
        <v>1.0822344925829932</v>
      </c>
      <c r="Z487" s="55">
        <f t="shared" si="266"/>
        <v>8.2234492582993202</v>
      </c>
      <c r="AA487" s="70">
        <v>5.1712999999999996</v>
      </c>
      <c r="AB487" s="45">
        <v>4266.2647209999996</v>
      </c>
      <c r="AC487" s="45">
        <v>0</v>
      </c>
      <c r="AD487" s="45">
        <f t="shared" si="279"/>
        <v>424.19409775554323</v>
      </c>
      <c r="AE487" s="48">
        <f t="shared" si="253"/>
        <v>4266.2647209999996</v>
      </c>
      <c r="AF487" s="15">
        <f t="shared" si="267"/>
        <v>0.70978600611937281</v>
      </c>
      <c r="AG487" s="14">
        <f t="shared" si="268"/>
        <v>0.94831576962698483</v>
      </c>
      <c r="AH487" s="15">
        <f t="shared" si="250"/>
        <v>-5.1684230373015172</v>
      </c>
      <c r="AI487" s="63">
        <f t="shared" si="269"/>
        <v>4690.4588187555428</v>
      </c>
      <c r="AJ487" s="63">
        <f t="shared" si="270"/>
        <v>0.64785988174700382</v>
      </c>
      <c r="AK487" s="63">
        <f t="shared" si="271"/>
        <v>0.94785829352419271</v>
      </c>
      <c r="AL487" s="63">
        <f t="shared" si="272"/>
        <v>-5.2141706475807297</v>
      </c>
      <c r="AM487" s="8">
        <v>7.65</v>
      </c>
      <c r="AN487" s="16">
        <f t="shared" si="254"/>
        <v>1.0664434131854217</v>
      </c>
      <c r="AO487" s="17">
        <f t="shared" si="273"/>
        <v>2.9256277950295839E-2</v>
      </c>
      <c r="AP487" s="16">
        <f t="shared" si="274"/>
        <v>1.0664434131854217</v>
      </c>
      <c r="AQ487" s="17">
        <f t="shared" si="275"/>
        <v>6.6443413185421685</v>
      </c>
      <c r="AR487" s="45">
        <v>3758.1414490000002</v>
      </c>
      <c r="AS487" s="17">
        <f t="shared" si="276"/>
        <v>5.1165938984309989E-2</v>
      </c>
      <c r="AT487" s="17">
        <f t="shared" si="277"/>
        <v>1.1470505225022418</v>
      </c>
      <c r="AU487" s="17">
        <f t="shared" si="278"/>
        <v>14.705052250224181</v>
      </c>
    </row>
    <row r="488" spans="1:47" x14ac:dyDescent="0.3">
      <c r="A488">
        <f t="shared" si="255"/>
        <v>486</v>
      </c>
      <c r="B488" s="7">
        <v>44539</v>
      </c>
      <c r="C488" s="70">
        <v>5.2157999999999998</v>
      </c>
      <c r="D488" s="45">
        <v>3849.2718629999999</v>
      </c>
      <c r="E488" s="45">
        <v>0</v>
      </c>
      <c r="F488" s="46">
        <f t="shared" si="247"/>
        <v>420.27327375396197</v>
      </c>
      <c r="G488" s="46">
        <f t="shared" si="251"/>
        <v>3849.2718629999999</v>
      </c>
      <c r="H488" s="11">
        <f t="shared" si="256"/>
        <v>-9.7069721769627026E-2</v>
      </c>
      <c r="I488" s="10">
        <f t="shared" si="245"/>
        <v>1.1553683491844453</v>
      </c>
      <c r="J488" s="11">
        <f t="shared" si="246"/>
        <v>15.53683491844453</v>
      </c>
      <c r="K488" s="56">
        <f t="shared" si="257"/>
        <v>4269.5451367539617</v>
      </c>
      <c r="L488" s="58">
        <f t="shared" si="258"/>
        <v>-8.4648964167532981E-2</v>
      </c>
      <c r="M488" s="57">
        <f t="shared" si="259"/>
        <v>1.1509375872351573</v>
      </c>
      <c r="N488" s="58">
        <f t="shared" si="260"/>
        <v>15.093758723515727</v>
      </c>
      <c r="O488" s="70">
        <v>5.04</v>
      </c>
      <c r="P488" s="45">
        <v>4030.390402</v>
      </c>
      <c r="Q488" s="45">
        <v>0</v>
      </c>
      <c r="R488" s="45">
        <f t="shared" si="248"/>
        <v>420.27327375396197</v>
      </c>
      <c r="S488" s="47">
        <f t="shared" si="252"/>
        <v>4030.390402</v>
      </c>
      <c r="T488" s="13">
        <f t="shared" si="261"/>
        <v>-6.2859455610009274E-2</v>
      </c>
      <c r="U488" s="12">
        <f t="shared" si="262"/>
        <v>1.0811668343416314</v>
      </c>
      <c r="V488" s="13">
        <f t="shared" si="249"/>
        <v>8.1166834341631411</v>
      </c>
      <c r="W488" s="55">
        <f t="shared" si="263"/>
        <v>4450.6636757539618</v>
      </c>
      <c r="X488" s="55">
        <f t="shared" si="264"/>
        <v>-5.4168281355870818E-2</v>
      </c>
      <c r="Y488" s="55">
        <f t="shared" si="265"/>
        <v>1.0816482647581205</v>
      </c>
      <c r="Z488" s="55">
        <f t="shared" si="266"/>
        <v>8.164826475812049</v>
      </c>
      <c r="AA488" s="70">
        <v>5.15</v>
      </c>
      <c r="AB488" s="45">
        <v>4283.029125</v>
      </c>
      <c r="AC488" s="45">
        <v>0</v>
      </c>
      <c r="AD488" s="45">
        <f t="shared" si="279"/>
        <v>424.31820115983135</v>
      </c>
      <c r="AE488" s="48">
        <f t="shared" si="253"/>
        <v>4283.029125</v>
      </c>
      <c r="AF488" s="15">
        <f t="shared" si="267"/>
        <v>0.39295273726172031</v>
      </c>
      <c r="AG488" s="14">
        <f t="shared" si="268"/>
        <v>0.95204220240161863</v>
      </c>
      <c r="AH488" s="15">
        <f t="shared" si="250"/>
        <v>-4.7957797598381369</v>
      </c>
      <c r="AI488" s="63">
        <f t="shared" si="269"/>
        <v>4707.347326159831</v>
      </c>
      <c r="AJ488" s="63">
        <f t="shared" si="270"/>
        <v>0.36006088224795896</v>
      </c>
      <c r="AK488" s="63">
        <f t="shared" si="271"/>
        <v>0.95127116045831639</v>
      </c>
      <c r="AL488" s="63">
        <f t="shared" si="272"/>
        <v>-4.8728839541683611</v>
      </c>
      <c r="AM488" s="8">
        <v>9.15</v>
      </c>
      <c r="AN488" s="16">
        <f t="shared" si="254"/>
        <v>1.0667554148345659</v>
      </c>
      <c r="AO488" s="17">
        <f t="shared" si="273"/>
        <v>2.9256277950295839E-2</v>
      </c>
      <c r="AP488" s="16">
        <f t="shared" si="274"/>
        <v>1.0667554148345659</v>
      </c>
      <c r="AQ488" s="17">
        <f t="shared" si="275"/>
        <v>6.6755414834565929</v>
      </c>
      <c r="AR488" s="45">
        <v>3760.0643369999998</v>
      </c>
      <c r="AS488" s="17">
        <f t="shared" si="276"/>
        <v>5.116592938543274E-2</v>
      </c>
      <c r="AT488" s="17">
        <f t="shared" si="277"/>
        <v>1.1476374215626006</v>
      </c>
      <c r="AU488" s="17">
        <f t="shared" si="278"/>
        <v>14.763742156260061</v>
      </c>
    </row>
    <row r="489" spans="1:47" x14ac:dyDescent="0.3">
      <c r="A489">
        <f t="shared" si="255"/>
        <v>487</v>
      </c>
      <c r="B489" s="7">
        <v>44540</v>
      </c>
      <c r="C489" s="70">
        <v>5.2744999999999997</v>
      </c>
      <c r="D489" s="45">
        <v>3846.347604</v>
      </c>
      <c r="E489" s="45">
        <v>0</v>
      </c>
      <c r="F489" s="46">
        <f t="shared" si="247"/>
        <v>420.39623007108224</v>
      </c>
      <c r="G489" s="46">
        <f t="shared" si="251"/>
        <v>3846.347604</v>
      </c>
      <c r="H489" s="11">
        <f t="shared" si="256"/>
        <v>-7.5969146999166348E-2</v>
      </c>
      <c r="I489" s="10">
        <f t="shared" si="245"/>
        <v>1.1544906257048715</v>
      </c>
      <c r="J489" s="11">
        <f t="shared" si="246"/>
        <v>15.449062570487149</v>
      </c>
      <c r="K489" s="56">
        <f t="shared" si="257"/>
        <v>4266.7438340710823</v>
      </c>
      <c r="L489" s="58">
        <f t="shared" si="258"/>
        <v>-6.5611267550835795E-2</v>
      </c>
      <c r="M489" s="57">
        <f t="shared" si="259"/>
        <v>1.1501824424954532</v>
      </c>
      <c r="N489" s="58">
        <f t="shared" si="260"/>
        <v>15.018244249545321</v>
      </c>
      <c r="O489" s="70">
        <v>4.9271000000000003</v>
      </c>
      <c r="P489" s="45">
        <v>4052.85986</v>
      </c>
      <c r="Q489" s="45">
        <v>0</v>
      </c>
      <c r="R489" s="45">
        <f t="shared" si="248"/>
        <v>420.39623007108224</v>
      </c>
      <c r="S489" s="47">
        <f t="shared" si="252"/>
        <v>4052.85986</v>
      </c>
      <c r="T489" s="13">
        <f t="shared" si="261"/>
        <v>0.55750078178158358</v>
      </c>
      <c r="U489" s="12">
        <f t="shared" si="262"/>
        <v>1.0871943478954491</v>
      </c>
      <c r="V489" s="13">
        <f t="shared" si="249"/>
        <v>8.7194347895449109</v>
      </c>
      <c r="W489" s="55">
        <f t="shared" si="263"/>
        <v>4473.2560900710823</v>
      </c>
      <c r="X489" s="55">
        <f t="shared" si="264"/>
        <v>0.5076189971441325</v>
      </c>
      <c r="Y489" s="55">
        <f t="shared" si="265"/>
        <v>1.0871389168323127</v>
      </c>
      <c r="Z489" s="55">
        <f t="shared" si="266"/>
        <v>8.7138916832312674</v>
      </c>
      <c r="AA489" s="70">
        <v>5.0849000000000002</v>
      </c>
      <c r="AB489" s="45">
        <v>4323.7139020000004</v>
      </c>
      <c r="AC489" s="45">
        <v>0</v>
      </c>
      <c r="AD489" s="45">
        <f t="shared" si="279"/>
        <v>424.44234087215636</v>
      </c>
      <c r="AE489" s="48">
        <f t="shared" si="253"/>
        <v>4323.7139020000004</v>
      </c>
      <c r="AF489" s="15">
        <f t="shared" si="267"/>
        <v>0.94990661544942512</v>
      </c>
      <c r="AG489" s="14">
        <f t="shared" si="268"/>
        <v>0.96108571426410205</v>
      </c>
      <c r="AH489" s="15">
        <f t="shared" si="250"/>
        <v>-3.8914285735897947</v>
      </c>
      <c r="AI489" s="63">
        <f t="shared" si="269"/>
        <v>4748.1562428721572</v>
      </c>
      <c r="AJ489" s="63">
        <f t="shared" si="270"/>
        <v>0.86691960216196406</v>
      </c>
      <c r="AK489" s="63">
        <f t="shared" si="271"/>
        <v>0.95951791661804309</v>
      </c>
      <c r="AL489" s="63">
        <f t="shared" si="272"/>
        <v>-4.0482083381956908</v>
      </c>
      <c r="AM489" s="8">
        <v>9.15</v>
      </c>
      <c r="AN489" s="16">
        <f t="shared" si="254"/>
        <v>1.0671261043325724</v>
      </c>
      <c r="AO489" s="17">
        <f t="shared" si="273"/>
        <v>3.4749249251664338E-2</v>
      </c>
      <c r="AP489" s="16">
        <f t="shared" si="274"/>
        <v>1.0671261043325724</v>
      </c>
      <c r="AQ489" s="17">
        <f t="shared" si="275"/>
        <v>6.7126104332572378</v>
      </c>
      <c r="AR489" s="45">
        <v>3757.842889</v>
      </c>
      <c r="AS489" s="17">
        <f t="shared" si="276"/>
        <v>-5.9080052916649084E-2</v>
      </c>
      <c r="AT489" s="17">
        <f t="shared" si="277"/>
        <v>1.1469593967666503</v>
      </c>
      <c r="AU489" s="17">
        <f t="shared" si="278"/>
        <v>14.695939676665027</v>
      </c>
    </row>
    <row r="490" spans="1:47" x14ac:dyDescent="0.3">
      <c r="A490">
        <f t="shared" si="255"/>
        <v>488</v>
      </c>
      <c r="B490" s="7">
        <v>44543</v>
      </c>
      <c r="C490" s="70">
        <v>5.29</v>
      </c>
      <c r="D490" s="45">
        <v>3848.4897099999998</v>
      </c>
      <c r="E490" s="45">
        <v>0</v>
      </c>
      <c r="F490" s="46">
        <f t="shared" si="247"/>
        <v>420.54231460491422</v>
      </c>
      <c r="G490" s="46">
        <f t="shared" si="251"/>
        <v>3848.4897099999998</v>
      </c>
      <c r="H490" s="11">
        <f t="shared" si="256"/>
        <v>5.5691950404379575E-2</v>
      </c>
      <c r="I490" s="10">
        <f t="shared" si="245"/>
        <v>1.1551335840515622</v>
      </c>
      <c r="J490" s="11">
        <f t="shared" si="246"/>
        <v>15.513358405156218</v>
      </c>
      <c r="K490" s="56">
        <f t="shared" si="257"/>
        <v>4269.0320246049141</v>
      </c>
      <c r="L490" s="58">
        <f t="shared" si="258"/>
        <v>5.3628495705781987E-2</v>
      </c>
      <c r="M490" s="57">
        <f t="shared" si="259"/>
        <v>1.1507992680372356</v>
      </c>
      <c r="N490" s="58">
        <f t="shared" si="260"/>
        <v>15.079926803723565</v>
      </c>
      <c r="O490" s="70">
        <v>5.0134999999999996</v>
      </c>
      <c r="P490" s="45">
        <v>4037.026648</v>
      </c>
      <c r="Q490" s="45">
        <v>0</v>
      </c>
      <c r="R490" s="45">
        <f t="shared" si="248"/>
        <v>420.54231460491422</v>
      </c>
      <c r="S490" s="47">
        <f t="shared" si="252"/>
        <v>4037.026648</v>
      </c>
      <c r="T490" s="13">
        <f t="shared" si="261"/>
        <v>-0.39066764080019079</v>
      </c>
      <c r="U490" s="12">
        <f t="shared" si="262"/>
        <v>1.0829470313856129</v>
      </c>
      <c r="V490" s="13">
        <f t="shared" si="249"/>
        <v>8.2947031385612888</v>
      </c>
      <c r="W490" s="55">
        <f t="shared" si="263"/>
        <v>4457.5689626049143</v>
      </c>
      <c r="X490" s="55">
        <f t="shared" si="264"/>
        <v>-0.35068699735272268</v>
      </c>
      <c r="Y490" s="55">
        <f t="shared" si="265"/>
        <v>1.0833264620078205</v>
      </c>
      <c r="Z490" s="55">
        <f t="shared" si="266"/>
        <v>8.3326462007820457</v>
      </c>
      <c r="AA490" s="70">
        <v>5.1257000000000001</v>
      </c>
      <c r="AB490" s="45">
        <v>4299.874562</v>
      </c>
      <c r="AC490" s="45">
        <v>0</v>
      </c>
      <c r="AD490" s="45">
        <f t="shared" si="279"/>
        <v>424.58983139911561</v>
      </c>
      <c r="AE490" s="48">
        <f t="shared" si="253"/>
        <v>4299.874562</v>
      </c>
      <c r="AF490" s="15">
        <f t="shared" si="267"/>
        <v>-0.55136256792969185</v>
      </c>
      <c r="AG490" s="14">
        <f t="shared" si="268"/>
        <v>0.95578664738993013</v>
      </c>
      <c r="AH490" s="15">
        <f t="shared" si="250"/>
        <v>-4.4213352610069867</v>
      </c>
      <c r="AI490" s="63">
        <f t="shared" si="269"/>
        <v>4724.4643933991156</v>
      </c>
      <c r="AJ490" s="63">
        <f t="shared" si="270"/>
        <v>-0.49896945806295889</v>
      </c>
      <c r="AK490" s="63">
        <f t="shared" si="271"/>
        <v>0.95473021526947699</v>
      </c>
      <c r="AL490" s="63">
        <f t="shared" si="272"/>
        <v>-4.5269784730523011</v>
      </c>
      <c r="AM490" s="8">
        <v>9.15</v>
      </c>
      <c r="AN490" s="16">
        <f t="shared" si="254"/>
        <v>1.0674969226423965</v>
      </c>
      <c r="AO490" s="17">
        <f t="shared" si="273"/>
        <v>3.4749249251664338E-2</v>
      </c>
      <c r="AP490" s="16">
        <f t="shared" si="274"/>
        <v>1.0674969226423965</v>
      </c>
      <c r="AQ490" s="17">
        <f t="shared" si="275"/>
        <v>6.7496922642396484</v>
      </c>
      <c r="AR490" s="45">
        <v>3759.5353449999998</v>
      </c>
      <c r="AS490" s="17">
        <f t="shared" si="276"/>
        <v>4.5037965928651502E-2</v>
      </c>
      <c r="AT490" s="17">
        <f t="shared" si="277"/>
        <v>1.1474759639489815</v>
      </c>
      <c r="AU490" s="17">
        <f t="shared" si="278"/>
        <v>14.747596394898155</v>
      </c>
    </row>
    <row r="491" spans="1:47" x14ac:dyDescent="0.3">
      <c r="A491">
        <f t="shared" si="255"/>
        <v>489</v>
      </c>
      <c r="B491" s="7">
        <v>44544</v>
      </c>
      <c r="C491" s="70">
        <v>5.5128000000000004</v>
      </c>
      <c r="D491" s="45">
        <v>3845.6719050000002</v>
      </c>
      <c r="E491" s="45">
        <v>0</v>
      </c>
      <c r="F491" s="46">
        <f t="shared" si="247"/>
        <v>420.68844990202501</v>
      </c>
      <c r="G491" s="46">
        <f t="shared" si="251"/>
        <v>3845.6719050000002</v>
      </c>
      <c r="H491" s="11">
        <f t="shared" si="256"/>
        <v>-7.3218462626467584E-2</v>
      </c>
      <c r="I491" s="10">
        <f t="shared" si="245"/>
        <v>1.1542878130000376</v>
      </c>
      <c r="J491" s="11">
        <f t="shared" si="246"/>
        <v>15.428781300003758</v>
      </c>
      <c r="K491" s="56">
        <f t="shared" si="257"/>
        <v>4266.3603549020254</v>
      </c>
      <c r="L491" s="58">
        <f t="shared" si="258"/>
        <v>-6.2582564091584469E-2</v>
      </c>
      <c r="M491" s="57">
        <f t="shared" si="259"/>
        <v>1.1500790683477509</v>
      </c>
      <c r="N491" s="58">
        <f t="shared" si="260"/>
        <v>15.007906834775087</v>
      </c>
      <c r="O491" s="70">
        <v>5.0201000000000002</v>
      </c>
      <c r="P491" s="45">
        <v>4038.2280009999999</v>
      </c>
      <c r="Q491" s="45">
        <v>0</v>
      </c>
      <c r="R491" s="45">
        <f t="shared" si="248"/>
        <v>420.68844990202501</v>
      </c>
      <c r="S491" s="47">
        <f t="shared" si="252"/>
        <v>4038.2280009999999</v>
      </c>
      <c r="T491" s="13">
        <f t="shared" si="261"/>
        <v>2.9758361902199049E-2</v>
      </c>
      <c r="U491" s="12">
        <f t="shared" si="262"/>
        <v>1.0832692986824217</v>
      </c>
      <c r="V491" s="13">
        <f t="shared" si="249"/>
        <v>8.3269298682421713</v>
      </c>
      <c r="W491" s="55">
        <f t="shared" si="263"/>
        <v>4458.9164509020247</v>
      </c>
      <c r="X491" s="55">
        <f t="shared" si="264"/>
        <v>3.0229219299005017E-2</v>
      </c>
      <c r="Y491" s="55">
        <f t="shared" si="265"/>
        <v>1.0836539431397449</v>
      </c>
      <c r="Z491" s="55">
        <f t="shared" si="266"/>
        <v>8.3653943139744946</v>
      </c>
      <c r="AA491" s="70">
        <v>5.1542000000000003</v>
      </c>
      <c r="AB491" s="45">
        <v>4284.2048269999996</v>
      </c>
      <c r="AC491" s="45">
        <v>0</v>
      </c>
      <c r="AD491" s="45">
        <f t="shared" si="279"/>
        <v>424.73737317792569</v>
      </c>
      <c r="AE491" s="48">
        <f t="shared" si="253"/>
        <v>4284.2048269999996</v>
      </c>
      <c r="AF491" s="15">
        <f t="shared" si="267"/>
        <v>-0.36442307267474661</v>
      </c>
      <c r="AG491" s="14">
        <f t="shared" si="268"/>
        <v>0.95230354032129683</v>
      </c>
      <c r="AH491" s="15">
        <f t="shared" si="250"/>
        <v>-4.7696459678703178</v>
      </c>
      <c r="AI491" s="63">
        <f t="shared" si="269"/>
        <v>4708.9422001779249</v>
      </c>
      <c r="AJ491" s="63">
        <f t="shared" si="270"/>
        <v>-0.32854926884151592</v>
      </c>
      <c r="AK491" s="63">
        <f t="shared" si="271"/>
        <v>0.95159345612780011</v>
      </c>
      <c r="AL491" s="63">
        <f t="shared" si="272"/>
        <v>-4.8406543872199892</v>
      </c>
      <c r="AM491" s="8">
        <v>9.15</v>
      </c>
      <c r="AN491" s="16">
        <f t="shared" si="254"/>
        <v>1.0678678698087993</v>
      </c>
      <c r="AO491" s="17">
        <f t="shared" si="273"/>
        <v>3.4749249251664338E-2</v>
      </c>
      <c r="AP491" s="16">
        <f t="shared" si="274"/>
        <v>1.0678678698087993</v>
      </c>
      <c r="AQ491" s="17">
        <f t="shared" si="275"/>
        <v>6.786786980879933</v>
      </c>
      <c r="AR491" s="45">
        <v>3761.2285630000001</v>
      </c>
      <c r="AS491" s="17">
        <f t="shared" si="276"/>
        <v>4.5037959338567468E-2</v>
      </c>
      <c r="AT491" s="17">
        <f t="shared" si="277"/>
        <v>1.1479927637070446</v>
      </c>
      <c r="AU491" s="17">
        <f t="shared" si="278"/>
        <v>14.799276370704462</v>
      </c>
    </row>
    <row r="492" spans="1:47" x14ac:dyDescent="0.3">
      <c r="A492">
        <f t="shared" si="255"/>
        <v>490</v>
      </c>
      <c r="B492" s="7">
        <v>44545</v>
      </c>
      <c r="C492" s="70">
        <v>5.5042</v>
      </c>
      <c r="D492" s="45">
        <v>3848.4274329999998</v>
      </c>
      <c r="E492" s="45">
        <v>0</v>
      </c>
      <c r="F492" s="46">
        <f t="shared" si="247"/>
        <v>420.83463598005443</v>
      </c>
      <c r="G492" s="46">
        <f t="shared" si="251"/>
        <v>3848.4274329999998</v>
      </c>
      <c r="H492" s="11">
        <f t="shared" si="256"/>
        <v>7.1652706420866075E-2</v>
      </c>
      <c r="I492" s="10">
        <f t="shared" si="245"/>
        <v>1.1551148914579383</v>
      </c>
      <c r="J492" s="11">
        <f t="shared" si="246"/>
        <v>15.511489145793833</v>
      </c>
      <c r="K492" s="56">
        <f t="shared" si="257"/>
        <v>4269.2620689800542</v>
      </c>
      <c r="L492" s="58">
        <f t="shared" si="258"/>
        <v>6.8013806538735899E-2</v>
      </c>
      <c r="M492" s="57">
        <f t="shared" si="259"/>
        <v>1.1508612809003393</v>
      </c>
      <c r="N492" s="58">
        <f t="shared" si="260"/>
        <v>15.086128090033935</v>
      </c>
      <c r="O492" s="70">
        <v>5.0206</v>
      </c>
      <c r="P492" s="45">
        <v>4040.724064</v>
      </c>
      <c r="Q492" s="45">
        <v>0</v>
      </c>
      <c r="R492" s="45">
        <f t="shared" si="248"/>
        <v>420.83463598005443</v>
      </c>
      <c r="S492" s="47">
        <f t="shared" si="252"/>
        <v>4040.724064</v>
      </c>
      <c r="T492" s="13">
        <f t="shared" si="261"/>
        <v>6.181084870349185E-2</v>
      </c>
      <c r="U492" s="12">
        <f t="shared" si="262"/>
        <v>1.0839388766296816</v>
      </c>
      <c r="V492" s="13">
        <f t="shared" si="249"/>
        <v>8.393887662968158</v>
      </c>
      <c r="W492" s="55">
        <f t="shared" si="263"/>
        <v>4461.5586999800544</v>
      </c>
      <c r="X492" s="55">
        <f t="shared" si="264"/>
        <v>5.9257649411548208E-2</v>
      </c>
      <c r="Y492" s="55">
        <f t="shared" si="265"/>
        <v>1.0842960909942052</v>
      </c>
      <c r="Z492" s="55">
        <f t="shared" si="266"/>
        <v>8.4296090994205208</v>
      </c>
      <c r="AA492" s="70">
        <v>5.2126000000000001</v>
      </c>
      <c r="AB492" s="45">
        <v>4249.5323989999997</v>
      </c>
      <c r="AC492" s="45">
        <v>0</v>
      </c>
      <c r="AD492" s="45">
        <f t="shared" si="279"/>
        <v>424.88496622639627</v>
      </c>
      <c r="AE492" s="48">
        <f t="shared" si="253"/>
        <v>4249.5323989999997</v>
      </c>
      <c r="AF492" s="15">
        <f t="shared" si="267"/>
        <v>-0.80930836409797147</v>
      </c>
      <c r="AG492" s="14">
        <f t="shared" si="268"/>
        <v>0.94459646811787545</v>
      </c>
      <c r="AH492" s="15">
        <f t="shared" si="250"/>
        <v>-5.540353188212455</v>
      </c>
      <c r="AI492" s="63">
        <f t="shared" si="269"/>
        <v>4674.4173652263962</v>
      </c>
      <c r="AJ492" s="63">
        <f t="shared" si="270"/>
        <v>-0.73317601881425221</v>
      </c>
      <c r="AK492" s="63">
        <f t="shared" si="271"/>
        <v>0.94461660111086532</v>
      </c>
      <c r="AL492" s="63">
        <f t="shared" si="272"/>
        <v>-5.5383398889134678</v>
      </c>
      <c r="AM492" s="8">
        <v>9.15</v>
      </c>
      <c r="AN492" s="16">
        <f t="shared" si="254"/>
        <v>1.0682389458765575</v>
      </c>
      <c r="AO492" s="17">
        <f t="shared" si="273"/>
        <v>3.4749249251664338E-2</v>
      </c>
      <c r="AP492" s="16">
        <f t="shared" si="274"/>
        <v>1.0682389458765575</v>
      </c>
      <c r="AQ492" s="17">
        <f t="shared" si="275"/>
        <v>6.8238945876557544</v>
      </c>
      <c r="AR492" s="45">
        <v>3762.9225449999999</v>
      </c>
      <c r="AS492" s="17">
        <f t="shared" si="276"/>
        <v>4.5037996804131453E-2</v>
      </c>
      <c r="AT492" s="17">
        <f t="shared" si="277"/>
        <v>1.1485097966512747</v>
      </c>
      <c r="AU492" s="17">
        <f t="shared" si="278"/>
        <v>14.850979665127472</v>
      </c>
    </row>
    <row r="493" spans="1:47" x14ac:dyDescent="0.3">
      <c r="A493">
        <f t="shared" si="255"/>
        <v>491</v>
      </c>
      <c r="B493" s="7">
        <v>44546</v>
      </c>
      <c r="C493" s="70">
        <v>5.6223000000000001</v>
      </c>
      <c r="D493" s="45">
        <v>3847.6020440000002</v>
      </c>
      <c r="E493" s="45">
        <v>0</v>
      </c>
      <c r="F493" s="46">
        <f t="shared" si="247"/>
        <v>420.98087285664849</v>
      </c>
      <c r="G493" s="46">
        <f t="shared" si="251"/>
        <v>3847.6020440000002</v>
      </c>
      <c r="H493" s="11">
        <f t="shared" si="256"/>
        <v>-2.1447435721977381E-2</v>
      </c>
      <c r="I493" s="10">
        <f t="shared" si="245"/>
        <v>1.1548671489340778</v>
      </c>
      <c r="J493" s="11">
        <f t="shared" si="246"/>
        <v>15.486714893407783</v>
      </c>
      <c r="K493" s="56">
        <f t="shared" si="257"/>
        <v>4268.5829168566488</v>
      </c>
      <c r="L493" s="58">
        <f t="shared" si="258"/>
        <v>-1.5907951126725717E-2</v>
      </c>
      <c r="M493" s="57">
        <f t="shared" si="259"/>
        <v>1.1506782024502373</v>
      </c>
      <c r="N493" s="58">
        <f t="shared" si="260"/>
        <v>15.067820245023732</v>
      </c>
      <c r="O493" s="70">
        <v>5.0964</v>
      </c>
      <c r="P493" s="45">
        <v>4026.6502650000002</v>
      </c>
      <c r="Q493" s="45">
        <v>0</v>
      </c>
      <c r="R493" s="45">
        <f t="shared" si="248"/>
        <v>420.98087285664849</v>
      </c>
      <c r="S493" s="47">
        <f t="shared" si="252"/>
        <v>4026.6502650000002</v>
      </c>
      <c r="T493" s="13">
        <f t="shared" si="261"/>
        <v>-0.34829893794003919</v>
      </c>
      <c r="U493" s="12">
        <f t="shared" si="262"/>
        <v>1.0801635290344611</v>
      </c>
      <c r="V493" s="13">
        <f t="shared" si="249"/>
        <v>8.0163529034461121</v>
      </c>
      <c r="W493" s="55">
        <f t="shared" si="263"/>
        <v>4447.6311378566488</v>
      </c>
      <c r="X493" s="55">
        <f t="shared" si="264"/>
        <v>-0.31216807981183647</v>
      </c>
      <c r="Y493" s="55">
        <f t="shared" si="265"/>
        <v>1.0809112647074739</v>
      </c>
      <c r="Z493" s="55">
        <f t="shared" si="266"/>
        <v>8.0911264707473904</v>
      </c>
      <c r="AA493" s="70">
        <v>5.2930000000000001</v>
      </c>
      <c r="AB493" s="45">
        <v>4200.9143819999999</v>
      </c>
      <c r="AC493" s="45">
        <v>0</v>
      </c>
      <c r="AD493" s="45">
        <f t="shared" si="279"/>
        <v>425.03261056234311</v>
      </c>
      <c r="AE493" s="48">
        <f t="shared" si="253"/>
        <v>4200.9143819999999</v>
      </c>
      <c r="AF493" s="15">
        <f t="shared" si="267"/>
        <v>-1.1440792170790526</v>
      </c>
      <c r="AG493" s="14">
        <f t="shared" si="268"/>
        <v>0.93378953624087613</v>
      </c>
      <c r="AH493" s="15">
        <f t="shared" si="250"/>
        <v>-6.6210463759123872</v>
      </c>
      <c r="AI493" s="63">
        <f t="shared" si="269"/>
        <v>4625.9469925623434</v>
      </c>
      <c r="AJ493" s="63">
        <f t="shared" si="270"/>
        <v>-1.03692864536723</v>
      </c>
      <c r="AK493" s="63">
        <f t="shared" si="271"/>
        <v>0.9348216009850524</v>
      </c>
      <c r="AL493" s="63">
        <f t="shared" si="272"/>
        <v>-6.5178399014947601</v>
      </c>
      <c r="AM493" s="8">
        <v>9.15</v>
      </c>
      <c r="AN493" s="16">
        <f t="shared" si="254"/>
        <v>1.0686101508904635</v>
      </c>
      <c r="AO493" s="17">
        <f t="shared" si="273"/>
        <v>3.4749249251664338E-2</v>
      </c>
      <c r="AP493" s="16">
        <f t="shared" si="274"/>
        <v>1.0686101508904635</v>
      </c>
      <c r="AQ493" s="17">
        <f t="shared" si="275"/>
        <v>6.8610150890463517</v>
      </c>
      <c r="AR493" s="45">
        <v>3764.0477129999999</v>
      </c>
      <c r="AS493" s="17">
        <f t="shared" si="276"/>
        <v>2.9901439281410092E-2</v>
      </c>
      <c r="AT493" s="17">
        <f t="shared" si="277"/>
        <v>1.1488532176107615</v>
      </c>
      <c r="AU493" s="17">
        <f t="shared" si="278"/>
        <v>14.885321761076153</v>
      </c>
    </row>
    <row r="494" spans="1:47" x14ac:dyDescent="0.3">
      <c r="A494">
        <f t="shared" si="255"/>
        <v>492</v>
      </c>
      <c r="B494" s="7">
        <v>44547</v>
      </c>
      <c r="C494" s="70">
        <v>5.7282999999999999</v>
      </c>
      <c r="D494" s="45">
        <v>3847.0996209999998</v>
      </c>
      <c r="E494" s="45">
        <v>0</v>
      </c>
      <c r="F494" s="46">
        <f t="shared" si="247"/>
        <v>421.12716054945929</v>
      </c>
      <c r="G494" s="46">
        <f t="shared" si="251"/>
        <v>3847.0996209999998</v>
      </c>
      <c r="H494" s="11">
        <f t="shared" si="256"/>
        <v>-1.3058081221883899E-2</v>
      </c>
      <c r="I494" s="10">
        <f t="shared" si="245"/>
        <v>1.1547163454437652</v>
      </c>
      <c r="J494" s="11">
        <f t="shared" si="246"/>
        <v>15.471634544376522</v>
      </c>
      <c r="K494" s="56">
        <f t="shared" si="257"/>
        <v>4268.2267815494588</v>
      </c>
      <c r="L494" s="58">
        <f t="shared" si="258"/>
        <v>-8.3431741663919645E-3</v>
      </c>
      <c r="M494" s="57">
        <f t="shared" si="259"/>
        <v>1.1505821993637122</v>
      </c>
      <c r="N494" s="58">
        <f t="shared" si="260"/>
        <v>15.05821993637122</v>
      </c>
      <c r="O494" s="70">
        <v>5.15</v>
      </c>
      <c r="P494" s="45">
        <v>4017.3419279999998</v>
      </c>
      <c r="Q494" s="45">
        <v>0</v>
      </c>
      <c r="R494" s="45">
        <f t="shared" si="248"/>
        <v>421.12716054945929</v>
      </c>
      <c r="S494" s="47">
        <f t="shared" si="252"/>
        <v>4017.3419279999998</v>
      </c>
      <c r="T494" s="13">
        <f t="shared" si="261"/>
        <v>-0.23116825121142215</v>
      </c>
      <c r="U494" s="12">
        <f t="shared" si="262"/>
        <v>1.0776665338941687</v>
      </c>
      <c r="V494" s="13">
        <f t="shared" si="249"/>
        <v>7.7666533894168666</v>
      </c>
      <c r="W494" s="55">
        <f t="shared" si="263"/>
        <v>4438.4690885494592</v>
      </c>
      <c r="X494" s="55">
        <f t="shared" si="264"/>
        <v>-0.20599840731407859</v>
      </c>
      <c r="Y494" s="55">
        <f t="shared" si="265"/>
        <v>1.0786846047176981</v>
      </c>
      <c r="Z494" s="55">
        <f t="shared" si="266"/>
        <v>7.8684604717698114</v>
      </c>
      <c r="AA494" s="70">
        <v>5.3360000000000003</v>
      </c>
      <c r="AB494" s="45">
        <v>4176.277419</v>
      </c>
      <c r="AC494" s="45">
        <v>0</v>
      </c>
      <c r="AD494" s="45">
        <f t="shared" si="279"/>
        <v>425.18030620358826</v>
      </c>
      <c r="AE494" s="48">
        <f t="shared" si="253"/>
        <v>4176.277419</v>
      </c>
      <c r="AF494" s="15">
        <f t="shared" si="267"/>
        <v>-0.58646667748250003</v>
      </c>
      <c r="AG494" s="14">
        <f t="shared" si="268"/>
        <v>0.92831317177300499</v>
      </c>
      <c r="AH494" s="15">
        <f t="shared" si="250"/>
        <v>-7.1686828226995019</v>
      </c>
      <c r="AI494" s="63">
        <f t="shared" si="269"/>
        <v>4601.4577252035879</v>
      </c>
      <c r="AJ494" s="63">
        <f t="shared" si="270"/>
        <v>-0.52938927744156095</v>
      </c>
      <c r="AK494" s="63">
        <f t="shared" si="271"/>
        <v>0.92987275566622996</v>
      </c>
      <c r="AL494" s="63">
        <f t="shared" si="272"/>
        <v>-7.012724433377004</v>
      </c>
      <c r="AM494" s="8">
        <v>9.15</v>
      </c>
      <c r="AN494" s="16">
        <f t="shared" si="254"/>
        <v>1.068981484895325</v>
      </c>
      <c r="AO494" s="17">
        <f t="shared" si="273"/>
        <v>3.4749249251664338E-2</v>
      </c>
      <c r="AP494" s="16">
        <f t="shared" si="274"/>
        <v>1.068981484895325</v>
      </c>
      <c r="AQ494" s="17">
        <f t="shared" si="275"/>
        <v>6.8981484895324963</v>
      </c>
      <c r="AR494" s="45">
        <v>3765.173217</v>
      </c>
      <c r="AS494" s="17">
        <f t="shared" si="276"/>
        <v>2.9901427553991056E-2</v>
      </c>
      <c r="AT494" s="17">
        <f t="shared" si="277"/>
        <v>1.149196741123327</v>
      </c>
      <c r="AU494" s="17">
        <f t="shared" si="278"/>
        <v>14.919674112332704</v>
      </c>
    </row>
    <row r="495" spans="1:47" x14ac:dyDescent="0.3">
      <c r="A495">
        <f t="shared" si="255"/>
        <v>493</v>
      </c>
      <c r="B495" s="7">
        <v>44550</v>
      </c>
      <c r="C495" s="70">
        <v>5.9321999999999999</v>
      </c>
      <c r="D495" s="45">
        <v>3844.3556050000002</v>
      </c>
      <c r="E495" s="45">
        <v>0</v>
      </c>
      <c r="F495" s="46">
        <f t="shared" si="247"/>
        <v>421.27349907614507</v>
      </c>
      <c r="G495" s="46">
        <f t="shared" si="251"/>
        <v>3844.3556050000002</v>
      </c>
      <c r="H495" s="11">
        <f t="shared" si="256"/>
        <v>-7.1326876616895074E-2</v>
      </c>
      <c r="I495" s="10">
        <f t="shared" si="245"/>
        <v>1.1538927223407753</v>
      </c>
      <c r="J495" s="11">
        <f t="shared" si="246"/>
        <v>15.389272234077534</v>
      </c>
      <c r="K495" s="56">
        <f t="shared" si="257"/>
        <v>4265.6291040761453</v>
      </c>
      <c r="L495" s="58">
        <f t="shared" si="258"/>
        <v>-6.0860811907714751E-2</v>
      </c>
      <c r="M495" s="57">
        <f t="shared" si="259"/>
        <v>1.1498819456955138</v>
      </c>
      <c r="N495" s="58">
        <f t="shared" si="260"/>
        <v>14.988194569551382</v>
      </c>
      <c r="O495" s="70">
        <v>5.1227999999999998</v>
      </c>
      <c r="P495" s="45">
        <v>4025.0739330000001</v>
      </c>
      <c r="Q495" s="45">
        <v>0</v>
      </c>
      <c r="R495" s="45">
        <f t="shared" si="248"/>
        <v>421.27349907614507</v>
      </c>
      <c r="S495" s="47">
        <f t="shared" si="252"/>
        <v>4025.0739330000001</v>
      </c>
      <c r="T495" s="13">
        <f t="shared" si="261"/>
        <v>0.19246569345043874</v>
      </c>
      <c r="U495" s="12">
        <f t="shared" si="262"/>
        <v>1.0797406722617113</v>
      </c>
      <c r="V495" s="13">
        <f t="shared" si="249"/>
        <v>7.9740672261711332</v>
      </c>
      <c r="W495" s="55">
        <f t="shared" si="263"/>
        <v>4446.3474320761452</v>
      </c>
      <c r="X495" s="55">
        <f t="shared" si="264"/>
        <v>0.17750137197103388</v>
      </c>
      <c r="Y495" s="55">
        <f t="shared" si="265"/>
        <v>1.0805992846903123</v>
      </c>
      <c r="Z495" s="55">
        <f t="shared" si="266"/>
        <v>8.0599284690312309</v>
      </c>
      <c r="AA495" s="70">
        <v>5.3315000000000001</v>
      </c>
      <c r="AB495" s="45">
        <v>4181.1757299999999</v>
      </c>
      <c r="AC495" s="45">
        <v>0</v>
      </c>
      <c r="AD495" s="45">
        <f t="shared" si="279"/>
        <v>425.32805316795992</v>
      </c>
      <c r="AE495" s="48">
        <f t="shared" si="253"/>
        <v>4181.1757299999999</v>
      </c>
      <c r="AF495" s="15">
        <f t="shared" si="267"/>
        <v>0.11728892763960275</v>
      </c>
      <c r="AG495" s="14">
        <f t="shared" si="268"/>
        <v>0.92940198033731469</v>
      </c>
      <c r="AH495" s="15">
        <f t="shared" si="250"/>
        <v>-7.0598019662685303</v>
      </c>
      <c r="AI495" s="63">
        <f t="shared" si="269"/>
        <v>4606.5037831679601</v>
      </c>
      <c r="AJ495" s="63">
        <f t="shared" si="270"/>
        <v>0.10966216068297729</v>
      </c>
      <c r="AK495" s="63">
        <f t="shared" si="271"/>
        <v>0.93089247422169585</v>
      </c>
      <c r="AL495" s="63">
        <f t="shared" si="272"/>
        <v>-6.9107525778304151</v>
      </c>
      <c r="AM495" s="8">
        <v>9.15</v>
      </c>
      <c r="AN495" s="16">
        <f t="shared" si="254"/>
        <v>1.0693529479359654</v>
      </c>
      <c r="AO495" s="17">
        <f t="shared" si="273"/>
        <v>3.4749249251664338E-2</v>
      </c>
      <c r="AP495" s="16">
        <f t="shared" si="274"/>
        <v>1.0693529479359654</v>
      </c>
      <c r="AQ495" s="17">
        <f t="shared" si="275"/>
        <v>6.9352947935965359</v>
      </c>
      <c r="AR495" s="45">
        <v>3766.2990580000001</v>
      </c>
      <c r="AS495" s="17">
        <f t="shared" si="276"/>
        <v>2.9901439724389078E-2</v>
      </c>
      <c r="AT495" s="17">
        <f t="shared" si="277"/>
        <v>1.1495403674941886</v>
      </c>
      <c r="AU495" s="17">
        <f t="shared" si="278"/>
        <v>14.954036749418865</v>
      </c>
    </row>
    <row r="496" spans="1:47" x14ac:dyDescent="0.3">
      <c r="A496">
        <f t="shared" si="255"/>
        <v>494</v>
      </c>
      <c r="B496" s="7">
        <v>44551</v>
      </c>
      <c r="C496" s="70">
        <v>5.9367000000000001</v>
      </c>
      <c r="D496" s="45">
        <v>3846.2774460000001</v>
      </c>
      <c r="E496" s="45">
        <v>0</v>
      </c>
      <c r="F496" s="46">
        <f t="shared" si="247"/>
        <v>421.41988845437027</v>
      </c>
      <c r="G496" s="46">
        <f t="shared" si="251"/>
        <v>3846.2774460000001</v>
      </c>
      <c r="H496" s="11">
        <f t="shared" si="256"/>
        <v>4.9991239038882362E-2</v>
      </c>
      <c r="I496" s="10">
        <f t="shared" si="245"/>
        <v>1.1544695676098531</v>
      </c>
      <c r="J496" s="11">
        <f t="shared" si="246"/>
        <v>15.446956760985309</v>
      </c>
      <c r="K496" s="56">
        <f t="shared" si="257"/>
        <v>4267.6973344543703</v>
      </c>
      <c r="L496" s="58">
        <f t="shared" si="258"/>
        <v>4.8485940239118008E-2</v>
      </c>
      <c r="M496" s="57">
        <f t="shared" si="259"/>
        <v>1.1504394767685242</v>
      </c>
      <c r="N496" s="58">
        <f t="shared" si="260"/>
        <v>15.043947676852421</v>
      </c>
      <c r="O496" s="70">
        <v>5.0770999999999997</v>
      </c>
      <c r="P496" s="45">
        <v>4036.7283259999999</v>
      </c>
      <c r="Q496" s="45">
        <v>0</v>
      </c>
      <c r="R496" s="45">
        <f t="shared" si="248"/>
        <v>421.41988845437027</v>
      </c>
      <c r="S496" s="47">
        <f t="shared" si="252"/>
        <v>4036.7283259999999</v>
      </c>
      <c r="T496" s="13">
        <f t="shared" si="261"/>
        <v>0.2895448181572613</v>
      </c>
      <c r="U496" s="12">
        <f t="shared" si="262"/>
        <v>1.0828670054277816</v>
      </c>
      <c r="V496" s="13">
        <f t="shared" si="249"/>
        <v>8.2867005427781582</v>
      </c>
      <c r="W496" s="55">
        <f t="shared" si="263"/>
        <v>4458.1482144543697</v>
      </c>
      <c r="X496" s="55">
        <f t="shared" si="264"/>
        <v>0.26540396490595253</v>
      </c>
      <c r="Y496" s="55">
        <f t="shared" si="265"/>
        <v>1.0834672380366257</v>
      </c>
      <c r="Z496" s="55">
        <f t="shared" si="266"/>
        <v>8.3467238036625702</v>
      </c>
      <c r="AA496" s="70">
        <v>5.3247999999999998</v>
      </c>
      <c r="AB496" s="45">
        <v>4187.44794</v>
      </c>
      <c r="AC496" s="45">
        <v>0</v>
      </c>
      <c r="AD496" s="45">
        <f t="shared" si="279"/>
        <v>425.47585147329249</v>
      </c>
      <c r="AE496" s="48">
        <f t="shared" si="253"/>
        <v>4187.44794</v>
      </c>
      <c r="AF496" s="15">
        <f t="shared" si="267"/>
        <v>0.1500106765424114</v>
      </c>
      <c r="AG496" s="14">
        <f t="shared" si="268"/>
        <v>0.93079618253581731</v>
      </c>
      <c r="AH496" s="15">
        <f t="shared" si="250"/>
        <v>-6.9203817464182693</v>
      </c>
      <c r="AI496" s="63">
        <f t="shared" si="269"/>
        <v>4612.9237914732921</v>
      </c>
      <c r="AJ496" s="63">
        <f t="shared" si="270"/>
        <v>0.13936834978385271</v>
      </c>
      <c r="AK496" s="63">
        <f t="shared" si="271"/>
        <v>0.93218984370128066</v>
      </c>
      <c r="AL496" s="63">
        <f t="shared" si="272"/>
        <v>-6.7810156298719342</v>
      </c>
      <c r="AM496" s="8">
        <v>9.15</v>
      </c>
      <c r="AN496" s="16">
        <f t="shared" si="254"/>
        <v>1.0697245400572237</v>
      </c>
      <c r="AO496" s="17">
        <f t="shared" si="273"/>
        <v>3.4749249251664338E-2</v>
      </c>
      <c r="AP496" s="16">
        <f t="shared" si="274"/>
        <v>1.0697245400572237</v>
      </c>
      <c r="AQ496" s="17">
        <f t="shared" si="275"/>
        <v>6.9724540057223727</v>
      </c>
      <c r="AR496" s="45">
        <v>3767.425236</v>
      </c>
      <c r="AS496" s="17">
        <f t="shared" si="276"/>
        <v>2.9901449211999775E-2</v>
      </c>
      <c r="AT496" s="17">
        <f t="shared" si="277"/>
        <v>1.1498840967233463</v>
      </c>
      <c r="AU496" s="17">
        <f t="shared" si="278"/>
        <v>14.988409672334635</v>
      </c>
    </row>
    <row r="497" spans="1:60" x14ac:dyDescent="0.3">
      <c r="A497">
        <f t="shared" si="255"/>
        <v>495</v>
      </c>
      <c r="B497" s="7">
        <v>44552</v>
      </c>
      <c r="C497" s="70">
        <v>5.9859999999999998</v>
      </c>
      <c r="D497" s="45">
        <v>3847.1788139999999</v>
      </c>
      <c r="E497" s="45">
        <v>0</v>
      </c>
      <c r="F497" s="46">
        <f t="shared" si="247"/>
        <v>421.56632870180539</v>
      </c>
      <c r="G497" s="46">
        <f t="shared" si="251"/>
        <v>3847.1788139999999</v>
      </c>
      <c r="H497" s="11">
        <f t="shared" si="256"/>
        <v>2.3434814899725431E-2</v>
      </c>
      <c r="I497" s="10">
        <f t="shared" si="245"/>
        <v>1.1547401154160961</v>
      </c>
      <c r="J497" s="11">
        <f t="shared" si="246"/>
        <v>15.474011541609611</v>
      </c>
      <c r="K497" s="56">
        <f t="shared" si="257"/>
        <v>4268.745142701805</v>
      </c>
      <c r="L497" s="58">
        <f t="shared" si="258"/>
        <v>2.455207493219369E-2</v>
      </c>
      <c r="M497" s="57">
        <f t="shared" si="259"/>
        <v>1.15072193353091</v>
      </c>
      <c r="N497" s="58">
        <f t="shared" si="260"/>
        <v>15.072193353091002</v>
      </c>
      <c r="O497" s="70">
        <v>5.0433000000000003</v>
      </c>
      <c r="P497" s="45">
        <v>4045.8870109999998</v>
      </c>
      <c r="Q497" s="45">
        <v>0</v>
      </c>
      <c r="R497" s="45">
        <f t="shared" si="248"/>
        <v>421.56632870180539</v>
      </c>
      <c r="S497" s="47">
        <f t="shared" si="252"/>
        <v>4045.8870109999998</v>
      </c>
      <c r="T497" s="13">
        <f t="shared" si="261"/>
        <v>0.22688385891638241</v>
      </c>
      <c r="U497" s="12">
        <f t="shared" si="262"/>
        <v>1.0853238558766285</v>
      </c>
      <c r="V497" s="13">
        <f t="shared" si="249"/>
        <v>8.5323855876628496</v>
      </c>
      <c r="W497" s="55">
        <f t="shared" si="263"/>
        <v>4467.4533397018049</v>
      </c>
      <c r="X497" s="55">
        <f t="shared" si="264"/>
        <v>0.20872175620509914</v>
      </c>
      <c r="Y497" s="55">
        <f t="shared" si="265"/>
        <v>1.0857286698837627</v>
      </c>
      <c r="Z497" s="55">
        <f t="shared" si="266"/>
        <v>8.5728669883762709</v>
      </c>
      <c r="AA497" s="70">
        <v>5.3329000000000004</v>
      </c>
      <c r="AB497" s="45">
        <v>4184.5357979999999</v>
      </c>
      <c r="AC497" s="45">
        <v>0</v>
      </c>
      <c r="AD497" s="45">
        <f t="shared" si="279"/>
        <v>425.62370113742656</v>
      </c>
      <c r="AE497" s="48">
        <f t="shared" si="253"/>
        <v>4184.5357979999999</v>
      </c>
      <c r="AF497" s="15">
        <f t="shared" si="267"/>
        <v>-6.9544554146749871E-2</v>
      </c>
      <c r="AG497" s="14">
        <f t="shared" si="268"/>
        <v>0.93014886448065781</v>
      </c>
      <c r="AH497" s="15">
        <f t="shared" si="250"/>
        <v>-6.9851135519342193</v>
      </c>
      <c r="AI497" s="63">
        <f t="shared" si="269"/>
        <v>4610.1594991374268</v>
      </c>
      <c r="AJ497" s="63">
        <f t="shared" si="270"/>
        <v>-5.9924951306911112E-2</v>
      </c>
      <c r="AK497" s="63">
        <f t="shared" si="271"/>
        <v>0.93163122939135468</v>
      </c>
      <c r="AL497" s="63">
        <f t="shared" si="272"/>
        <v>-6.8368770608645324</v>
      </c>
      <c r="AM497" s="8">
        <v>9.15</v>
      </c>
      <c r="AN497" s="16">
        <f t="shared" si="254"/>
        <v>1.0700962613039544</v>
      </c>
      <c r="AO497" s="17">
        <f t="shared" si="273"/>
        <v>3.4749249251664338E-2</v>
      </c>
      <c r="AP497" s="16">
        <f t="shared" si="274"/>
        <v>1.0700962613039544</v>
      </c>
      <c r="AQ497" s="17">
        <f t="shared" si="275"/>
        <v>7.009626130395441</v>
      </c>
      <c r="AR497" s="45">
        <v>3768.551751</v>
      </c>
      <c r="AS497" s="17">
        <f t="shared" si="276"/>
        <v>2.9901456019221229E-2</v>
      </c>
      <c r="AT497" s="17">
        <f t="shared" si="277"/>
        <v>1.1502279288108002</v>
      </c>
      <c r="AU497" s="17">
        <f t="shared" si="278"/>
        <v>15.022792881080015</v>
      </c>
    </row>
    <row r="498" spans="1:60" x14ac:dyDescent="0.3">
      <c r="A498">
        <f t="shared" si="255"/>
        <v>496</v>
      </c>
      <c r="B498" s="7">
        <v>44553</v>
      </c>
      <c r="C498" s="70">
        <v>5.8808999999999996</v>
      </c>
      <c r="D498" s="45">
        <v>3851.616336</v>
      </c>
      <c r="E498" s="45">
        <v>0</v>
      </c>
      <c r="F498" s="46">
        <f t="shared" si="247"/>
        <v>421.7128198361271</v>
      </c>
      <c r="G498" s="46">
        <f t="shared" si="251"/>
        <v>3851.616336</v>
      </c>
      <c r="H498" s="11">
        <f t="shared" si="256"/>
        <v>0.11534483356614444</v>
      </c>
      <c r="I498" s="10">
        <f t="shared" si="245"/>
        <v>1.1560720484803444</v>
      </c>
      <c r="J498" s="11">
        <f t="shared" si="246"/>
        <v>15.607204848034439</v>
      </c>
      <c r="K498" s="56">
        <f t="shared" si="257"/>
        <v>4273.329155836127</v>
      </c>
      <c r="L498" s="58">
        <f t="shared" si="258"/>
        <v>0.10738549576236878</v>
      </c>
      <c r="M498" s="57">
        <f t="shared" si="259"/>
        <v>1.1519576419840785</v>
      </c>
      <c r="N498" s="58">
        <f t="shared" si="260"/>
        <v>15.195764198407847</v>
      </c>
      <c r="O498" s="70">
        <v>5.0758999999999999</v>
      </c>
      <c r="P498" s="45">
        <v>4040.98614</v>
      </c>
      <c r="Q498" s="45">
        <v>0</v>
      </c>
      <c r="R498" s="45">
        <f t="shared" si="248"/>
        <v>421.7128198361271</v>
      </c>
      <c r="S498" s="47">
        <f t="shared" si="252"/>
        <v>4040.98614</v>
      </c>
      <c r="T498" s="13">
        <f t="shared" si="261"/>
        <v>-0.12113217661974263</v>
      </c>
      <c r="U498" s="12">
        <f t="shared" si="262"/>
        <v>1.0840091794666318</v>
      </c>
      <c r="V498" s="13">
        <f t="shared" si="249"/>
        <v>8.4009179466631778</v>
      </c>
      <c r="W498" s="55">
        <f t="shared" si="263"/>
        <v>4462.698959836127</v>
      </c>
      <c r="X498" s="55">
        <f t="shared" si="264"/>
        <v>-0.10642259704037871</v>
      </c>
      <c r="Y498" s="55">
        <f t="shared" si="265"/>
        <v>1.0845732092364604</v>
      </c>
      <c r="Z498" s="55">
        <f t="shared" si="266"/>
        <v>8.4573209236460389</v>
      </c>
      <c r="AA498" s="70">
        <v>5.3659999999999997</v>
      </c>
      <c r="AB498" s="45">
        <v>4166.2035539999997</v>
      </c>
      <c r="AC498" s="45">
        <v>0</v>
      </c>
      <c r="AD498" s="45">
        <f t="shared" si="279"/>
        <v>425.77160217820898</v>
      </c>
      <c r="AE498" s="48">
        <f t="shared" si="253"/>
        <v>4166.2035539999997</v>
      </c>
      <c r="AF498" s="15">
        <f t="shared" si="267"/>
        <v>-0.43809504530376575</v>
      </c>
      <c r="AG498" s="14">
        <f t="shared" si="268"/>
        <v>0.92607392839141878</v>
      </c>
      <c r="AH498" s="15">
        <f t="shared" si="250"/>
        <v>-7.3926071608581223</v>
      </c>
      <c r="AI498" s="63">
        <f t="shared" si="269"/>
        <v>4591.9751561782086</v>
      </c>
      <c r="AJ498" s="63">
        <f t="shared" si="270"/>
        <v>-0.39444064706699589</v>
      </c>
      <c r="AK498" s="63">
        <f t="shared" si="271"/>
        <v>0.92795649714186523</v>
      </c>
      <c r="AL498" s="63">
        <f t="shared" si="272"/>
        <v>-7.2043502858134767</v>
      </c>
      <c r="AM498" s="8">
        <v>9.15</v>
      </c>
      <c r="AN498" s="16">
        <f t="shared" si="254"/>
        <v>1.0704681117210277</v>
      </c>
      <c r="AO498" s="17">
        <f t="shared" si="273"/>
        <v>3.4749249251664338E-2</v>
      </c>
      <c r="AP498" s="16">
        <f t="shared" si="274"/>
        <v>1.0704681117210277</v>
      </c>
      <c r="AQ498" s="17">
        <f t="shared" si="275"/>
        <v>7.0468111721027737</v>
      </c>
      <c r="AR498" s="45">
        <v>3769.678602</v>
      </c>
      <c r="AS498" s="17">
        <f t="shared" si="276"/>
        <v>2.9901433613077621E-2</v>
      </c>
      <c r="AT498" s="17">
        <f t="shared" si="277"/>
        <v>1.1505718634513327</v>
      </c>
      <c r="AU498" s="17">
        <f t="shared" si="278"/>
        <v>15.057186345133267</v>
      </c>
    </row>
    <row r="499" spans="1:60" x14ac:dyDescent="0.3">
      <c r="A499">
        <f t="shared" si="255"/>
        <v>497</v>
      </c>
      <c r="B499" s="7">
        <v>44554</v>
      </c>
      <c r="C499" s="70">
        <v>5.8808999999999996</v>
      </c>
      <c r="D499" s="45">
        <v>3852.8272870000001</v>
      </c>
      <c r="E499" s="45">
        <v>0</v>
      </c>
      <c r="F499" s="46">
        <f t="shared" si="247"/>
        <v>421.85936187501818</v>
      </c>
      <c r="G499" s="46">
        <f t="shared" si="251"/>
        <v>3852.8272870000001</v>
      </c>
      <c r="H499" s="11">
        <f t="shared" si="256"/>
        <v>3.1440073318877992E-2</v>
      </c>
      <c r="I499" s="10">
        <f t="shared" si="245"/>
        <v>1.1564355183800057</v>
      </c>
      <c r="J499" s="11">
        <f t="shared" si="246"/>
        <v>15.643551838000569</v>
      </c>
      <c r="K499" s="56">
        <f t="shared" si="257"/>
        <v>4274.6866488750184</v>
      </c>
      <c r="L499" s="58">
        <f t="shared" si="258"/>
        <v>3.1766638828600868E-2</v>
      </c>
      <c r="M499" s="57">
        <f t="shared" si="259"/>
        <v>1.1523235802076661</v>
      </c>
      <c r="N499" s="58">
        <f t="shared" si="260"/>
        <v>15.232358020766611</v>
      </c>
      <c r="O499" s="70">
        <v>5.0758999999999999</v>
      </c>
      <c r="P499" s="45">
        <v>4042.1344559999998</v>
      </c>
      <c r="Q499" s="45">
        <v>0</v>
      </c>
      <c r="R499" s="45">
        <f t="shared" si="248"/>
        <v>421.85936187501818</v>
      </c>
      <c r="S499" s="47">
        <f t="shared" si="252"/>
        <v>4042.1344559999998</v>
      </c>
      <c r="T499" s="13">
        <f t="shared" si="261"/>
        <v>2.8416727012081644E-2</v>
      </c>
      <c r="U499" s="12">
        <f t="shared" si="262"/>
        <v>1.0843172193959467</v>
      </c>
      <c r="V499" s="13">
        <f t="shared" si="249"/>
        <v>8.4317219395946719</v>
      </c>
      <c r="W499" s="55">
        <f t="shared" si="263"/>
        <v>4463.9938178750181</v>
      </c>
      <c r="X499" s="55">
        <f t="shared" si="264"/>
        <v>2.9015133006837779E-2</v>
      </c>
      <c r="Y499" s="55">
        <f t="shared" si="265"/>
        <v>1.0848878995956768</v>
      </c>
      <c r="Z499" s="55">
        <f t="shared" si="266"/>
        <v>8.4887899595676775</v>
      </c>
      <c r="AA499" s="70">
        <v>5.3659999999999997</v>
      </c>
      <c r="AB499" s="45">
        <v>4167.4306640000004</v>
      </c>
      <c r="AC499" s="45">
        <v>0</v>
      </c>
      <c r="AD499" s="45">
        <f t="shared" si="279"/>
        <v>425.91955461349266</v>
      </c>
      <c r="AE499" s="48">
        <f t="shared" si="253"/>
        <v>4167.4306640000004</v>
      </c>
      <c r="AF499" s="15">
        <f t="shared" si="267"/>
        <v>2.9453913715338231E-2</v>
      </c>
      <c r="AG499" s="14">
        <f t="shared" si="268"/>
        <v>0.92634669340722742</v>
      </c>
      <c r="AH499" s="15">
        <f t="shared" si="250"/>
        <v>-7.3653306592772587</v>
      </c>
      <c r="AI499" s="63">
        <f t="shared" si="269"/>
        <v>4593.3502186134929</v>
      </c>
      <c r="AJ499" s="63">
        <f t="shared" si="270"/>
        <v>2.9944901453449191E-2</v>
      </c>
      <c r="AK499" s="63">
        <f t="shared" si="271"/>
        <v>0.92823437280046528</v>
      </c>
      <c r="AL499" s="63">
        <f t="shared" si="272"/>
        <v>-7.1765627199534716</v>
      </c>
      <c r="AM499" s="8">
        <v>9.15</v>
      </c>
      <c r="AN499" s="16">
        <f t="shared" si="254"/>
        <v>1.0708400913533294</v>
      </c>
      <c r="AO499" s="17">
        <f t="shared" si="273"/>
        <v>3.4749249251664338E-2</v>
      </c>
      <c r="AP499" s="16">
        <f t="shared" si="274"/>
        <v>1.0708400913533294</v>
      </c>
      <c r="AQ499" s="17">
        <f t="shared" si="275"/>
        <v>7.084009135332936</v>
      </c>
      <c r="AR499" s="45">
        <v>3770.0077569999999</v>
      </c>
      <c r="AS499" s="17">
        <f t="shared" si="276"/>
        <v>8.7316462423325802E-3</v>
      </c>
      <c r="AT499" s="17">
        <f t="shared" si="277"/>
        <v>1.1506723273162129</v>
      </c>
      <c r="AU499" s="17">
        <f t="shared" si="278"/>
        <v>15.067232731621294</v>
      </c>
    </row>
    <row r="500" spans="1:60" x14ac:dyDescent="0.3">
      <c r="A500">
        <f t="shared" si="255"/>
        <v>498</v>
      </c>
      <c r="B500" s="7">
        <v>44557</v>
      </c>
      <c r="C500" s="70">
        <v>5.8704999999999998</v>
      </c>
      <c r="D500" s="45">
        <v>3854.9714880000001</v>
      </c>
      <c r="E500" s="45">
        <v>0</v>
      </c>
      <c r="F500" s="46">
        <f t="shared" si="247"/>
        <v>422.00595483616763</v>
      </c>
      <c r="G500" s="46">
        <f t="shared" si="251"/>
        <v>3854.9714880000001</v>
      </c>
      <c r="H500" s="11">
        <f t="shared" si="256"/>
        <v>5.5652663363203736E-2</v>
      </c>
      <c r="I500" s="10">
        <f t="shared" si="245"/>
        <v>1.1570791055460623</v>
      </c>
      <c r="J500" s="11">
        <f t="shared" si="246"/>
        <v>15.707910554606229</v>
      </c>
      <c r="K500" s="56">
        <f t="shared" si="257"/>
        <v>4276.9774428361679</v>
      </c>
      <c r="L500" s="58">
        <f t="shared" si="258"/>
        <v>5.358975170151048E-2</v>
      </c>
      <c r="M500" s="57">
        <f t="shared" si="259"/>
        <v>1.1529411075530973</v>
      </c>
      <c r="N500" s="58">
        <f t="shared" si="260"/>
        <v>15.294110755309731</v>
      </c>
      <c r="O500" s="70">
        <v>5.0735999999999999</v>
      </c>
      <c r="P500" s="45">
        <v>4044.4992339999999</v>
      </c>
      <c r="Q500" s="45">
        <v>0</v>
      </c>
      <c r="R500" s="45">
        <f t="shared" si="248"/>
        <v>422.00595483616763</v>
      </c>
      <c r="S500" s="47">
        <f t="shared" si="252"/>
        <v>4044.4992339999999</v>
      </c>
      <c r="T500" s="13">
        <f t="shared" si="261"/>
        <v>5.8503199874748724E-2</v>
      </c>
      <c r="U500" s="12">
        <f t="shared" si="262"/>
        <v>1.0849515796660862</v>
      </c>
      <c r="V500" s="13">
        <f t="shared" si="249"/>
        <v>8.4951579666086232</v>
      </c>
      <c r="W500" s="55">
        <f t="shared" si="263"/>
        <v>4466.5051888361677</v>
      </c>
      <c r="X500" s="55">
        <f t="shared" si="264"/>
        <v>5.6258387972962787E-2</v>
      </c>
      <c r="Y500" s="55">
        <f t="shared" si="265"/>
        <v>1.085498240039303</v>
      </c>
      <c r="Z500" s="55">
        <f t="shared" si="266"/>
        <v>8.5498240039302953</v>
      </c>
      <c r="AA500" s="70">
        <v>5.3883000000000001</v>
      </c>
      <c r="AB500" s="45">
        <v>4155.7292699999998</v>
      </c>
      <c r="AC500" s="45">
        <v>0</v>
      </c>
      <c r="AD500" s="45">
        <f t="shared" si="279"/>
        <v>426.06755846113691</v>
      </c>
      <c r="AE500" s="48">
        <f t="shared" si="253"/>
        <v>4155.7292699999998</v>
      </c>
      <c r="AF500" s="15">
        <f t="shared" si="267"/>
        <v>-0.28078197199733479</v>
      </c>
      <c r="AG500" s="14">
        <f t="shared" si="268"/>
        <v>0.92374567889394654</v>
      </c>
      <c r="AH500" s="15">
        <f t="shared" si="250"/>
        <v>-7.6254321106053453</v>
      </c>
      <c r="AI500" s="63">
        <f t="shared" si="269"/>
        <v>4581.796828461137</v>
      </c>
      <c r="AJ500" s="63">
        <f t="shared" si="270"/>
        <v>-0.25152426012583495</v>
      </c>
      <c r="AK500" s="63">
        <f t="shared" si="271"/>
        <v>0.92589963816204524</v>
      </c>
      <c r="AL500" s="63">
        <f t="shared" si="272"/>
        <v>-7.4100361837954765</v>
      </c>
      <c r="AM500" s="8">
        <v>9.15</v>
      </c>
      <c r="AN500" s="16">
        <f t="shared" si="254"/>
        <v>1.0712122002457605</v>
      </c>
      <c r="AO500" s="17">
        <f t="shared" si="273"/>
        <v>3.4749249251664338E-2</v>
      </c>
      <c r="AP500" s="16">
        <f t="shared" si="274"/>
        <v>1.0712122002457605</v>
      </c>
      <c r="AQ500" s="17">
        <f t="shared" si="275"/>
        <v>7.1212200245760471</v>
      </c>
      <c r="AR500" s="45">
        <v>3771.0210189999998</v>
      </c>
      <c r="AS500" s="17">
        <f t="shared" si="276"/>
        <v>2.6876920826457429E-2</v>
      </c>
      <c r="AT500" s="17">
        <f t="shared" si="277"/>
        <v>1.1509815926065976</v>
      </c>
      <c r="AU500" s="17">
        <f t="shared" si="278"/>
        <v>15.098159260659759</v>
      </c>
    </row>
    <row r="501" spans="1:60" x14ac:dyDescent="0.3">
      <c r="A501">
        <f t="shared" si="255"/>
        <v>499</v>
      </c>
      <c r="B501" s="7">
        <v>44558</v>
      </c>
      <c r="C501" s="70">
        <v>5.8095999999999997</v>
      </c>
      <c r="D501" s="45">
        <v>3858.248173</v>
      </c>
      <c r="E501" s="45">
        <v>0</v>
      </c>
      <c r="F501" s="46">
        <f t="shared" si="247"/>
        <v>422.15259873727052</v>
      </c>
      <c r="G501" s="46">
        <f t="shared" si="251"/>
        <v>3858.248173</v>
      </c>
      <c r="H501" s="11">
        <f t="shared" si="256"/>
        <v>8.4998942539504796E-2</v>
      </c>
      <c r="I501" s="10">
        <f t="shared" si="245"/>
        <v>1.1580626105501219</v>
      </c>
      <c r="J501" s="11">
        <f t="shared" si="246"/>
        <v>15.806261055012193</v>
      </c>
      <c r="K501" s="56">
        <f t="shared" si="257"/>
        <v>4280.4007717372706</v>
      </c>
      <c r="L501" s="58">
        <f t="shared" si="258"/>
        <v>8.004084535999656E-2</v>
      </c>
      <c r="M501" s="57">
        <f t="shared" si="259"/>
        <v>1.1538639313620858</v>
      </c>
      <c r="N501" s="58">
        <f t="shared" si="260"/>
        <v>15.386393136208575</v>
      </c>
      <c r="O501" s="70">
        <v>5.0945999999999998</v>
      </c>
      <c r="P501" s="45">
        <v>4041.9462560000002</v>
      </c>
      <c r="Q501" s="45">
        <v>0</v>
      </c>
      <c r="R501" s="45">
        <f t="shared" si="248"/>
        <v>422.15259873727052</v>
      </c>
      <c r="S501" s="47">
        <f t="shared" si="252"/>
        <v>4041.9462560000002</v>
      </c>
      <c r="T501" s="13">
        <f t="shared" si="261"/>
        <v>-6.3122227309087009E-2</v>
      </c>
      <c r="U501" s="12">
        <f t="shared" si="262"/>
        <v>1.0842667340637759</v>
      </c>
      <c r="V501" s="13">
        <f t="shared" si="249"/>
        <v>8.4266734063775939</v>
      </c>
      <c r="W501" s="55">
        <f t="shared" si="263"/>
        <v>4464.0988547372708</v>
      </c>
      <c r="X501" s="55">
        <f t="shared" si="264"/>
        <v>-5.387509914712707E-2</v>
      </c>
      <c r="Y501" s="55">
        <f t="shared" si="265"/>
        <v>1.0849134267862415</v>
      </c>
      <c r="Z501" s="55">
        <f t="shared" si="266"/>
        <v>8.4913426786241466</v>
      </c>
      <c r="AA501" s="70">
        <v>5.3948999999999998</v>
      </c>
      <c r="AB501" s="45">
        <v>4153.6701469999998</v>
      </c>
      <c r="AC501" s="45">
        <v>0</v>
      </c>
      <c r="AD501" s="45">
        <f t="shared" si="279"/>
        <v>426.21561373900704</v>
      </c>
      <c r="AE501" s="48">
        <f t="shared" si="253"/>
        <v>4153.6701469999998</v>
      </c>
      <c r="AF501" s="15">
        <f t="shared" si="267"/>
        <v>-4.9549016940653168E-2</v>
      </c>
      <c r="AG501" s="14">
        <f t="shared" si="268"/>
        <v>0.92328797199102286</v>
      </c>
      <c r="AH501" s="15">
        <f t="shared" si="250"/>
        <v>-7.6712028008977136</v>
      </c>
      <c r="AI501" s="63">
        <f t="shared" si="269"/>
        <v>4579.8857607390073</v>
      </c>
      <c r="AJ501" s="63">
        <f t="shared" si="270"/>
        <v>-4.1710005783290871E-2</v>
      </c>
      <c r="AK501" s="63">
        <f t="shared" si="271"/>
        <v>0.92551344536942037</v>
      </c>
      <c r="AL501" s="63">
        <f t="shared" si="272"/>
        <v>-7.4486554630579622</v>
      </c>
      <c r="AM501" s="8">
        <v>9.15</v>
      </c>
      <c r="AN501" s="16">
        <f t="shared" si="254"/>
        <v>1.071584438443238</v>
      </c>
      <c r="AO501" s="17">
        <f t="shared" si="273"/>
        <v>3.4749249251664338E-2</v>
      </c>
      <c r="AP501" s="16">
        <f t="shared" si="274"/>
        <v>1.071584438443238</v>
      </c>
      <c r="AQ501" s="17">
        <f t="shared" si="275"/>
        <v>7.158443844323803</v>
      </c>
      <c r="AR501" s="45">
        <v>3772.0345520000001</v>
      </c>
      <c r="AS501" s="17">
        <f t="shared" si="276"/>
        <v>2.6876885461346589E-2</v>
      </c>
      <c r="AT501" s="17">
        <f t="shared" si="277"/>
        <v>1.1512909406109237</v>
      </c>
      <c r="AU501" s="17">
        <f t="shared" si="278"/>
        <v>15.129094061092374</v>
      </c>
    </row>
    <row r="502" spans="1:60" x14ac:dyDescent="0.3">
      <c r="A502">
        <f t="shared" si="255"/>
        <v>500</v>
      </c>
      <c r="B502" s="7">
        <v>44559</v>
      </c>
      <c r="C502" s="70">
        <v>5.75</v>
      </c>
      <c r="D502" s="45">
        <v>3861.4848390000002</v>
      </c>
      <c r="E502" s="45">
        <v>0</v>
      </c>
      <c r="F502" s="46">
        <f t="shared" si="247"/>
        <v>422.29929359602812</v>
      </c>
      <c r="G502" s="46">
        <f t="shared" si="251"/>
        <v>3861.4848390000002</v>
      </c>
      <c r="H502" s="11">
        <f t="shared" si="256"/>
        <v>8.3889523298430468E-2</v>
      </c>
      <c r="I502" s="10">
        <f t="shared" si="245"/>
        <v>1.1590341037536098</v>
      </c>
      <c r="J502" s="11">
        <f t="shared" si="246"/>
        <v>15.903410375360982</v>
      </c>
      <c r="K502" s="56">
        <f t="shared" si="257"/>
        <v>4283.784132596028</v>
      </c>
      <c r="L502" s="58">
        <f t="shared" si="258"/>
        <v>7.9043085897412269E-2</v>
      </c>
      <c r="M502" s="57">
        <f t="shared" si="259"/>
        <v>1.1547759810204916</v>
      </c>
      <c r="N502" s="58">
        <f t="shared" si="260"/>
        <v>15.477598102049161</v>
      </c>
      <c r="O502" s="70">
        <v>5.1769999999999996</v>
      </c>
      <c r="P502" s="45">
        <v>4026.4991089999999</v>
      </c>
      <c r="Q502" s="45">
        <v>0</v>
      </c>
      <c r="R502" s="45">
        <f t="shared" si="248"/>
        <v>422.29929359602812</v>
      </c>
      <c r="S502" s="47">
        <f t="shared" si="252"/>
        <v>4026.4991089999999</v>
      </c>
      <c r="T502" s="13">
        <f t="shared" si="261"/>
        <v>-0.38217101420064958</v>
      </c>
      <c r="U502" s="12">
        <f t="shared" si="262"/>
        <v>1.080122980889564</v>
      </c>
      <c r="V502" s="13">
        <f t="shared" si="249"/>
        <v>8.0122980889564044</v>
      </c>
      <c r="W502" s="55">
        <f t="shared" si="263"/>
        <v>4448.7984025960277</v>
      </c>
      <c r="X502" s="55">
        <f t="shared" si="264"/>
        <v>-0.34274447406124064</v>
      </c>
      <c r="Y502" s="55">
        <f t="shared" si="265"/>
        <v>1.0811949459675831</v>
      </c>
      <c r="Z502" s="55">
        <f t="shared" si="266"/>
        <v>8.1194945967583152</v>
      </c>
      <c r="AA502" s="70">
        <v>5.4675000000000002</v>
      </c>
      <c r="AB502" s="45">
        <v>4111.6303989999997</v>
      </c>
      <c r="AC502" s="45">
        <v>0</v>
      </c>
      <c r="AD502" s="45">
        <f t="shared" si="279"/>
        <v>426.36372046497473</v>
      </c>
      <c r="AE502" s="48">
        <f t="shared" si="253"/>
        <v>4111.6303989999997</v>
      </c>
      <c r="AF502" s="15">
        <f t="shared" si="267"/>
        <v>-1.0121108925888911</v>
      </c>
      <c r="AG502" s="14">
        <f t="shared" si="268"/>
        <v>0.91394327385653862</v>
      </c>
      <c r="AH502" s="15">
        <f t="shared" si="250"/>
        <v>-8.6056726143461386</v>
      </c>
      <c r="AI502" s="63">
        <f t="shared" si="269"/>
        <v>4537.9941194649746</v>
      </c>
      <c r="AJ502" s="63">
        <f t="shared" si="270"/>
        <v>-0.91468747175198484</v>
      </c>
      <c r="AK502" s="63">
        <f t="shared" si="271"/>
        <v>0.9170478898352461</v>
      </c>
      <c r="AL502" s="63">
        <f t="shared" si="272"/>
        <v>-8.2952110164753901</v>
      </c>
      <c r="AM502" s="8">
        <v>9.15</v>
      </c>
      <c r="AN502" s="16">
        <f t="shared" si="254"/>
        <v>1.0719568059906948</v>
      </c>
      <c r="AO502" s="17">
        <f t="shared" si="273"/>
        <v>3.4749249251664338E-2</v>
      </c>
      <c r="AP502" s="16">
        <f t="shared" si="274"/>
        <v>1.0719568059906948</v>
      </c>
      <c r="AQ502" s="17">
        <f t="shared" si="275"/>
        <v>7.1956805990694761</v>
      </c>
      <c r="AR502" s="45">
        <v>3773.0483589999999</v>
      </c>
      <c r="AS502" s="17">
        <f t="shared" si="276"/>
        <v>2.6876927716967813E-2</v>
      </c>
      <c r="AT502" s="17">
        <f t="shared" si="277"/>
        <v>1.1516003722448438</v>
      </c>
      <c r="AU502" s="17">
        <f t="shared" si="278"/>
        <v>15.16003722448438</v>
      </c>
    </row>
    <row r="503" spans="1:60" x14ac:dyDescent="0.3">
      <c r="A503">
        <f t="shared" si="255"/>
        <v>501</v>
      </c>
      <c r="B503" s="7">
        <v>44560</v>
      </c>
      <c r="C503" s="70">
        <v>5.69</v>
      </c>
      <c r="D503" s="45">
        <v>3864.7154169999999</v>
      </c>
      <c r="E503" s="45">
        <v>0</v>
      </c>
      <c r="F503" s="46">
        <f t="shared" si="247"/>
        <v>422.44603943014783</v>
      </c>
      <c r="G503" s="46">
        <f t="shared" si="251"/>
        <v>3864.7154169999999</v>
      </c>
      <c r="H503" s="11">
        <f t="shared" si="256"/>
        <v>8.3661548204760905E-2</v>
      </c>
      <c r="I503" s="10">
        <f t="shared" si="245"/>
        <v>1.1600037696290313</v>
      </c>
      <c r="J503" s="11">
        <f t="shared" si="246"/>
        <v>16.000376962903129</v>
      </c>
      <c r="K503" s="56">
        <f t="shared" si="257"/>
        <v>4287.1614564301481</v>
      </c>
      <c r="L503" s="58">
        <f t="shared" si="258"/>
        <v>7.8839729771185141E-2</v>
      </c>
      <c r="M503" s="57">
        <f t="shared" si="259"/>
        <v>1.1556864032833907</v>
      </c>
      <c r="N503" s="58">
        <f t="shared" si="260"/>
        <v>15.568640328339068</v>
      </c>
      <c r="O503" s="70">
        <v>5.1772999999999998</v>
      </c>
      <c r="P503" s="45">
        <v>4028.3247980000001</v>
      </c>
      <c r="Q503" s="45">
        <v>0</v>
      </c>
      <c r="R503" s="45">
        <f t="shared" si="248"/>
        <v>422.44603943014783</v>
      </c>
      <c r="S503" s="47">
        <f t="shared" si="252"/>
        <v>4028.3247980000001</v>
      </c>
      <c r="T503" s="13">
        <f t="shared" si="261"/>
        <v>4.5341845374302636E-2</v>
      </c>
      <c r="U503" s="12">
        <f t="shared" si="262"/>
        <v>1.0806127285814113</v>
      </c>
      <c r="V503" s="13">
        <f t="shared" si="249"/>
        <v>8.0612728581411339</v>
      </c>
      <c r="W503" s="55">
        <f t="shared" si="263"/>
        <v>4450.7708374301483</v>
      </c>
      <c r="X503" s="55">
        <f t="shared" si="264"/>
        <v>4.4336350079832165E-2</v>
      </c>
      <c r="Y503" s="55">
        <f t="shared" si="265"/>
        <v>1.0816743083438727</v>
      </c>
      <c r="Z503" s="55">
        <f t="shared" si="266"/>
        <v>8.1674308343872681</v>
      </c>
      <c r="AA503" s="70">
        <v>5.4326999999999996</v>
      </c>
      <c r="AB503" s="45">
        <v>4134.6174929999997</v>
      </c>
      <c r="AC503" s="45">
        <v>0</v>
      </c>
      <c r="AD503" s="45">
        <f t="shared" si="279"/>
        <v>426.51187865691776</v>
      </c>
      <c r="AE503" s="48">
        <f t="shared" si="253"/>
        <v>4134.6174929999997</v>
      </c>
      <c r="AF503" s="15">
        <f t="shared" si="267"/>
        <v>0.55907491114937091</v>
      </c>
      <c r="AG503" s="14">
        <f t="shared" si="268"/>
        <v>0.91905290140280771</v>
      </c>
      <c r="AH503" s="15">
        <f t="shared" si="250"/>
        <v>-8.0947098597192291</v>
      </c>
      <c r="AI503" s="63">
        <f t="shared" si="269"/>
        <v>4561.1293716569171</v>
      </c>
      <c r="AJ503" s="63">
        <f t="shared" si="270"/>
        <v>0.50981229994784272</v>
      </c>
      <c r="AK503" s="63">
        <f t="shared" si="271"/>
        <v>0.92172311277403829</v>
      </c>
      <c r="AL503" s="63">
        <f t="shared" si="272"/>
        <v>-7.8276887225961715</v>
      </c>
      <c r="AM503" s="8">
        <v>9.15</v>
      </c>
      <c r="AN503" s="16">
        <f t="shared" si="254"/>
        <v>1.0723293029330787</v>
      </c>
      <c r="AO503" s="17">
        <f t="shared" si="273"/>
        <v>3.4749249251664338E-2</v>
      </c>
      <c r="AP503" s="16">
        <f t="shared" si="274"/>
        <v>1.0723293029330787</v>
      </c>
      <c r="AQ503" s="17">
        <f t="shared" si="275"/>
        <v>7.232930293307871</v>
      </c>
      <c r="AR503" s="45">
        <v>3774.0624379999999</v>
      </c>
      <c r="AS503" s="17">
        <f t="shared" si="276"/>
        <v>2.6876914990525691E-2</v>
      </c>
      <c r="AT503" s="17">
        <f t="shared" si="277"/>
        <v>1.1519098868979227</v>
      </c>
      <c r="AU503" s="17">
        <f t="shared" si="278"/>
        <v>15.190988689792274</v>
      </c>
    </row>
    <row r="504" spans="1:60" x14ac:dyDescent="0.3">
      <c r="A504">
        <f t="shared" si="255"/>
        <v>502</v>
      </c>
      <c r="B504" s="7">
        <v>44561</v>
      </c>
      <c r="C504" s="70">
        <v>5.69</v>
      </c>
      <c r="D504" s="45">
        <v>3866.603525</v>
      </c>
      <c r="E504" s="45">
        <v>0</v>
      </c>
      <c r="F504" s="46">
        <f t="shared" si="247"/>
        <v>422.59283625734321</v>
      </c>
      <c r="G504" s="46">
        <f t="shared" si="251"/>
        <v>3866.603525</v>
      </c>
      <c r="H504" s="11">
        <f t="shared" si="256"/>
        <v>4.8855033198424991E-2</v>
      </c>
      <c r="I504" s="10">
        <f t="shared" si="245"/>
        <v>1.1605704898557865</v>
      </c>
      <c r="J504" s="11">
        <f t="shared" si="246"/>
        <v>16.057048985578646</v>
      </c>
      <c r="K504" s="56">
        <f t="shared" si="257"/>
        <v>4289.1963612573436</v>
      </c>
      <c r="L504" s="58">
        <f t="shared" si="258"/>
        <v>4.7465084948994374E-2</v>
      </c>
      <c r="M504" s="57">
        <f t="shared" si="259"/>
        <v>1.1562349508164531</v>
      </c>
      <c r="N504" s="58">
        <f t="shared" si="260"/>
        <v>15.623495081645311</v>
      </c>
      <c r="O504" s="70">
        <v>5.1772999999999998</v>
      </c>
      <c r="P504" s="45">
        <v>4030.2153530000001</v>
      </c>
      <c r="Q504" s="45">
        <v>0</v>
      </c>
      <c r="R504" s="45">
        <f t="shared" si="248"/>
        <v>422.59283625734321</v>
      </c>
      <c r="S504" s="47">
        <f t="shared" si="252"/>
        <v>4030.2153530000001</v>
      </c>
      <c r="T504" s="13">
        <f t="shared" si="261"/>
        <v>4.6931543378492258E-2</v>
      </c>
      <c r="U504" s="12">
        <f t="shared" si="262"/>
        <v>1.0811198768128791</v>
      </c>
      <c r="V504" s="13">
        <f t="shared" si="249"/>
        <v>8.1119876812879141</v>
      </c>
      <c r="W504" s="55">
        <f t="shared" si="263"/>
        <v>4452.8081892573437</v>
      </c>
      <c r="X504" s="55">
        <f t="shared" si="264"/>
        <v>4.5775257851099482E-2</v>
      </c>
      <c r="Y504" s="55">
        <f t="shared" si="265"/>
        <v>1.0821694475476262</v>
      </c>
      <c r="Z504" s="55">
        <f t="shared" si="266"/>
        <v>8.216944754762622</v>
      </c>
      <c r="AA504" s="70">
        <v>5.4326999999999996</v>
      </c>
      <c r="AB504" s="45">
        <v>4136.5970170000001</v>
      </c>
      <c r="AC504" s="45">
        <v>0</v>
      </c>
      <c r="AD504" s="45">
        <f t="shared" si="279"/>
        <v>426.66008833272019</v>
      </c>
      <c r="AE504" s="48">
        <f t="shared" si="253"/>
        <v>4136.5970170000001</v>
      </c>
      <c r="AF504" s="15">
        <f t="shared" si="267"/>
        <v>4.7876835120819194E-2</v>
      </c>
      <c r="AG504" s="14">
        <f t="shared" si="268"/>
        <v>0.91949291484508544</v>
      </c>
      <c r="AH504" s="15">
        <f t="shared" si="250"/>
        <v>-8.0507085154914559</v>
      </c>
      <c r="AI504" s="63">
        <f t="shared" si="269"/>
        <v>4563.2571053327201</v>
      </c>
      <c r="AJ504" s="63">
        <f t="shared" si="270"/>
        <v>4.6649272634646799E-2</v>
      </c>
      <c r="AK504" s="63">
        <f t="shared" si="271"/>
        <v>0.92215308990185285</v>
      </c>
      <c r="AL504" s="63">
        <f t="shared" si="272"/>
        <v>-7.7846910098147148</v>
      </c>
      <c r="AM504" s="8">
        <v>9.15</v>
      </c>
      <c r="AN504" s="16">
        <f t="shared" si="254"/>
        <v>1.0727019293153535</v>
      </c>
      <c r="AO504" s="17">
        <f t="shared" si="273"/>
        <v>3.4749249251664338E-2</v>
      </c>
      <c r="AP504" s="16">
        <f t="shared" si="274"/>
        <v>1.0727019293153535</v>
      </c>
      <c r="AQ504" s="17">
        <f t="shared" si="275"/>
        <v>7.2701929315353464</v>
      </c>
      <c r="AR504" s="45">
        <v>3775.0767890000002</v>
      </c>
      <c r="AS504" s="17">
        <f t="shared" si="276"/>
        <v>2.6876900333894227E-2</v>
      </c>
      <c r="AT504" s="17">
        <f t="shared" si="277"/>
        <v>1.1522194845701605</v>
      </c>
      <c r="AU504" s="17">
        <f t="shared" si="278"/>
        <v>15.221948457016055</v>
      </c>
    </row>
    <row r="505" spans="1:60" x14ac:dyDescent="0.3">
      <c r="E505" s="65">
        <f>SUM(E4:E504)</f>
        <v>404.20058299999999</v>
      </c>
      <c r="F505" s="65">
        <f>+F504</f>
        <v>422.59283625734321</v>
      </c>
    </row>
    <row r="506" spans="1:60" x14ac:dyDescent="0.3">
      <c r="B506" s="7"/>
      <c r="D506" s="49"/>
      <c r="AP506" s="67"/>
      <c r="AQ506" s="67"/>
    </row>
    <row r="507" spans="1:60" x14ac:dyDescent="0.3">
      <c r="B507" s="7"/>
      <c r="AP507" s="68"/>
      <c r="AQ507" s="69"/>
    </row>
    <row r="508" spans="1:60" x14ac:dyDescent="0.3">
      <c r="B508" s="7"/>
      <c r="AP508" s="68"/>
      <c r="AQ508" s="69"/>
    </row>
    <row r="509" spans="1:60" x14ac:dyDescent="0.3">
      <c r="B509" s="7"/>
      <c r="AP509" s="68"/>
      <c r="AQ509" s="69"/>
    </row>
    <row r="510" spans="1:60" x14ac:dyDescent="0.3">
      <c r="B510" s="7"/>
      <c r="AP510" s="68"/>
      <c r="AQ510" s="69"/>
      <c r="BC510" s="9"/>
      <c r="BD510" s="9"/>
      <c r="BG510" s="9"/>
      <c r="BH510" s="9"/>
    </row>
    <row r="511" spans="1:60" x14ac:dyDescent="0.3">
      <c r="B511" s="7"/>
      <c r="AP511" s="68"/>
      <c r="AQ511" s="69"/>
      <c r="BC511" s="9"/>
      <c r="BD511" s="9"/>
      <c r="BG511" s="9"/>
      <c r="BH511" s="9"/>
    </row>
    <row r="512" spans="1:60" x14ac:dyDescent="0.3">
      <c r="B512" s="7"/>
      <c r="AP512" s="68"/>
      <c r="AQ512" s="69"/>
    </row>
    <row r="513" spans="2:43" x14ac:dyDescent="0.3">
      <c r="B513" s="7"/>
      <c r="AP513" s="68"/>
      <c r="AQ513" s="69"/>
    </row>
    <row r="514" spans="2:43" x14ac:dyDescent="0.3">
      <c r="B514" s="7"/>
      <c r="AP514" s="68"/>
      <c r="AQ514" s="69"/>
    </row>
    <row r="515" spans="2:43" x14ac:dyDescent="0.3">
      <c r="B515" s="7"/>
      <c r="AP515" s="68"/>
      <c r="AQ515" s="69"/>
    </row>
    <row r="516" spans="2:43" x14ac:dyDescent="0.3">
      <c r="B516" s="7"/>
      <c r="AP516" s="68"/>
      <c r="AQ516" s="69"/>
    </row>
    <row r="517" spans="2:43" x14ac:dyDescent="0.3">
      <c r="B517" s="7"/>
      <c r="AP517" s="68"/>
      <c r="AQ517" s="69"/>
    </row>
    <row r="518" spans="2:43" x14ac:dyDescent="0.3">
      <c r="B518" s="7"/>
      <c r="AP518" s="68"/>
      <c r="AQ518" s="69"/>
    </row>
    <row r="519" spans="2:43" x14ac:dyDescent="0.3">
      <c r="B519" s="7"/>
      <c r="AP519" s="68"/>
      <c r="AQ519" s="69"/>
    </row>
    <row r="520" spans="2:43" x14ac:dyDescent="0.3">
      <c r="B520" s="7"/>
      <c r="AP520" s="68"/>
      <c r="AQ520" s="69"/>
    </row>
    <row r="521" spans="2:43" x14ac:dyDescent="0.3">
      <c r="B521" s="7"/>
      <c r="AP521" s="68"/>
      <c r="AQ521" s="69"/>
    </row>
    <row r="522" spans="2:43" x14ac:dyDescent="0.3">
      <c r="B522" s="7"/>
      <c r="AP522" s="68"/>
      <c r="AQ522" s="69"/>
    </row>
    <row r="523" spans="2:43" x14ac:dyDescent="0.3">
      <c r="AP523" s="68"/>
      <c r="AQ523" s="69"/>
    </row>
    <row r="524" spans="2:43" x14ac:dyDescent="0.3">
      <c r="AP524" s="68"/>
      <c r="AQ524" s="69"/>
    </row>
    <row r="525" spans="2:43" x14ac:dyDescent="0.3">
      <c r="AP525" s="68"/>
      <c r="AQ525" s="69"/>
    </row>
    <row r="526" spans="2:43" x14ac:dyDescent="0.3">
      <c r="AP526" s="68"/>
      <c r="AQ526" s="69"/>
    </row>
    <row r="527" spans="2:43" x14ac:dyDescent="0.3">
      <c r="AP527" s="68"/>
      <c r="AQ527" s="69"/>
    </row>
    <row r="528" spans="2:43" x14ac:dyDescent="0.3">
      <c r="AP528" s="68"/>
      <c r="AQ528" s="69"/>
    </row>
    <row r="529" spans="42:43" x14ac:dyDescent="0.3">
      <c r="AP529" s="68"/>
      <c r="AQ529" s="69"/>
    </row>
    <row r="530" spans="42:43" x14ac:dyDescent="0.3">
      <c r="AP530" s="68"/>
      <c r="AQ530" s="69"/>
    </row>
    <row r="531" spans="42:43" x14ac:dyDescent="0.3">
      <c r="AP531" s="68"/>
      <c r="AQ531" s="69"/>
    </row>
    <row r="532" spans="42:43" x14ac:dyDescent="0.3">
      <c r="AP532" s="68"/>
      <c r="AQ532" s="69"/>
    </row>
    <row r="533" spans="42:43" x14ac:dyDescent="0.3">
      <c r="AP533" s="68"/>
      <c r="AQ533" s="69"/>
    </row>
    <row r="534" spans="42:43" x14ac:dyDescent="0.3">
      <c r="AP534" s="68"/>
      <c r="AQ534" s="69"/>
    </row>
    <row r="535" spans="42:43" x14ac:dyDescent="0.3">
      <c r="AP535" s="68"/>
      <c r="AQ535" s="69"/>
    </row>
    <row r="536" spans="42:43" x14ac:dyDescent="0.3">
      <c r="AP536" s="68"/>
      <c r="AQ536" s="69"/>
    </row>
    <row r="537" spans="42:43" x14ac:dyDescent="0.3">
      <c r="AP537" s="68"/>
      <c r="AQ537" s="69"/>
    </row>
    <row r="538" spans="42:43" x14ac:dyDescent="0.3">
      <c r="AP538" s="68"/>
      <c r="AQ538" s="69"/>
    </row>
    <row r="539" spans="42:43" x14ac:dyDescent="0.3">
      <c r="AP539" s="68"/>
      <c r="AQ539" s="69"/>
    </row>
    <row r="540" spans="42:43" x14ac:dyDescent="0.3">
      <c r="AP540" s="68"/>
      <c r="AQ540" s="69"/>
    </row>
    <row r="541" spans="42:43" x14ac:dyDescent="0.3">
      <c r="AP541" s="68"/>
      <c r="AQ541" s="69"/>
    </row>
    <row r="542" spans="42:43" x14ac:dyDescent="0.3">
      <c r="AP542" s="68"/>
      <c r="AQ542" s="69"/>
    </row>
    <row r="543" spans="42:43" x14ac:dyDescent="0.3">
      <c r="AP543" s="68"/>
      <c r="AQ543" s="69"/>
    </row>
    <row r="544" spans="42:43" x14ac:dyDescent="0.3">
      <c r="AP544" s="68"/>
      <c r="AQ544" s="69"/>
    </row>
    <row r="545" spans="42:43" x14ac:dyDescent="0.3">
      <c r="AP545" s="68"/>
      <c r="AQ545" s="69"/>
    </row>
    <row r="546" spans="42:43" x14ac:dyDescent="0.3">
      <c r="AP546" s="68"/>
      <c r="AQ546" s="69"/>
    </row>
    <row r="547" spans="42:43" x14ac:dyDescent="0.3">
      <c r="AP547" s="68"/>
      <c r="AQ547" s="69"/>
    </row>
    <row r="548" spans="42:43" x14ac:dyDescent="0.3">
      <c r="AP548" s="68"/>
      <c r="AQ548" s="69"/>
    </row>
    <row r="549" spans="42:43" x14ac:dyDescent="0.3">
      <c r="AP549" s="68"/>
      <c r="AQ549" s="69"/>
    </row>
    <row r="550" spans="42:43" x14ac:dyDescent="0.3">
      <c r="AP550" s="68"/>
      <c r="AQ550" s="69"/>
    </row>
    <row r="551" spans="42:43" x14ac:dyDescent="0.3">
      <c r="AP551" s="68"/>
      <c r="AQ551" s="69"/>
    </row>
    <row r="552" spans="42:43" x14ac:dyDescent="0.3">
      <c r="AP552" s="68"/>
      <c r="AQ552" s="69"/>
    </row>
    <row r="553" spans="42:43" x14ac:dyDescent="0.3">
      <c r="AP553" s="68"/>
      <c r="AQ553" s="69"/>
    </row>
    <row r="554" spans="42:43" x14ac:dyDescent="0.3">
      <c r="AP554" s="68"/>
      <c r="AQ554" s="69"/>
    </row>
    <row r="555" spans="42:43" x14ac:dyDescent="0.3">
      <c r="AP555" s="68"/>
      <c r="AQ555" s="69"/>
    </row>
    <row r="556" spans="42:43" x14ac:dyDescent="0.3">
      <c r="AP556" s="68"/>
      <c r="AQ556" s="69"/>
    </row>
    <row r="557" spans="42:43" x14ac:dyDescent="0.3">
      <c r="AP557" s="68"/>
      <c r="AQ557" s="69"/>
    </row>
    <row r="558" spans="42:43" x14ac:dyDescent="0.3">
      <c r="AP558" s="68"/>
      <c r="AQ558" s="69"/>
    </row>
    <row r="559" spans="42:43" x14ac:dyDescent="0.3">
      <c r="AP559" s="68"/>
      <c r="AQ559" s="69"/>
    </row>
    <row r="560" spans="42:43" x14ac:dyDescent="0.3">
      <c r="AP560" s="68"/>
      <c r="AQ560" s="69"/>
    </row>
    <row r="561" spans="42:43" x14ac:dyDescent="0.3">
      <c r="AP561" s="68"/>
      <c r="AQ561" s="69"/>
    </row>
    <row r="562" spans="42:43" x14ac:dyDescent="0.3">
      <c r="AP562" s="68"/>
      <c r="AQ562" s="69"/>
    </row>
    <row r="563" spans="42:43" x14ac:dyDescent="0.3">
      <c r="AP563" s="68"/>
      <c r="AQ563" s="69"/>
    </row>
    <row r="564" spans="42:43" x14ac:dyDescent="0.3">
      <c r="AP564" s="68"/>
      <c r="AQ564" s="69"/>
    </row>
    <row r="565" spans="42:43" x14ac:dyDescent="0.3">
      <c r="AP565" s="68"/>
      <c r="AQ565" s="69"/>
    </row>
    <row r="566" spans="42:43" x14ac:dyDescent="0.3">
      <c r="AP566" s="68"/>
      <c r="AQ566" s="69"/>
    </row>
    <row r="567" spans="42:43" x14ac:dyDescent="0.3">
      <c r="AP567" s="68"/>
      <c r="AQ567" s="69"/>
    </row>
    <row r="568" spans="42:43" x14ac:dyDescent="0.3">
      <c r="AP568" s="68"/>
      <c r="AQ568" s="69"/>
    </row>
    <row r="569" spans="42:43" x14ac:dyDescent="0.3">
      <c r="AP569" s="68"/>
      <c r="AQ569" s="69"/>
    </row>
    <row r="570" spans="42:43" x14ac:dyDescent="0.3">
      <c r="AP570" s="68"/>
      <c r="AQ570" s="69"/>
    </row>
    <row r="571" spans="42:43" x14ac:dyDescent="0.3">
      <c r="AP571" s="68"/>
      <c r="AQ571" s="69"/>
    </row>
    <row r="572" spans="42:43" x14ac:dyDescent="0.3">
      <c r="AP572" s="68"/>
      <c r="AQ572" s="69"/>
    </row>
    <row r="573" spans="42:43" x14ac:dyDescent="0.3">
      <c r="AP573" s="68"/>
      <c r="AQ573" s="69"/>
    </row>
    <row r="574" spans="42:43" x14ac:dyDescent="0.3">
      <c r="AP574" s="68"/>
      <c r="AQ574" s="69"/>
    </row>
    <row r="575" spans="42:43" x14ac:dyDescent="0.3">
      <c r="AP575" s="68"/>
      <c r="AQ575" s="69"/>
    </row>
    <row r="576" spans="42:43" x14ac:dyDescent="0.3">
      <c r="AP576" s="68"/>
      <c r="AQ576" s="69"/>
    </row>
    <row r="577" spans="42:43" x14ac:dyDescent="0.3">
      <c r="AP577" s="68"/>
      <c r="AQ577" s="69"/>
    </row>
    <row r="578" spans="42:43" x14ac:dyDescent="0.3">
      <c r="AP578" s="68"/>
      <c r="AQ578" s="69"/>
    </row>
    <row r="579" spans="42:43" x14ac:dyDescent="0.3">
      <c r="AP579" s="68"/>
      <c r="AQ579" s="69"/>
    </row>
    <row r="580" spans="42:43" x14ac:dyDescent="0.3">
      <c r="AP580" s="68"/>
      <c r="AQ580" s="69"/>
    </row>
    <row r="581" spans="42:43" x14ac:dyDescent="0.3">
      <c r="AP581" s="68"/>
      <c r="AQ581" s="69"/>
    </row>
    <row r="582" spans="42:43" x14ac:dyDescent="0.3">
      <c r="AP582" s="68"/>
      <c r="AQ582" s="69"/>
    </row>
    <row r="583" spans="42:43" x14ac:dyDescent="0.3">
      <c r="AP583" s="68"/>
      <c r="AQ583" s="69"/>
    </row>
    <row r="584" spans="42:43" x14ac:dyDescent="0.3">
      <c r="AP584" s="68"/>
      <c r="AQ584" s="69"/>
    </row>
    <row r="585" spans="42:43" x14ac:dyDescent="0.3">
      <c r="AP585" s="68"/>
      <c r="AQ585" s="69"/>
    </row>
    <row r="586" spans="42:43" x14ac:dyDescent="0.3">
      <c r="AP586" s="68"/>
      <c r="AQ586" s="69"/>
    </row>
    <row r="587" spans="42:43" x14ac:dyDescent="0.3">
      <c r="AP587" s="68"/>
      <c r="AQ587" s="69"/>
    </row>
    <row r="588" spans="42:43" x14ac:dyDescent="0.3">
      <c r="AP588" s="68"/>
      <c r="AQ588" s="69"/>
    </row>
    <row r="589" spans="42:43" x14ac:dyDescent="0.3">
      <c r="AP589" s="68"/>
      <c r="AQ589" s="69"/>
    </row>
    <row r="590" spans="42:43" x14ac:dyDescent="0.3">
      <c r="AP590" s="68"/>
      <c r="AQ590" s="69"/>
    </row>
    <row r="591" spans="42:43" x14ac:dyDescent="0.3">
      <c r="AP591" s="68"/>
      <c r="AQ591" s="69"/>
    </row>
    <row r="592" spans="42:43" x14ac:dyDescent="0.3">
      <c r="AP592" s="68"/>
      <c r="AQ592" s="69"/>
    </row>
    <row r="593" spans="42:43" x14ac:dyDescent="0.3">
      <c r="AP593" s="68"/>
      <c r="AQ593" s="69"/>
    </row>
    <row r="594" spans="42:43" x14ac:dyDescent="0.3">
      <c r="AP594" s="68"/>
      <c r="AQ594" s="69"/>
    </row>
    <row r="595" spans="42:43" x14ac:dyDescent="0.3">
      <c r="AP595" s="68"/>
      <c r="AQ595" s="69"/>
    </row>
    <row r="596" spans="42:43" x14ac:dyDescent="0.3">
      <c r="AP596" s="68"/>
      <c r="AQ596" s="69"/>
    </row>
    <row r="597" spans="42:43" x14ac:dyDescent="0.3">
      <c r="AP597" s="68"/>
      <c r="AQ597" s="69"/>
    </row>
    <row r="598" spans="42:43" x14ac:dyDescent="0.3">
      <c r="AP598" s="68"/>
      <c r="AQ598" s="69"/>
    </row>
    <row r="599" spans="42:43" x14ac:dyDescent="0.3">
      <c r="AP599" s="68"/>
      <c r="AQ599" s="69"/>
    </row>
    <row r="600" spans="42:43" x14ac:dyDescent="0.3">
      <c r="AP600" s="68"/>
      <c r="AQ600" s="69"/>
    </row>
    <row r="601" spans="42:43" x14ac:dyDescent="0.3">
      <c r="AP601" s="68"/>
      <c r="AQ601" s="69"/>
    </row>
    <row r="602" spans="42:43" x14ac:dyDescent="0.3">
      <c r="AP602" s="68"/>
      <c r="AQ602" s="69"/>
    </row>
    <row r="603" spans="42:43" x14ac:dyDescent="0.3">
      <c r="AP603" s="68"/>
      <c r="AQ603" s="69"/>
    </row>
    <row r="604" spans="42:43" x14ac:dyDescent="0.3">
      <c r="AP604" s="68"/>
      <c r="AQ604" s="69"/>
    </row>
    <row r="605" spans="42:43" x14ac:dyDescent="0.3">
      <c r="AP605" s="68"/>
      <c r="AQ605" s="69"/>
    </row>
    <row r="606" spans="42:43" x14ac:dyDescent="0.3">
      <c r="AP606" s="68"/>
      <c r="AQ606" s="69"/>
    </row>
    <row r="607" spans="42:43" x14ac:dyDescent="0.3">
      <c r="AP607" s="68"/>
      <c r="AQ607" s="69"/>
    </row>
    <row r="608" spans="42:43" x14ac:dyDescent="0.3">
      <c r="AP608" s="68"/>
      <c r="AQ608" s="69"/>
    </row>
    <row r="609" spans="42:43" x14ac:dyDescent="0.3">
      <c r="AP609" s="68"/>
      <c r="AQ609" s="69"/>
    </row>
    <row r="610" spans="42:43" x14ac:dyDescent="0.3">
      <c r="AP610" s="68"/>
      <c r="AQ610" s="69"/>
    </row>
    <row r="611" spans="42:43" x14ac:dyDescent="0.3">
      <c r="AP611" s="68"/>
      <c r="AQ611" s="69"/>
    </row>
    <row r="612" spans="42:43" x14ac:dyDescent="0.3">
      <c r="AP612" s="68"/>
      <c r="AQ612" s="69"/>
    </row>
    <row r="613" spans="42:43" x14ac:dyDescent="0.3">
      <c r="AP613" s="68"/>
      <c r="AQ613" s="69"/>
    </row>
    <row r="614" spans="42:43" x14ac:dyDescent="0.3">
      <c r="AP614" s="68"/>
      <c r="AQ614" s="69"/>
    </row>
    <row r="615" spans="42:43" x14ac:dyDescent="0.3">
      <c r="AP615" s="68"/>
      <c r="AQ615" s="69"/>
    </row>
    <row r="616" spans="42:43" x14ac:dyDescent="0.3">
      <c r="AP616" s="68"/>
      <c r="AQ616" s="69"/>
    </row>
    <row r="617" spans="42:43" x14ac:dyDescent="0.3">
      <c r="AP617" s="68"/>
      <c r="AQ617" s="69"/>
    </row>
    <row r="618" spans="42:43" x14ac:dyDescent="0.3">
      <c r="AP618" s="68"/>
      <c r="AQ618" s="69"/>
    </row>
    <row r="619" spans="42:43" x14ac:dyDescent="0.3">
      <c r="AP619" s="68"/>
      <c r="AQ619" s="69"/>
    </row>
    <row r="620" spans="42:43" x14ac:dyDescent="0.3">
      <c r="AP620" s="68"/>
      <c r="AQ620" s="69"/>
    </row>
    <row r="621" spans="42:43" x14ac:dyDescent="0.3">
      <c r="AP621" s="68"/>
      <c r="AQ621" s="69"/>
    </row>
    <row r="622" spans="42:43" x14ac:dyDescent="0.3">
      <c r="AP622" s="68"/>
      <c r="AQ622" s="69"/>
    </row>
    <row r="623" spans="42:43" x14ac:dyDescent="0.3">
      <c r="AP623" s="68"/>
      <c r="AQ623" s="69"/>
    </row>
    <row r="624" spans="42:43" x14ac:dyDescent="0.3">
      <c r="AP624" s="68"/>
      <c r="AQ624" s="69"/>
    </row>
    <row r="625" spans="42:43" x14ac:dyDescent="0.3">
      <c r="AP625" s="68"/>
      <c r="AQ625" s="69"/>
    </row>
    <row r="626" spans="42:43" x14ac:dyDescent="0.3">
      <c r="AP626" s="68"/>
      <c r="AQ626" s="69"/>
    </row>
    <row r="627" spans="42:43" x14ac:dyDescent="0.3">
      <c r="AP627" s="68"/>
      <c r="AQ627" s="69"/>
    </row>
    <row r="628" spans="42:43" x14ac:dyDescent="0.3">
      <c r="AP628" s="68"/>
      <c r="AQ628" s="69"/>
    </row>
    <row r="629" spans="42:43" x14ac:dyDescent="0.3">
      <c r="AP629" s="68"/>
      <c r="AQ629" s="69"/>
    </row>
    <row r="630" spans="42:43" x14ac:dyDescent="0.3">
      <c r="AP630" s="68"/>
      <c r="AQ630" s="69"/>
    </row>
    <row r="631" spans="42:43" x14ac:dyDescent="0.3">
      <c r="AP631" s="68"/>
      <c r="AQ631" s="69"/>
    </row>
    <row r="632" spans="42:43" x14ac:dyDescent="0.3">
      <c r="AP632" s="68"/>
      <c r="AQ632" s="69"/>
    </row>
    <row r="633" spans="42:43" x14ac:dyDescent="0.3">
      <c r="AP633" s="68"/>
      <c r="AQ633" s="69"/>
    </row>
    <row r="634" spans="42:43" x14ac:dyDescent="0.3">
      <c r="AP634" s="68"/>
      <c r="AQ634" s="69"/>
    </row>
    <row r="635" spans="42:43" x14ac:dyDescent="0.3">
      <c r="AP635" s="68"/>
      <c r="AQ635" s="69"/>
    </row>
    <row r="636" spans="42:43" x14ac:dyDescent="0.3">
      <c r="AP636" s="68"/>
      <c r="AQ636" s="69"/>
    </row>
    <row r="637" spans="42:43" x14ac:dyDescent="0.3">
      <c r="AP637" s="68"/>
      <c r="AQ637" s="69"/>
    </row>
    <row r="638" spans="42:43" x14ac:dyDescent="0.3">
      <c r="AP638" s="68"/>
      <c r="AQ638" s="69"/>
    </row>
    <row r="639" spans="42:43" x14ac:dyDescent="0.3">
      <c r="AP639" s="68"/>
      <c r="AQ639" s="69"/>
    </row>
    <row r="640" spans="42:43" x14ac:dyDescent="0.3">
      <c r="AP640" s="68"/>
      <c r="AQ640" s="69"/>
    </row>
    <row r="641" spans="42:43" x14ac:dyDescent="0.3">
      <c r="AP641" s="68"/>
      <c r="AQ641" s="69"/>
    </row>
    <row r="642" spans="42:43" x14ac:dyDescent="0.3">
      <c r="AP642" s="68"/>
      <c r="AQ642" s="69"/>
    </row>
    <row r="643" spans="42:43" x14ac:dyDescent="0.3">
      <c r="AP643" s="68"/>
      <c r="AQ643" s="69"/>
    </row>
    <row r="644" spans="42:43" x14ac:dyDescent="0.3">
      <c r="AP644" s="68"/>
      <c r="AQ644" s="69"/>
    </row>
    <row r="645" spans="42:43" x14ac:dyDescent="0.3">
      <c r="AP645" s="68"/>
      <c r="AQ645" s="69"/>
    </row>
    <row r="646" spans="42:43" x14ac:dyDescent="0.3">
      <c r="AP646" s="68"/>
      <c r="AQ646" s="69"/>
    </row>
    <row r="647" spans="42:43" x14ac:dyDescent="0.3">
      <c r="AP647" s="68"/>
      <c r="AQ647" s="69"/>
    </row>
    <row r="648" spans="42:43" x14ac:dyDescent="0.3">
      <c r="AP648" s="68"/>
      <c r="AQ648" s="69"/>
    </row>
    <row r="649" spans="42:43" x14ac:dyDescent="0.3">
      <c r="AP649" s="68"/>
      <c r="AQ649" s="69"/>
    </row>
    <row r="650" spans="42:43" x14ac:dyDescent="0.3">
      <c r="AP650" s="68"/>
      <c r="AQ650" s="69"/>
    </row>
    <row r="651" spans="42:43" x14ac:dyDescent="0.3">
      <c r="AP651" s="68"/>
      <c r="AQ651" s="69"/>
    </row>
    <row r="652" spans="42:43" x14ac:dyDescent="0.3">
      <c r="AP652" s="68"/>
      <c r="AQ652" s="69"/>
    </row>
    <row r="653" spans="42:43" x14ac:dyDescent="0.3">
      <c r="AP653" s="68"/>
      <c r="AQ653" s="69"/>
    </row>
    <row r="654" spans="42:43" x14ac:dyDescent="0.3">
      <c r="AP654" s="68"/>
      <c r="AQ654" s="69"/>
    </row>
    <row r="655" spans="42:43" x14ac:dyDescent="0.3">
      <c r="AP655" s="68"/>
      <c r="AQ655" s="69"/>
    </row>
    <row r="656" spans="42:43" x14ac:dyDescent="0.3">
      <c r="AP656" s="68"/>
      <c r="AQ656" s="69"/>
    </row>
    <row r="657" spans="42:43" x14ac:dyDescent="0.3">
      <c r="AP657" s="68"/>
      <c r="AQ657" s="69"/>
    </row>
    <row r="658" spans="42:43" x14ac:dyDescent="0.3">
      <c r="AP658" s="68"/>
      <c r="AQ658" s="69"/>
    </row>
    <row r="659" spans="42:43" x14ac:dyDescent="0.3">
      <c r="AP659" s="68"/>
      <c r="AQ659" s="69"/>
    </row>
    <row r="660" spans="42:43" x14ac:dyDescent="0.3">
      <c r="AP660" s="68"/>
      <c r="AQ660" s="69"/>
    </row>
    <row r="661" spans="42:43" x14ac:dyDescent="0.3">
      <c r="AP661" s="68"/>
      <c r="AQ661" s="69"/>
    </row>
    <row r="662" spans="42:43" x14ac:dyDescent="0.3">
      <c r="AP662" s="68"/>
      <c r="AQ662" s="69"/>
    </row>
    <row r="663" spans="42:43" x14ac:dyDescent="0.3">
      <c r="AP663" s="68"/>
      <c r="AQ663" s="69"/>
    </row>
    <row r="664" spans="42:43" x14ac:dyDescent="0.3">
      <c r="AP664" s="68"/>
      <c r="AQ664" s="69"/>
    </row>
    <row r="665" spans="42:43" x14ac:dyDescent="0.3">
      <c r="AP665" s="68"/>
      <c r="AQ665" s="69"/>
    </row>
    <row r="666" spans="42:43" x14ac:dyDescent="0.3">
      <c r="AP666" s="68"/>
      <c r="AQ666" s="69"/>
    </row>
    <row r="667" spans="42:43" x14ac:dyDescent="0.3">
      <c r="AP667" s="68"/>
      <c r="AQ667" s="69"/>
    </row>
    <row r="668" spans="42:43" x14ac:dyDescent="0.3">
      <c r="AP668" s="68"/>
      <c r="AQ668" s="69"/>
    </row>
    <row r="669" spans="42:43" x14ac:dyDescent="0.3">
      <c r="AP669" s="68"/>
      <c r="AQ669" s="69"/>
    </row>
    <row r="670" spans="42:43" x14ac:dyDescent="0.3">
      <c r="AP670" s="68"/>
      <c r="AQ670" s="69"/>
    </row>
    <row r="671" spans="42:43" x14ac:dyDescent="0.3">
      <c r="AP671" s="68"/>
      <c r="AQ671" s="69"/>
    </row>
    <row r="672" spans="42:43" x14ac:dyDescent="0.3">
      <c r="AP672" s="68"/>
      <c r="AQ672" s="69"/>
    </row>
    <row r="673" spans="42:43" x14ac:dyDescent="0.3">
      <c r="AP673" s="68"/>
      <c r="AQ673" s="69"/>
    </row>
    <row r="674" spans="42:43" x14ac:dyDescent="0.3">
      <c r="AP674" s="68"/>
      <c r="AQ674" s="69"/>
    </row>
    <row r="675" spans="42:43" x14ac:dyDescent="0.3">
      <c r="AP675" s="68"/>
      <c r="AQ675" s="69"/>
    </row>
    <row r="676" spans="42:43" x14ac:dyDescent="0.3">
      <c r="AP676" s="68"/>
      <c r="AQ676" s="69"/>
    </row>
    <row r="677" spans="42:43" x14ac:dyDescent="0.3">
      <c r="AP677" s="68"/>
      <c r="AQ677" s="69"/>
    </row>
    <row r="678" spans="42:43" x14ac:dyDescent="0.3">
      <c r="AP678" s="68"/>
      <c r="AQ678" s="69"/>
    </row>
    <row r="679" spans="42:43" x14ac:dyDescent="0.3">
      <c r="AP679" s="68"/>
      <c r="AQ679" s="69"/>
    </row>
    <row r="680" spans="42:43" x14ac:dyDescent="0.3">
      <c r="AP680" s="68"/>
      <c r="AQ680" s="69"/>
    </row>
    <row r="681" spans="42:43" x14ac:dyDescent="0.3">
      <c r="AP681" s="68"/>
      <c r="AQ681" s="69"/>
    </row>
    <row r="682" spans="42:43" x14ac:dyDescent="0.3">
      <c r="AP682" s="68"/>
      <c r="AQ682" s="69"/>
    </row>
    <row r="683" spans="42:43" x14ac:dyDescent="0.3">
      <c r="AP683" s="68"/>
      <c r="AQ683" s="69"/>
    </row>
    <row r="684" spans="42:43" x14ac:dyDescent="0.3">
      <c r="AP684" s="68"/>
      <c r="AQ684" s="69"/>
    </row>
    <row r="685" spans="42:43" x14ac:dyDescent="0.3">
      <c r="AP685" s="68"/>
      <c r="AQ685" s="69"/>
    </row>
    <row r="686" spans="42:43" x14ac:dyDescent="0.3">
      <c r="AP686" s="68"/>
      <c r="AQ686" s="69"/>
    </row>
    <row r="687" spans="42:43" x14ac:dyDescent="0.3">
      <c r="AP687" s="68"/>
      <c r="AQ687" s="69"/>
    </row>
    <row r="688" spans="42:43" x14ac:dyDescent="0.3">
      <c r="AP688" s="68"/>
      <c r="AQ688" s="69"/>
    </row>
    <row r="689" spans="42:43" x14ac:dyDescent="0.3">
      <c r="AP689" s="68"/>
      <c r="AQ689" s="69"/>
    </row>
    <row r="690" spans="42:43" x14ac:dyDescent="0.3">
      <c r="AP690" s="68"/>
      <c r="AQ690" s="69"/>
    </row>
    <row r="691" spans="42:43" x14ac:dyDescent="0.3">
      <c r="AP691" s="68"/>
      <c r="AQ691" s="69"/>
    </row>
    <row r="692" spans="42:43" x14ac:dyDescent="0.3">
      <c r="AP692" s="68"/>
      <c r="AQ692" s="69"/>
    </row>
    <row r="693" spans="42:43" x14ac:dyDescent="0.3">
      <c r="AP693" s="68"/>
      <c r="AQ693" s="69"/>
    </row>
    <row r="694" spans="42:43" x14ac:dyDescent="0.3">
      <c r="AP694" s="68"/>
      <c r="AQ694" s="69"/>
    </row>
    <row r="695" spans="42:43" x14ac:dyDescent="0.3">
      <c r="AP695" s="68"/>
      <c r="AQ695" s="69"/>
    </row>
    <row r="696" spans="42:43" x14ac:dyDescent="0.3">
      <c r="AP696" s="68"/>
      <c r="AQ696" s="69"/>
    </row>
    <row r="697" spans="42:43" x14ac:dyDescent="0.3">
      <c r="AP697" s="68"/>
      <c r="AQ697" s="69"/>
    </row>
    <row r="698" spans="42:43" x14ac:dyDescent="0.3">
      <c r="AP698" s="68"/>
      <c r="AQ698" s="69"/>
    </row>
    <row r="699" spans="42:43" x14ac:dyDescent="0.3">
      <c r="AP699" s="68"/>
      <c r="AQ699" s="69"/>
    </row>
    <row r="700" spans="42:43" x14ac:dyDescent="0.3">
      <c r="AP700" s="68"/>
      <c r="AQ700" s="69"/>
    </row>
    <row r="701" spans="42:43" x14ac:dyDescent="0.3">
      <c r="AP701" s="68"/>
      <c r="AQ701" s="69"/>
    </row>
    <row r="702" spans="42:43" x14ac:dyDescent="0.3">
      <c r="AP702" s="68"/>
      <c r="AQ702" s="69"/>
    </row>
    <row r="703" spans="42:43" x14ac:dyDescent="0.3">
      <c r="AP703" s="68"/>
      <c r="AQ703" s="69"/>
    </row>
    <row r="704" spans="42:43" x14ac:dyDescent="0.3">
      <c r="AP704" s="68"/>
      <c r="AQ704" s="69"/>
    </row>
    <row r="705" spans="42:43" x14ac:dyDescent="0.3">
      <c r="AP705" s="68"/>
      <c r="AQ705" s="69"/>
    </row>
    <row r="706" spans="42:43" x14ac:dyDescent="0.3">
      <c r="AP706" s="68"/>
      <c r="AQ706" s="69"/>
    </row>
    <row r="707" spans="42:43" x14ac:dyDescent="0.3">
      <c r="AP707" s="68"/>
      <c r="AQ707" s="69"/>
    </row>
    <row r="708" spans="42:43" x14ac:dyDescent="0.3">
      <c r="AP708" s="68"/>
      <c r="AQ708" s="69"/>
    </row>
    <row r="709" spans="42:43" x14ac:dyDescent="0.3">
      <c r="AP709" s="68"/>
      <c r="AQ709" s="69"/>
    </row>
    <row r="710" spans="42:43" x14ac:dyDescent="0.3">
      <c r="AP710" s="68"/>
      <c r="AQ710" s="69"/>
    </row>
    <row r="711" spans="42:43" x14ac:dyDescent="0.3">
      <c r="AP711" s="68"/>
      <c r="AQ711" s="69"/>
    </row>
    <row r="712" spans="42:43" x14ac:dyDescent="0.3">
      <c r="AP712" s="68"/>
      <c r="AQ712" s="69"/>
    </row>
    <row r="713" spans="42:43" x14ac:dyDescent="0.3">
      <c r="AP713" s="68"/>
      <c r="AQ713" s="69"/>
    </row>
    <row r="714" spans="42:43" x14ac:dyDescent="0.3">
      <c r="AP714" s="68"/>
      <c r="AQ714" s="69"/>
    </row>
    <row r="715" spans="42:43" x14ac:dyDescent="0.3">
      <c r="AP715" s="68"/>
      <c r="AQ715" s="69"/>
    </row>
    <row r="716" spans="42:43" x14ac:dyDescent="0.3">
      <c r="AP716" s="68"/>
      <c r="AQ716" s="69"/>
    </row>
    <row r="717" spans="42:43" x14ac:dyDescent="0.3">
      <c r="AP717" s="68"/>
      <c r="AQ717" s="69"/>
    </row>
    <row r="718" spans="42:43" x14ac:dyDescent="0.3">
      <c r="AP718" s="68"/>
      <c r="AQ718" s="69"/>
    </row>
    <row r="719" spans="42:43" x14ac:dyDescent="0.3">
      <c r="AP719" s="68"/>
      <c r="AQ719" s="69"/>
    </row>
    <row r="720" spans="42:43" x14ac:dyDescent="0.3">
      <c r="AP720" s="68"/>
      <c r="AQ720" s="69"/>
    </row>
    <row r="721" spans="42:43" x14ac:dyDescent="0.3">
      <c r="AP721" s="68"/>
      <c r="AQ721" s="69"/>
    </row>
    <row r="722" spans="42:43" x14ac:dyDescent="0.3">
      <c r="AP722" s="68"/>
      <c r="AQ722" s="69"/>
    </row>
    <row r="723" spans="42:43" x14ac:dyDescent="0.3">
      <c r="AP723" s="68"/>
      <c r="AQ723" s="69"/>
    </row>
    <row r="724" spans="42:43" x14ac:dyDescent="0.3">
      <c r="AP724" s="68"/>
      <c r="AQ724" s="69"/>
    </row>
    <row r="725" spans="42:43" x14ac:dyDescent="0.3">
      <c r="AP725" s="68"/>
      <c r="AQ725" s="69"/>
    </row>
    <row r="726" spans="42:43" x14ac:dyDescent="0.3">
      <c r="AP726" s="68"/>
      <c r="AQ726" s="69"/>
    </row>
    <row r="727" spans="42:43" x14ac:dyDescent="0.3">
      <c r="AP727" s="68"/>
      <c r="AQ727" s="69"/>
    </row>
    <row r="728" spans="42:43" x14ac:dyDescent="0.3">
      <c r="AP728" s="68"/>
      <c r="AQ728" s="69"/>
    </row>
    <row r="729" spans="42:43" x14ac:dyDescent="0.3">
      <c r="AP729" s="68"/>
      <c r="AQ729" s="69"/>
    </row>
    <row r="730" spans="42:43" x14ac:dyDescent="0.3">
      <c r="AP730" s="68"/>
      <c r="AQ730" s="69"/>
    </row>
    <row r="731" spans="42:43" x14ac:dyDescent="0.3">
      <c r="AP731" s="68"/>
      <c r="AQ731" s="69"/>
    </row>
    <row r="732" spans="42:43" x14ac:dyDescent="0.3">
      <c r="AP732" s="68"/>
      <c r="AQ732" s="69"/>
    </row>
    <row r="733" spans="42:43" x14ac:dyDescent="0.3">
      <c r="AP733" s="68"/>
      <c r="AQ733" s="69"/>
    </row>
    <row r="734" spans="42:43" x14ac:dyDescent="0.3">
      <c r="AP734" s="68"/>
      <c r="AQ734" s="69"/>
    </row>
    <row r="735" spans="42:43" x14ac:dyDescent="0.3">
      <c r="AP735" s="68"/>
      <c r="AQ735" s="69"/>
    </row>
    <row r="736" spans="42:43" x14ac:dyDescent="0.3">
      <c r="AP736" s="68"/>
      <c r="AQ736" s="69"/>
    </row>
    <row r="737" spans="42:43" x14ac:dyDescent="0.3">
      <c r="AP737" s="68"/>
      <c r="AQ737" s="69"/>
    </row>
    <row r="738" spans="42:43" x14ac:dyDescent="0.3">
      <c r="AP738" s="68"/>
      <c r="AQ738" s="69"/>
    </row>
    <row r="739" spans="42:43" x14ac:dyDescent="0.3">
      <c r="AP739" s="68"/>
      <c r="AQ739" s="69"/>
    </row>
    <row r="740" spans="42:43" x14ac:dyDescent="0.3">
      <c r="AP740" s="68"/>
      <c r="AQ740" s="69"/>
    </row>
    <row r="741" spans="42:43" x14ac:dyDescent="0.3">
      <c r="AP741" s="68"/>
      <c r="AQ741" s="69"/>
    </row>
    <row r="742" spans="42:43" x14ac:dyDescent="0.3">
      <c r="AP742" s="68"/>
      <c r="AQ742" s="69"/>
    </row>
    <row r="743" spans="42:43" x14ac:dyDescent="0.3">
      <c r="AP743" s="68"/>
      <c r="AQ743" s="69"/>
    </row>
    <row r="744" spans="42:43" x14ac:dyDescent="0.3">
      <c r="AP744" s="68"/>
      <c r="AQ744" s="69"/>
    </row>
    <row r="745" spans="42:43" x14ac:dyDescent="0.3">
      <c r="AP745" s="68"/>
      <c r="AQ745" s="69"/>
    </row>
    <row r="746" spans="42:43" x14ac:dyDescent="0.3">
      <c r="AP746" s="68"/>
      <c r="AQ746" s="69"/>
    </row>
    <row r="747" spans="42:43" x14ac:dyDescent="0.3">
      <c r="AP747" s="68"/>
      <c r="AQ747" s="69"/>
    </row>
    <row r="748" spans="42:43" x14ac:dyDescent="0.3">
      <c r="AP748" s="68"/>
      <c r="AQ748" s="69"/>
    </row>
    <row r="749" spans="42:43" x14ac:dyDescent="0.3">
      <c r="AP749" s="68"/>
      <c r="AQ749" s="69"/>
    </row>
    <row r="750" spans="42:43" x14ac:dyDescent="0.3">
      <c r="AP750" s="68"/>
      <c r="AQ750" s="69"/>
    </row>
    <row r="751" spans="42:43" x14ac:dyDescent="0.3">
      <c r="AP751" s="68"/>
      <c r="AQ751" s="69"/>
    </row>
    <row r="752" spans="42:43" x14ac:dyDescent="0.3">
      <c r="AP752" s="68"/>
      <c r="AQ752" s="69"/>
    </row>
    <row r="753" spans="42:43" x14ac:dyDescent="0.3">
      <c r="AP753" s="68"/>
      <c r="AQ753" s="69"/>
    </row>
    <row r="754" spans="42:43" x14ac:dyDescent="0.3">
      <c r="AP754" s="68"/>
      <c r="AQ754" s="69"/>
    </row>
    <row r="755" spans="42:43" x14ac:dyDescent="0.3">
      <c r="AP755" s="68"/>
      <c r="AQ755" s="69"/>
    </row>
    <row r="756" spans="42:43" x14ac:dyDescent="0.3">
      <c r="AP756" s="68"/>
      <c r="AQ756" s="69"/>
    </row>
    <row r="757" spans="42:43" x14ac:dyDescent="0.3">
      <c r="AP757" s="68"/>
      <c r="AQ757" s="69"/>
    </row>
    <row r="758" spans="42:43" x14ac:dyDescent="0.3">
      <c r="AP758" s="68"/>
      <c r="AQ758" s="69"/>
    </row>
    <row r="759" spans="42:43" x14ac:dyDescent="0.3">
      <c r="AP759" s="68"/>
      <c r="AQ759" s="69"/>
    </row>
    <row r="760" spans="42:43" x14ac:dyDescent="0.3">
      <c r="AP760" s="68"/>
      <c r="AQ760" s="69"/>
    </row>
    <row r="761" spans="42:43" x14ac:dyDescent="0.3">
      <c r="AP761" s="68"/>
      <c r="AQ761" s="69"/>
    </row>
    <row r="762" spans="42:43" x14ac:dyDescent="0.3">
      <c r="AP762" s="68"/>
      <c r="AQ762" s="69"/>
    </row>
    <row r="763" spans="42:43" x14ac:dyDescent="0.3">
      <c r="AP763" s="68"/>
      <c r="AQ763" s="69"/>
    </row>
    <row r="764" spans="42:43" x14ac:dyDescent="0.3">
      <c r="AP764" s="68"/>
      <c r="AQ764" s="69"/>
    </row>
    <row r="765" spans="42:43" x14ac:dyDescent="0.3">
      <c r="AP765" s="68"/>
      <c r="AQ765" s="69"/>
    </row>
    <row r="766" spans="42:43" x14ac:dyDescent="0.3">
      <c r="AP766" s="68"/>
      <c r="AQ766" s="69"/>
    </row>
    <row r="767" spans="42:43" x14ac:dyDescent="0.3">
      <c r="AP767" s="68"/>
      <c r="AQ767" s="69"/>
    </row>
    <row r="768" spans="42:43" x14ac:dyDescent="0.3">
      <c r="AP768" s="68"/>
      <c r="AQ768" s="69"/>
    </row>
    <row r="769" spans="42:43" x14ac:dyDescent="0.3">
      <c r="AP769" s="68"/>
      <c r="AQ769" s="69"/>
    </row>
    <row r="770" spans="42:43" x14ac:dyDescent="0.3">
      <c r="AP770" s="68"/>
      <c r="AQ770" s="69"/>
    </row>
    <row r="771" spans="42:43" x14ac:dyDescent="0.3">
      <c r="AP771" s="68"/>
      <c r="AQ771" s="69"/>
    </row>
    <row r="772" spans="42:43" x14ac:dyDescent="0.3">
      <c r="AP772" s="68"/>
      <c r="AQ772" s="69"/>
    </row>
    <row r="773" spans="42:43" x14ac:dyDescent="0.3">
      <c r="AP773" s="68"/>
      <c r="AQ773" s="69"/>
    </row>
    <row r="774" spans="42:43" x14ac:dyDescent="0.3">
      <c r="AP774" s="68"/>
      <c r="AQ774" s="69"/>
    </row>
    <row r="775" spans="42:43" x14ac:dyDescent="0.3">
      <c r="AP775" s="68"/>
      <c r="AQ775" s="69"/>
    </row>
    <row r="776" spans="42:43" x14ac:dyDescent="0.3">
      <c r="AP776" s="68"/>
      <c r="AQ776" s="69"/>
    </row>
    <row r="777" spans="42:43" x14ac:dyDescent="0.3">
      <c r="AP777" s="68"/>
      <c r="AQ777" s="69"/>
    </row>
    <row r="778" spans="42:43" x14ac:dyDescent="0.3">
      <c r="AP778" s="68"/>
      <c r="AQ778" s="69"/>
    </row>
    <row r="779" spans="42:43" x14ac:dyDescent="0.3">
      <c r="AP779" s="68"/>
      <c r="AQ779" s="69"/>
    </row>
    <row r="780" spans="42:43" x14ac:dyDescent="0.3">
      <c r="AP780" s="68"/>
      <c r="AQ780" s="69"/>
    </row>
    <row r="781" spans="42:43" x14ac:dyDescent="0.3">
      <c r="AP781" s="68"/>
      <c r="AQ781" s="69"/>
    </row>
    <row r="782" spans="42:43" x14ac:dyDescent="0.3">
      <c r="AP782" s="68"/>
      <c r="AQ782" s="69"/>
    </row>
    <row r="783" spans="42:43" x14ac:dyDescent="0.3">
      <c r="AP783" s="68"/>
      <c r="AQ783" s="69"/>
    </row>
    <row r="784" spans="42:43" x14ac:dyDescent="0.3">
      <c r="AP784" s="68"/>
      <c r="AQ784" s="69"/>
    </row>
    <row r="785" spans="42:43" x14ac:dyDescent="0.3">
      <c r="AP785" s="68"/>
      <c r="AQ785" s="69"/>
    </row>
    <row r="786" spans="42:43" x14ac:dyDescent="0.3">
      <c r="AP786" s="68"/>
      <c r="AQ786" s="69"/>
    </row>
    <row r="787" spans="42:43" x14ac:dyDescent="0.3">
      <c r="AP787" s="68"/>
      <c r="AQ787" s="69"/>
    </row>
    <row r="788" spans="42:43" x14ac:dyDescent="0.3">
      <c r="AP788" s="68"/>
      <c r="AQ788" s="69"/>
    </row>
    <row r="789" spans="42:43" x14ac:dyDescent="0.3">
      <c r="AP789" s="68"/>
      <c r="AQ789" s="69"/>
    </row>
    <row r="790" spans="42:43" x14ac:dyDescent="0.3">
      <c r="AP790" s="68"/>
      <c r="AQ790" s="69"/>
    </row>
    <row r="791" spans="42:43" x14ac:dyDescent="0.3">
      <c r="AP791" s="68"/>
      <c r="AQ791" s="69"/>
    </row>
    <row r="792" spans="42:43" x14ac:dyDescent="0.3">
      <c r="AP792" s="68"/>
      <c r="AQ792" s="69"/>
    </row>
    <row r="793" spans="42:43" x14ac:dyDescent="0.3">
      <c r="AP793" s="68"/>
      <c r="AQ793" s="69"/>
    </row>
    <row r="794" spans="42:43" x14ac:dyDescent="0.3">
      <c r="AP794" s="68"/>
      <c r="AQ794" s="69"/>
    </row>
    <row r="795" spans="42:43" x14ac:dyDescent="0.3">
      <c r="AP795" s="68"/>
      <c r="AQ795" s="69"/>
    </row>
    <row r="796" spans="42:43" x14ac:dyDescent="0.3">
      <c r="AP796" s="68"/>
      <c r="AQ796" s="69"/>
    </row>
    <row r="797" spans="42:43" x14ac:dyDescent="0.3">
      <c r="AP797" s="68"/>
      <c r="AQ797" s="69"/>
    </row>
    <row r="798" spans="42:43" x14ac:dyDescent="0.3">
      <c r="AP798" s="68"/>
      <c r="AQ798" s="69"/>
    </row>
    <row r="799" spans="42:43" x14ac:dyDescent="0.3">
      <c r="AP799" s="68"/>
      <c r="AQ799" s="69"/>
    </row>
    <row r="800" spans="42:43" x14ac:dyDescent="0.3">
      <c r="AP800" s="68"/>
      <c r="AQ800" s="69"/>
    </row>
    <row r="801" spans="42:43" x14ac:dyDescent="0.3">
      <c r="AP801" s="68"/>
      <c r="AQ801" s="69"/>
    </row>
    <row r="802" spans="42:43" x14ac:dyDescent="0.3">
      <c r="AP802" s="68"/>
      <c r="AQ802" s="69"/>
    </row>
    <row r="803" spans="42:43" x14ac:dyDescent="0.3">
      <c r="AP803" s="68"/>
      <c r="AQ803" s="69"/>
    </row>
    <row r="804" spans="42:43" x14ac:dyDescent="0.3">
      <c r="AP804" s="68"/>
      <c r="AQ804" s="69"/>
    </row>
    <row r="805" spans="42:43" x14ac:dyDescent="0.3">
      <c r="AP805" s="68"/>
      <c r="AQ805" s="69"/>
    </row>
    <row r="806" spans="42:43" x14ac:dyDescent="0.3">
      <c r="AP806" s="68"/>
      <c r="AQ806" s="69"/>
    </row>
    <row r="807" spans="42:43" x14ac:dyDescent="0.3">
      <c r="AP807" s="68"/>
      <c r="AQ807" s="69"/>
    </row>
    <row r="808" spans="42:43" x14ac:dyDescent="0.3">
      <c r="AP808" s="68"/>
      <c r="AQ808" s="69"/>
    </row>
    <row r="809" spans="42:43" x14ac:dyDescent="0.3">
      <c r="AP809" s="68"/>
      <c r="AQ809" s="69"/>
    </row>
    <row r="810" spans="42:43" x14ac:dyDescent="0.3">
      <c r="AP810" s="68"/>
      <c r="AQ810" s="69"/>
    </row>
    <row r="811" spans="42:43" x14ac:dyDescent="0.3">
      <c r="AP811" s="68"/>
      <c r="AQ811" s="69"/>
    </row>
    <row r="812" spans="42:43" x14ac:dyDescent="0.3">
      <c r="AP812" s="68"/>
      <c r="AQ812" s="69"/>
    </row>
    <row r="813" spans="42:43" x14ac:dyDescent="0.3">
      <c r="AP813" s="68"/>
      <c r="AQ813" s="69"/>
    </row>
    <row r="814" spans="42:43" x14ac:dyDescent="0.3">
      <c r="AP814" s="68"/>
      <c r="AQ814" s="69"/>
    </row>
    <row r="815" spans="42:43" x14ac:dyDescent="0.3">
      <c r="AP815" s="68"/>
      <c r="AQ815" s="69"/>
    </row>
    <row r="816" spans="42:43" x14ac:dyDescent="0.3">
      <c r="AP816" s="68"/>
      <c r="AQ816" s="69"/>
    </row>
    <row r="817" spans="42:43" x14ac:dyDescent="0.3">
      <c r="AP817" s="68"/>
      <c r="AQ817" s="69"/>
    </row>
    <row r="818" spans="42:43" x14ac:dyDescent="0.3">
      <c r="AP818" s="68"/>
      <c r="AQ818" s="69"/>
    </row>
    <row r="819" spans="42:43" x14ac:dyDescent="0.3">
      <c r="AP819" s="68"/>
      <c r="AQ819" s="69"/>
    </row>
    <row r="820" spans="42:43" x14ac:dyDescent="0.3">
      <c r="AP820" s="68"/>
      <c r="AQ820" s="69"/>
    </row>
    <row r="821" spans="42:43" x14ac:dyDescent="0.3">
      <c r="AP821" s="68"/>
      <c r="AQ821" s="69"/>
    </row>
    <row r="822" spans="42:43" x14ac:dyDescent="0.3">
      <c r="AP822" s="68"/>
      <c r="AQ822" s="69"/>
    </row>
    <row r="823" spans="42:43" x14ac:dyDescent="0.3">
      <c r="AP823" s="68"/>
      <c r="AQ823" s="69"/>
    </row>
    <row r="824" spans="42:43" x14ac:dyDescent="0.3">
      <c r="AP824" s="68"/>
      <c r="AQ824" s="69"/>
    </row>
    <row r="825" spans="42:43" x14ac:dyDescent="0.3">
      <c r="AP825" s="68"/>
      <c r="AQ825" s="69"/>
    </row>
    <row r="826" spans="42:43" x14ac:dyDescent="0.3">
      <c r="AP826" s="68"/>
      <c r="AQ826" s="69"/>
    </row>
    <row r="827" spans="42:43" x14ac:dyDescent="0.3">
      <c r="AP827" s="68"/>
      <c r="AQ827" s="69"/>
    </row>
    <row r="828" spans="42:43" x14ac:dyDescent="0.3">
      <c r="AP828" s="68"/>
      <c r="AQ828" s="69"/>
    </row>
    <row r="829" spans="42:43" x14ac:dyDescent="0.3">
      <c r="AP829" s="68"/>
      <c r="AQ829" s="69"/>
    </row>
    <row r="830" spans="42:43" x14ac:dyDescent="0.3">
      <c r="AP830" s="68"/>
      <c r="AQ830" s="69"/>
    </row>
    <row r="831" spans="42:43" x14ac:dyDescent="0.3">
      <c r="AP831" s="68"/>
      <c r="AQ831" s="69"/>
    </row>
    <row r="832" spans="42:43" x14ac:dyDescent="0.3">
      <c r="AP832" s="68"/>
      <c r="AQ832" s="69"/>
    </row>
    <row r="833" spans="42:43" x14ac:dyDescent="0.3">
      <c r="AP833" s="68"/>
      <c r="AQ833" s="69"/>
    </row>
    <row r="834" spans="42:43" x14ac:dyDescent="0.3">
      <c r="AP834" s="68"/>
      <c r="AQ834" s="69"/>
    </row>
    <row r="835" spans="42:43" x14ac:dyDescent="0.3">
      <c r="AP835" s="68"/>
      <c r="AQ835" s="69"/>
    </row>
    <row r="836" spans="42:43" x14ac:dyDescent="0.3">
      <c r="AP836" s="68"/>
      <c r="AQ836" s="69"/>
    </row>
    <row r="837" spans="42:43" x14ac:dyDescent="0.3">
      <c r="AP837" s="68"/>
      <c r="AQ837" s="69"/>
    </row>
    <row r="838" spans="42:43" x14ac:dyDescent="0.3">
      <c r="AP838" s="68"/>
      <c r="AQ838" s="69"/>
    </row>
    <row r="839" spans="42:43" x14ac:dyDescent="0.3">
      <c r="AP839" s="68"/>
      <c r="AQ839" s="69"/>
    </row>
    <row r="840" spans="42:43" x14ac:dyDescent="0.3">
      <c r="AP840" s="68"/>
      <c r="AQ840" s="69"/>
    </row>
    <row r="841" spans="42:43" x14ac:dyDescent="0.3">
      <c r="AP841" s="68"/>
      <c r="AQ841" s="69"/>
    </row>
    <row r="842" spans="42:43" x14ac:dyDescent="0.3">
      <c r="AP842" s="68"/>
      <c r="AQ842" s="69"/>
    </row>
    <row r="843" spans="42:43" x14ac:dyDescent="0.3">
      <c r="AP843" s="68"/>
      <c r="AQ843" s="69"/>
    </row>
    <row r="844" spans="42:43" x14ac:dyDescent="0.3">
      <c r="AP844" s="68"/>
      <c r="AQ844" s="69"/>
    </row>
    <row r="845" spans="42:43" x14ac:dyDescent="0.3">
      <c r="AP845" s="68"/>
      <c r="AQ845" s="69"/>
    </row>
    <row r="846" spans="42:43" x14ac:dyDescent="0.3">
      <c r="AP846" s="68"/>
      <c r="AQ846" s="69"/>
    </row>
    <row r="847" spans="42:43" x14ac:dyDescent="0.3">
      <c r="AP847" s="68"/>
      <c r="AQ847" s="69"/>
    </row>
    <row r="848" spans="42:43" x14ac:dyDescent="0.3">
      <c r="AP848" s="68"/>
      <c r="AQ848" s="69"/>
    </row>
    <row r="849" spans="42:43" x14ac:dyDescent="0.3">
      <c r="AP849" s="68"/>
      <c r="AQ849" s="69"/>
    </row>
    <row r="850" spans="42:43" x14ac:dyDescent="0.3">
      <c r="AP850" s="68"/>
      <c r="AQ850" s="69"/>
    </row>
    <row r="851" spans="42:43" x14ac:dyDescent="0.3">
      <c r="AP851" s="68"/>
      <c r="AQ851" s="69"/>
    </row>
    <row r="852" spans="42:43" x14ac:dyDescent="0.3">
      <c r="AP852" s="68"/>
      <c r="AQ852" s="69"/>
    </row>
    <row r="853" spans="42:43" x14ac:dyDescent="0.3">
      <c r="AP853" s="68"/>
      <c r="AQ853" s="69"/>
    </row>
    <row r="854" spans="42:43" x14ac:dyDescent="0.3">
      <c r="AP854" s="68"/>
      <c r="AQ854" s="69"/>
    </row>
    <row r="855" spans="42:43" x14ac:dyDescent="0.3">
      <c r="AP855" s="68"/>
      <c r="AQ855" s="69"/>
    </row>
    <row r="856" spans="42:43" x14ac:dyDescent="0.3">
      <c r="AP856" s="68"/>
      <c r="AQ856" s="69"/>
    </row>
    <row r="857" spans="42:43" x14ac:dyDescent="0.3">
      <c r="AP857" s="68"/>
      <c r="AQ857" s="69"/>
    </row>
    <row r="858" spans="42:43" x14ac:dyDescent="0.3">
      <c r="AP858" s="68"/>
      <c r="AQ858" s="69"/>
    </row>
    <row r="859" spans="42:43" x14ac:dyDescent="0.3">
      <c r="AP859" s="68"/>
      <c r="AQ859" s="69"/>
    </row>
    <row r="860" spans="42:43" x14ac:dyDescent="0.3">
      <c r="AP860" s="68"/>
      <c r="AQ860" s="69"/>
    </row>
    <row r="861" spans="42:43" x14ac:dyDescent="0.3">
      <c r="AP861" s="68"/>
      <c r="AQ861" s="69"/>
    </row>
    <row r="862" spans="42:43" x14ac:dyDescent="0.3">
      <c r="AP862" s="68"/>
      <c r="AQ862" s="69"/>
    </row>
    <row r="863" spans="42:43" x14ac:dyDescent="0.3">
      <c r="AP863" s="68"/>
      <c r="AQ863" s="69"/>
    </row>
    <row r="864" spans="42:43" x14ac:dyDescent="0.3">
      <c r="AP864" s="68"/>
      <c r="AQ864" s="69"/>
    </row>
    <row r="865" spans="42:43" x14ac:dyDescent="0.3">
      <c r="AP865" s="68"/>
      <c r="AQ865" s="69"/>
    </row>
    <row r="866" spans="42:43" x14ac:dyDescent="0.3">
      <c r="AP866" s="68"/>
      <c r="AQ866" s="69"/>
    </row>
    <row r="867" spans="42:43" x14ac:dyDescent="0.3">
      <c r="AP867" s="68"/>
      <c r="AQ867" s="69"/>
    </row>
    <row r="868" spans="42:43" x14ac:dyDescent="0.3">
      <c r="AP868" s="68"/>
      <c r="AQ868" s="69"/>
    </row>
    <row r="869" spans="42:43" x14ac:dyDescent="0.3">
      <c r="AP869" s="68"/>
      <c r="AQ869" s="69"/>
    </row>
    <row r="870" spans="42:43" x14ac:dyDescent="0.3">
      <c r="AP870" s="68"/>
      <c r="AQ870" s="69"/>
    </row>
    <row r="871" spans="42:43" x14ac:dyDescent="0.3">
      <c r="AP871" s="68"/>
      <c r="AQ871" s="69"/>
    </row>
    <row r="872" spans="42:43" x14ac:dyDescent="0.3">
      <c r="AP872" s="68"/>
      <c r="AQ872" s="69"/>
    </row>
    <row r="873" spans="42:43" x14ac:dyDescent="0.3">
      <c r="AP873" s="68"/>
      <c r="AQ873" s="69"/>
    </row>
    <row r="874" spans="42:43" x14ac:dyDescent="0.3">
      <c r="AP874" s="68"/>
      <c r="AQ874" s="69"/>
    </row>
    <row r="875" spans="42:43" x14ac:dyDescent="0.3">
      <c r="AP875" s="68"/>
      <c r="AQ875" s="69"/>
    </row>
    <row r="876" spans="42:43" x14ac:dyDescent="0.3">
      <c r="AP876" s="68"/>
      <c r="AQ876" s="69"/>
    </row>
    <row r="877" spans="42:43" x14ac:dyDescent="0.3">
      <c r="AP877" s="68"/>
      <c r="AQ877" s="69"/>
    </row>
    <row r="878" spans="42:43" x14ac:dyDescent="0.3">
      <c r="AP878" s="68"/>
      <c r="AQ878" s="69"/>
    </row>
    <row r="879" spans="42:43" x14ac:dyDescent="0.3">
      <c r="AP879" s="68"/>
      <c r="AQ879" s="69"/>
    </row>
    <row r="880" spans="42:43" x14ac:dyDescent="0.3">
      <c r="AP880" s="68"/>
      <c r="AQ880" s="69"/>
    </row>
    <row r="881" spans="42:43" x14ac:dyDescent="0.3">
      <c r="AP881" s="68"/>
      <c r="AQ881" s="69"/>
    </row>
    <row r="882" spans="42:43" x14ac:dyDescent="0.3">
      <c r="AP882" s="68"/>
      <c r="AQ882" s="69"/>
    </row>
    <row r="883" spans="42:43" x14ac:dyDescent="0.3">
      <c r="AP883" s="68"/>
      <c r="AQ883" s="69"/>
    </row>
    <row r="884" spans="42:43" x14ac:dyDescent="0.3">
      <c r="AP884" s="68"/>
      <c r="AQ884" s="69"/>
    </row>
    <row r="885" spans="42:43" x14ac:dyDescent="0.3">
      <c r="AP885" s="68"/>
      <c r="AQ885" s="69"/>
    </row>
    <row r="886" spans="42:43" x14ac:dyDescent="0.3">
      <c r="AP886" s="68"/>
      <c r="AQ886" s="69"/>
    </row>
    <row r="887" spans="42:43" x14ac:dyDescent="0.3">
      <c r="AP887" s="68"/>
      <c r="AQ887" s="69"/>
    </row>
    <row r="888" spans="42:43" x14ac:dyDescent="0.3">
      <c r="AP888" s="68"/>
      <c r="AQ888" s="69"/>
    </row>
    <row r="889" spans="42:43" x14ac:dyDescent="0.3">
      <c r="AP889" s="68"/>
      <c r="AQ889" s="69"/>
    </row>
    <row r="890" spans="42:43" x14ac:dyDescent="0.3">
      <c r="AP890" s="68"/>
      <c r="AQ890" s="69"/>
    </row>
    <row r="891" spans="42:43" x14ac:dyDescent="0.3">
      <c r="AP891" s="68"/>
      <c r="AQ891" s="69"/>
    </row>
    <row r="892" spans="42:43" x14ac:dyDescent="0.3">
      <c r="AP892" s="68"/>
      <c r="AQ892" s="69"/>
    </row>
    <row r="893" spans="42:43" x14ac:dyDescent="0.3">
      <c r="AP893" s="68"/>
      <c r="AQ893" s="69"/>
    </row>
    <row r="894" spans="42:43" x14ac:dyDescent="0.3">
      <c r="AP894" s="68"/>
      <c r="AQ894" s="69"/>
    </row>
    <row r="895" spans="42:43" x14ac:dyDescent="0.3">
      <c r="AP895" s="68"/>
      <c r="AQ895" s="69"/>
    </row>
    <row r="896" spans="42:43" x14ac:dyDescent="0.3">
      <c r="AP896" s="68"/>
      <c r="AQ896" s="69"/>
    </row>
    <row r="897" spans="42:43" x14ac:dyDescent="0.3">
      <c r="AP897" s="68"/>
      <c r="AQ897" s="69"/>
    </row>
    <row r="898" spans="42:43" x14ac:dyDescent="0.3">
      <c r="AP898" s="68"/>
      <c r="AQ898" s="69"/>
    </row>
    <row r="899" spans="42:43" x14ac:dyDescent="0.3">
      <c r="AP899" s="68"/>
      <c r="AQ899" s="69"/>
    </row>
    <row r="900" spans="42:43" x14ac:dyDescent="0.3">
      <c r="AP900" s="68"/>
      <c r="AQ900" s="69"/>
    </row>
    <row r="901" spans="42:43" x14ac:dyDescent="0.3">
      <c r="AP901" s="68"/>
      <c r="AQ901" s="69"/>
    </row>
    <row r="902" spans="42:43" x14ac:dyDescent="0.3">
      <c r="AP902" s="68"/>
      <c r="AQ902" s="69"/>
    </row>
    <row r="903" spans="42:43" x14ac:dyDescent="0.3">
      <c r="AP903" s="68"/>
      <c r="AQ903" s="69"/>
    </row>
    <row r="904" spans="42:43" x14ac:dyDescent="0.3">
      <c r="AP904" s="68"/>
      <c r="AQ904" s="69"/>
    </row>
    <row r="905" spans="42:43" x14ac:dyDescent="0.3">
      <c r="AP905" s="68"/>
      <c r="AQ905" s="69"/>
    </row>
    <row r="906" spans="42:43" x14ac:dyDescent="0.3">
      <c r="AP906" s="68"/>
      <c r="AQ906" s="69"/>
    </row>
    <row r="907" spans="42:43" x14ac:dyDescent="0.3">
      <c r="AP907" s="68"/>
      <c r="AQ907" s="69"/>
    </row>
    <row r="908" spans="42:43" x14ac:dyDescent="0.3">
      <c r="AP908" s="68"/>
      <c r="AQ908" s="69"/>
    </row>
    <row r="909" spans="42:43" x14ac:dyDescent="0.3">
      <c r="AP909" s="68"/>
      <c r="AQ909" s="69"/>
    </row>
    <row r="910" spans="42:43" x14ac:dyDescent="0.3">
      <c r="AP910" s="68"/>
      <c r="AQ910" s="69"/>
    </row>
    <row r="911" spans="42:43" x14ac:dyDescent="0.3">
      <c r="AP911" s="68"/>
      <c r="AQ911" s="69"/>
    </row>
    <row r="912" spans="42:43" x14ac:dyDescent="0.3">
      <c r="AP912" s="68"/>
      <c r="AQ912" s="69"/>
    </row>
    <row r="913" spans="42:43" x14ac:dyDescent="0.3">
      <c r="AP913" s="68"/>
      <c r="AQ913" s="69"/>
    </row>
    <row r="914" spans="42:43" x14ac:dyDescent="0.3">
      <c r="AP914" s="68"/>
      <c r="AQ914" s="69"/>
    </row>
    <row r="915" spans="42:43" x14ac:dyDescent="0.3">
      <c r="AP915" s="68"/>
      <c r="AQ915" s="69"/>
    </row>
    <row r="916" spans="42:43" x14ac:dyDescent="0.3">
      <c r="AP916" s="68"/>
      <c r="AQ916" s="69"/>
    </row>
    <row r="917" spans="42:43" x14ac:dyDescent="0.3">
      <c r="AP917" s="68"/>
      <c r="AQ917" s="69"/>
    </row>
    <row r="918" spans="42:43" x14ac:dyDescent="0.3">
      <c r="AP918" s="68"/>
      <c r="AQ918" s="69"/>
    </row>
    <row r="919" spans="42:43" x14ac:dyDescent="0.3">
      <c r="AP919" s="68"/>
      <c r="AQ919" s="69"/>
    </row>
    <row r="920" spans="42:43" x14ac:dyDescent="0.3">
      <c r="AP920" s="68"/>
      <c r="AQ920" s="69"/>
    </row>
    <row r="921" spans="42:43" x14ac:dyDescent="0.3">
      <c r="AP921" s="68"/>
      <c r="AQ921" s="69"/>
    </row>
    <row r="922" spans="42:43" x14ac:dyDescent="0.3">
      <c r="AP922" s="68"/>
      <c r="AQ922" s="69"/>
    </row>
    <row r="923" spans="42:43" x14ac:dyDescent="0.3">
      <c r="AP923" s="68"/>
      <c r="AQ923" s="69"/>
    </row>
    <row r="924" spans="42:43" x14ac:dyDescent="0.3">
      <c r="AP924" s="68"/>
      <c r="AQ924" s="69"/>
    </row>
    <row r="925" spans="42:43" x14ac:dyDescent="0.3">
      <c r="AP925" s="68"/>
      <c r="AQ925" s="69"/>
    </row>
    <row r="926" spans="42:43" x14ac:dyDescent="0.3">
      <c r="AP926" s="68"/>
      <c r="AQ926" s="69"/>
    </row>
    <row r="927" spans="42:43" x14ac:dyDescent="0.3">
      <c r="AP927" s="68"/>
      <c r="AQ927" s="69"/>
    </row>
    <row r="928" spans="42:43" x14ac:dyDescent="0.3">
      <c r="AP928" s="68"/>
      <c r="AQ928" s="69"/>
    </row>
    <row r="929" spans="42:43" x14ac:dyDescent="0.3">
      <c r="AP929" s="68"/>
      <c r="AQ929" s="69"/>
    </row>
    <row r="930" spans="42:43" x14ac:dyDescent="0.3">
      <c r="AP930" s="68"/>
      <c r="AQ930" s="69"/>
    </row>
    <row r="931" spans="42:43" x14ac:dyDescent="0.3">
      <c r="AP931" s="68"/>
      <c r="AQ931" s="69"/>
    </row>
    <row r="932" spans="42:43" x14ac:dyDescent="0.3">
      <c r="AP932" s="68"/>
      <c r="AQ932" s="69"/>
    </row>
    <row r="933" spans="42:43" x14ac:dyDescent="0.3">
      <c r="AP933" s="68"/>
      <c r="AQ933" s="69"/>
    </row>
    <row r="934" spans="42:43" x14ac:dyDescent="0.3">
      <c r="AP934" s="68"/>
      <c r="AQ934" s="69"/>
    </row>
    <row r="935" spans="42:43" x14ac:dyDescent="0.3">
      <c r="AP935" s="68"/>
      <c r="AQ935" s="69"/>
    </row>
    <row r="936" spans="42:43" x14ac:dyDescent="0.3">
      <c r="AP936" s="68"/>
      <c r="AQ936" s="69"/>
    </row>
    <row r="937" spans="42:43" x14ac:dyDescent="0.3">
      <c r="AP937" s="68"/>
      <c r="AQ937" s="69"/>
    </row>
    <row r="938" spans="42:43" x14ac:dyDescent="0.3">
      <c r="AP938" s="68"/>
      <c r="AQ938" s="69"/>
    </row>
    <row r="939" spans="42:43" x14ac:dyDescent="0.3">
      <c r="AP939" s="68"/>
      <c r="AQ939" s="69"/>
    </row>
    <row r="940" spans="42:43" x14ac:dyDescent="0.3">
      <c r="AP940" s="68"/>
      <c r="AQ940" s="69"/>
    </row>
    <row r="941" spans="42:43" x14ac:dyDescent="0.3">
      <c r="AP941" s="68"/>
      <c r="AQ941" s="69"/>
    </row>
    <row r="942" spans="42:43" x14ac:dyDescent="0.3">
      <c r="AP942" s="68"/>
      <c r="AQ942" s="69"/>
    </row>
    <row r="943" spans="42:43" x14ac:dyDescent="0.3">
      <c r="AP943" s="68"/>
      <c r="AQ943" s="69"/>
    </row>
    <row r="944" spans="42:43" x14ac:dyDescent="0.3">
      <c r="AP944" s="68"/>
      <c r="AQ944" s="69"/>
    </row>
    <row r="945" spans="42:43" x14ac:dyDescent="0.3">
      <c r="AP945" s="68"/>
      <c r="AQ945" s="69"/>
    </row>
    <row r="946" spans="42:43" x14ac:dyDescent="0.3">
      <c r="AP946" s="68"/>
      <c r="AQ946" s="69"/>
    </row>
    <row r="947" spans="42:43" x14ac:dyDescent="0.3">
      <c r="AP947" s="68"/>
      <c r="AQ947" s="69"/>
    </row>
    <row r="948" spans="42:43" x14ac:dyDescent="0.3">
      <c r="AP948" s="68"/>
      <c r="AQ948" s="69"/>
    </row>
    <row r="949" spans="42:43" x14ac:dyDescent="0.3">
      <c r="AP949" s="68"/>
      <c r="AQ949" s="69"/>
    </row>
    <row r="950" spans="42:43" x14ac:dyDescent="0.3">
      <c r="AP950" s="68"/>
      <c r="AQ950" s="69"/>
    </row>
    <row r="951" spans="42:43" x14ac:dyDescent="0.3">
      <c r="AP951" s="68"/>
      <c r="AQ951" s="69"/>
    </row>
    <row r="952" spans="42:43" x14ac:dyDescent="0.3">
      <c r="AP952" s="68"/>
      <c r="AQ952" s="69"/>
    </row>
    <row r="953" spans="42:43" x14ac:dyDescent="0.3">
      <c r="AP953" s="68"/>
      <c r="AQ953" s="69"/>
    </row>
    <row r="954" spans="42:43" x14ac:dyDescent="0.3">
      <c r="AP954" s="68"/>
      <c r="AQ954" s="69"/>
    </row>
    <row r="955" spans="42:43" x14ac:dyDescent="0.3">
      <c r="AP955" s="68"/>
      <c r="AQ955" s="69"/>
    </row>
    <row r="956" spans="42:43" x14ac:dyDescent="0.3">
      <c r="AP956" s="68"/>
      <c r="AQ956" s="69"/>
    </row>
    <row r="957" spans="42:43" x14ac:dyDescent="0.3">
      <c r="AP957" s="68"/>
      <c r="AQ957" s="69"/>
    </row>
    <row r="958" spans="42:43" x14ac:dyDescent="0.3">
      <c r="AP958" s="68"/>
      <c r="AQ958" s="69"/>
    </row>
    <row r="959" spans="42:43" x14ac:dyDescent="0.3">
      <c r="AP959" s="68"/>
      <c r="AQ959" s="69"/>
    </row>
    <row r="960" spans="42:43" x14ac:dyDescent="0.3">
      <c r="AP960" s="68"/>
      <c r="AQ960" s="69"/>
    </row>
    <row r="961" spans="42:43" x14ac:dyDescent="0.3">
      <c r="AP961" s="68"/>
      <c r="AQ961" s="69"/>
    </row>
    <row r="962" spans="42:43" x14ac:dyDescent="0.3">
      <c r="AP962" s="68"/>
      <c r="AQ962" s="69"/>
    </row>
    <row r="963" spans="42:43" x14ac:dyDescent="0.3">
      <c r="AP963" s="68"/>
      <c r="AQ963" s="69"/>
    </row>
    <row r="964" spans="42:43" x14ac:dyDescent="0.3">
      <c r="AP964" s="68"/>
      <c r="AQ964" s="69"/>
    </row>
    <row r="965" spans="42:43" x14ac:dyDescent="0.3">
      <c r="AP965" s="68"/>
      <c r="AQ965" s="69"/>
    </row>
    <row r="966" spans="42:43" x14ac:dyDescent="0.3">
      <c r="AP966" s="68"/>
      <c r="AQ966" s="69"/>
    </row>
    <row r="967" spans="42:43" x14ac:dyDescent="0.3">
      <c r="AP967" s="68"/>
      <c r="AQ967" s="69"/>
    </row>
    <row r="968" spans="42:43" x14ac:dyDescent="0.3">
      <c r="AP968" s="68"/>
      <c r="AQ968" s="69"/>
    </row>
    <row r="969" spans="42:43" x14ac:dyDescent="0.3">
      <c r="AP969" s="68"/>
      <c r="AQ969" s="69"/>
    </row>
    <row r="970" spans="42:43" x14ac:dyDescent="0.3">
      <c r="AP970" s="68"/>
      <c r="AQ970" s="69"/>
    </row>
    <row r="971" spans="42:43" x14ac:dyDescent="0.3">
      <c r="AP971" s="68"/>
      <c r="AQ971" s="69"/>
    </row>
    <row r="972" spans="42:43" x14ac:dyDescent="0.3">
      <c r="AP972" s="68"/>
      <c r="AQ972" s="69"/>
    </row>
    <row r="973" spans="42:43" x14ac:dyDescent="0.3">
      <c r="AP973" s="68"/>
      <c r="AQ973" s="69"/>
    </row>
    <row r="974" spans="42:43" x14ac:dyDescent="0.3">
      <c r="AP974" s="68"/>
      <c r="AQ974" s="69"/>
    </row>
    <row r="975" spans="42:43" x14ac:dyDescent="0.3">
      <c r="AP975" s="68"/>
      <c r="AQ975" s="69"/>
    </row>
    <row r="976" spans="42:43" x14ac:dyDescent="0.3">
      <c r="AP976" s="68"/>
      <c r="AQ976" s="69"/>
    </row>
    <row r="977" spans="42:43" x14ac:dyDescent="0.3">
      <c r="AP977" s="68"/>
      <c r="AQ977" s="69"/>
    </row>
    <row r="978" spans="42:43" x14ac:dyDescent="0.3">
      <c r="AP978" s="68"/>
      <c r="AQ978" s="69"/>
    </row>
    <row r="979" spans="42:43" x14ac:dyDescent="0.3">
      <c r="AP979" s="68"/>
      <c r="AQ979" s="69"/>
    </row>
    <row r="980" spans="42:43" x14ac:dyDescent="0.3">
      <c r="AP980" s="68"/>
      <c r="AQ980" s="69"/>
    </row>
    <row r="981" spans="42:43" x14ac:dyDescent="0.3">
      <c r="AP981" s="68"/>
      <c r="AQ981" s="69"/>
    </row>
    <row r="982" spans="42:43" x14ac:dyDescent="0.3">
      <c r="AP982" s="68"/>
      <c r="AQ982" s="69"/>
    </row>
    <row r="983" spans="42:43" x14ac:dyDescent="0.3">
      <c r="AP983" s="68"/>
      <c r="AQ983" s="69"/>
    </row>
    <row r="984" spans="42:43" x14ac:dyDescent="0.3">
      <c r="AP984" s="68"/>
      <c r="AQ984" s="69"/>
    </row>
    <row r="985" spans="42:43" x14ac:dyDescent="0.3">
      <c r="AP985" s="68"/>
      <c r="AQ985" s="69"/>
    </row>
    <row r="986" spans="42:43" x14ac:dyDescent="0.3">
      <c r="AP986" s="68"/>
      <c r="AQ986" s="69"/>
    </row>
    <row r="987" spans="42:43" x14ac:dyDescent="0.3">
      <c r="AP987" s="68"/>
      <c r="AQ987" s="69"/>
    </row>
    <row r="988" spans="42:43" x14ac:dyDescent="0.3">
      <c r="AP988" s="68"/>
      <c r="AQ988" s="69"/>
    </row>
    <row r="989" spans="42:43" x14ac:dyDescent="0.3">
      <c r="AP989" s="68"/>
      <c r="AQ989" s="69"/>
    </row>
    <row r="990" spans="42:43" x14ac:dyDescent="0.3">
      <c r="AP990" s="68"/>
      <c r="AQ990" s="69"/>
    </row>
    <row r="991" spans="42:43" x14ac:dyDescent="0.3">
      <c r="AP991" s="68"/>
      <c r="AQ991" s="69"/>
    </row>
    <row r="992" spans="42:43" x14ac:dyDescent="0.3">
      <c r="AP992" s="68"/>
      <c r="AQ992" s="69"/>
    </row>
    <row r="993" spans="42:43" x14ac:dyDescent="0.3">
      <c r="AP993" s="68"/>
      <c r="AQ993" s="69"/>
    </row>
    <row r="994" spans="42:43" x14ac:dyDescent="0.3">
      <c r="AP994" s="68"/>
      <c r="AQ994" s="69"/>
    </row>
    <row r="995" spans="42:43" x14ac:dyDescent="0.3">
      <c r="AP995" s="68"/>
      <c r="AQ995" s="69"/>
    </row>
    <row r="996" spans="42:43" x14ac:dyDescent="0.3">
      <c r="AP996" s="68"/>
      <c r="AQ996" s="69"/>
    </row>
    <row r="997" spans="42:43" x14ac:dyDescent="0.3">
      <c r="AP997" s="68"/>
      <c r="AQ997" s="69"/>
    </row>
    <row r="998" spans="42:43" x14ac:dyDescent="0.3">
      <c r="AP998" s="68"/>
      <c r="AQ998" s="69"/>
    </row>
    <row r="999" spans="42:43" x14ac:dyDescent="0.3">
      <c r="AP999" s="68"/>
      <c r="AQ999" s="69"/>
    </row>
    <row r="1000" spans="42:43" x14ac:dyDescent="0.3">
      <c r="AP1000" s="68"/>
      <c r="AQ1000" s="69"/>
    </row>
    <row r="1001" spans="42:43" x14ac:dyDescent="0.3">
      <c r="AP1001" s="68"/>
      <c r="AQ1001" s="69"/>
    </row>
    <row r="1002" spans="42:43" x14ac:dyDescent="0.3">
      <c r="AP1002" s="68"/>
      <c r="AQ1002" s="69"/>
    </row>
    <row r="1003" spans="42:43" x14ac:dyDescent="0.3">
      <c r="AP1003" s="68"/>
      <c r="AQ1003" s="69"/>
    </row>
    <row r="1004" spans="42:43" x14ac:dyDescent="0.3">
      <c r="AP1004" s="68"/>
      <c r="AQ1004" s="69"/>
    </row>
    <row r="1005" spans="42:43" x14ac:dyDescent="0.3">
      <c r="AP1005" s="68"/>
      <c r="AQ1005" s="69"/>
    </row>
    <row r="1006" spans="42:43" x14ac:dyDescent="0.3">
      <c r="AP1006" s="68"/>
      <c r="AQ1006" s="69"/>
    </row>
    <row r="1007" spans="42:43" x14ac:dyDescent="0.3">
      <c r="AP1007" s="68"/>
      <c r="AQ1007" s="69"/>
    </row>
    <row r="1008" spans="42:43" x14ac:dyDescent="0.3">
      <c r="AP1008" s="68"/>
      <c r="AQ1008" s="69"/>
    </row>
  </sheetData>
  <autoFilter ref="A2:AQ1008" xr:uid="{00000000-0009-0000-0000-000000000000}"/>
  <pageMargins left="0.511811024" right="0.511811024" top="0.78740157499999996" bottom="0.78740157499999996" header="0.31496062000000002" footer="0.31496062000000002"/>
  <pageSetup paperSize="9" orientation="portrait" r:id="rId1"/>
  <headerFooter>
    <oddHeader>&amp;R&amp;"Calibri"&amp;10&amp;K000000#interna&amp;1#</oddHeader>
  </headerFooter>
  <ignoredErrors>
    <ignoredError sqref="BC26:BC27 BG26:BG27 BG22 BC22 AY22 AY27 AY24 E50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1"/>
  <dimension ref="A1:N942"/>
  <sheetViews>
    <sheetView topLeftCell="A639" workbookViewId="0">
      <selection activeCell="C936" sqref="C936:C942"/>
    </sheetView>
  </sheetViews>
  <sheetFormatPr defaultColWidth="9.109375" defaultRowHeight="13.2" x14ac:dyDescent="0.25"/>
  <cols>
    <col min="1" max="1" width="9.109375" style="1"/>
    <col min="2" max="2" width="9.109375" style="3"/>
    <col min="3" max="3" width="10.109375" style="3" bestFit="1" customWidth="1"/>
    <col min="4" max="16384" width="9.109375" style="3"/>
  </cols>
  <sheetData>
    <row r="1" spans="1:14" x14ac:dyDescent="0.25">
      <c r="A1" s="1">
        <v>36892</v>
      </c>
      <c r="B1" s="2"/>
      <c r="C1" s="1"/>
      <c r="D1" s="2"/>
      <c r="E1" s="1"/>
      <c r="F1" s="2"/>
      <c r="G1" s="1"/>
      <c r="H1" s="2"/>
      <c r="I1" s="1"/>
      <c r="J1" s="2"/>
      <c r="K1" s="1"/>
      <c r="L1" s="2"/>
      <c r="M1" s="1"/>
      <c r="N1" s="2"/>
    </row>
    <row r="2" spans="1:14" x14ac:dyDescent="0.25">
      <c r="A2" s="1">
        <v>36948</v>
      </c>
      <c r="B2" s="2"/>
      <c r="C2" s="1"/>
      <c r="D2" s="2"/>
      <c r="E2" s="1"/>
      <c r="F2" s="2"/>
      <c r="G2" s="1"/>
      <c r="H2" s="2"/>
      <c r="I2" s="1"/>
      <c r="J2" s="2"/>
      <c r="K2" s="1"/>
      <c r="L2" s="2"/>
      <c r="M2" s="1"/>
      <c r="N2" s="2"/>
    </row>
    <row r="3" spans="1:14" x14ac:dyDescent="0.25">
      <c r="A3" s="1">
        <v>36949</v>
      </c>
      <c r="B3" s="2"/>
      <c r="C3" s="1"/>
      <c r="D3" s="2"/>
      <c r="E3" s="1"/>
      <c r="F3" s="2"/>
      <c r="G3" s="1"/>
      <c r="H3" s="2"/>
      <c r="I3" s="1"/>
      <c r="J3" s="2"/>
      <c r="K3" s="1"/>
      <c r="L3" s="2"/>
      <c r="M3" s="1"/>
      <c r="N3" s="2"/>
    </row>
    <row r="4" spans="1:14" x14ac:dyDescent="0.25">
      <c r="A4" s="1">
        <v>36994</v>
      </c>
      <c r="B4" s="2"/>
      <c r="C4" s="1"/>
      <c r="D4" s="2"/>
      <c r="E4" s="1"/>
      <c r="F4" s="2"/>
      <c r="G4" s="1"/>
      <c r="H4" s="2"/>
      <c r="I4" s="1"/>
      <c r="J4" s="2"/>
      <c r="K4" s="1"/>
      <c r="L4" s="2"/>
      <c r="M4" s="1"/>
      <c r="N4" s="2"/>
    </row>
    <row r="5" spans="1:14" x14ac:dyDescent="0.25">
      <c r="A5" s="1">
        <v>37002</v>
      </c>
      <c r="B5" s="2"/>
      <c r="C5" s="1"/>
      <c r="D5" s="2"/>
      <c r="E5" s="1"/>
      <c r="F5" s="2"/>
      <c r="G5" s="1"/>
      <c r="H5" s="2"/>
      <c r="I5" s="1"/>
      <c r="J5" s="2"/>
      <c r="K5" s="1"/>
      <c r="L5" s="2"/>
      <c r="M5" s="1"/>
      <c r="N5" s="2"/>
    </row>
    <row r="6" spans="1:14" x14ac:dyDescent="0.25">
      <c r="A6" s="1">
        <v>37012</v>
      </c>
      <c r="B6" s="2"/>
      <c r="C6" s="1"/>
      <c r="D6" s="2"/>
      <c r="E6" s="1"/>
      <c r="F6" s="2"/>
      <c r="G6" s="1"/>
      <c r="H6" s="2"/>
      <c r="I6" s="1"/>
      <c r="J6" s="2"/>
      <c r="K6" s="1"/>
      <c r="L6" s="2"/>
      <c r="M6" s="1"/>
      <c r="N6" s="2"/>
    </row>
    <row r="7" spans="1:14" x14ac:dyDescent="0.25">
      <c r="A7" s="1">
        <v>37056</v>
      </c>
      <c r="B7" s="2"/>
      <c r="C7" s="1"/>
      <c r="D7" s="2"/>
      <c r="E7" s="1"/>
      <c r="F7" s="2"/>
      <c r="G7" s="1"/>
      <c r="H7" s="2"/>
      <c r="I7" s="1"/>
      <c r="J7" s="2"/>
      <c r="K7" s="1"/>
      <c r="L7" s="2"/>
      <c r="M7" s="1"/>
      <c r="N7" s="2"/>
    </row>
    <row r="8" spans="1:14" x14ac:dyDescent="0.25">
      <c r="A8" s="1">
        <v>37141</v>
      </c>
      <c r="B8" s="2"/>
      <c r="C8" s="1"/>
      <c r="D8" s="2"/>
      <c r="E8" s="1"/>
      <c r="F8" s="2"/>
      <c r="G8" s="1"/>
      <c r="H8" s="2"/>
      <c r="I8" s="1"/>
      <c r="J8" s="2"/>
      <c r="K8" s="1"/>
      <c r="L8" s="2"/>
      <c r="M8" s="1"/>
      <c r="N8" s="2"/>
    </row>
    <row r="9" spans="1:14" x14ac:dyDescent="0.25">
      <c r="A9" s="1">
        <v>37176</v>
      </c>
      <c r="B9" s="2"/>
      <c r="C9" s="1"/>
      <c r="D9" s="2"/>
      <c r="E9" s="1"/>
      <c r="F9" s="2"/>
      <c r="G9" s="1"/>
      <c r="H9" s="2"/>
      <c r="I9" s="1"/>
      <c r="J9" s="2"/>
      <c r="K9" s="1"/>
      <c r="L9" s="2"/>
      <c r="M9" s="1"/>
      <c r="N9" s="2"/>
    </row>
    <row r="10" spans="1:14" x14ac:dyDescent="0.25">
      <c r="A10" s="1">
        <v>37197</v>
      </c>
      <c r="B10" s="2"/>
      <c r="C10" s="1"/>
      <c r="D10" s="2"/>
      <c r="E10" s="1"/>
      <c r="F10" s="2"/>
      <c r="G10" s="1"/>
      <c r="H10" s="2"/>
      <c r="I10" s="1"/>
      <c r="J10" s="2"/>
      <c r="K10" s="1"/>
      <c r="L10" s="2"/>
      <c r="M10" s="1"/>
      <c r="N10" s="2"/>
    </row>
    <row r="11" spans="1:14" x14ac:dyDescent="0.25">
      <c r="A11" s="1">
        <v>37210</v>
      </c>
      <c r="B11" s="2"/>
      <c r="C11" s="1"/>
      <c r="D11" s="2"/>
      <c r="E11" s="1"/>
      <c r="F11" s="2"/>
      <c r="G11" s="1"/>
      <c r="H11" s="2"/>
      <c r="I11" s="1"/>
      <c r="J11" s="2"/>
      <c r="K11" s="1"/>
      <c r="L11" s="2"/>
      <c r="M11" s="1"/>
      <c r="N11" s="2"/>
    </row>
    <row r="12" spans="1:14" x14ac:dyDescent="0.25">
      <c r="A12" s="1">
        <v>37250</v>
      </c>
      <c r="B12" s="2"/>
      <c r="C12" s="1"/>
      <c r="D12" s="2"/>
      <c r="E12" s="1"/>
      <c r="F12" s="2"/>
      <c r="G12" s="1"/>
      <c r="H12" s="2"/>
      <c r="I12" s="1"/>
      <c r="J12" s="2"/>
      <c r="K12" s="1"/>
      <c r="L12" s="2"/>
      <c r="M12" s="1"/>
      <c r="N12" s="2"/>
    </row>
    <row r="13" spans="1:14" x14ac:dyDescent="0.25">
      <c r="A13" s="1">
        <v>37257</v>
      </c>
      <c r="B13" s="1"/>
      <c r="C13" s="1"/>
      <c r="D13" s="1"/>
      <c r="E13" s="2"/>
      <c r="F13" s="1"/>
      <c r="G13" s="2"/>
      <c r="H13" s="1"/>
      <c r="I13" s="2"/>
      <c r="J13" s="1"/>
      <c r="K13" s="2"/>
      <c r="L13" s="1"/>
      <c r="M13" s="2"/>
      <c r="N13" s="1"/>
    </row>
    <row r="14" spans="1:14" x14ac:dyDescent="0.25">
      <c r="A14" s="1">
        <v>37298</v>
      </c>
      <c r="B14" s="1"/>
      <c r="C14" s="1"/>
      <c r="D14" s="1"/>
      <c r="E14" s="2"/>
      <c r="F14" s="1"/>
      <c r="G14" s="2"/>
      <c r="H14" s="1"/>
      <c r="I14" s="2"/>
      <c r="J14" s="1"/>
      <c r="K14" s="2"/>
      <c r="L14" s="1"/>
      <c r="M14" s="2"/>
      <c r="N14" s="1"/>
    </row>
    <row r="15" spans="1:14" x14ac:dyDescent="0.25">
      <c r="A15" s="1">
        <v>37299</v>
      </c>
      <c r="B15" s="1"/>
      <c r="C15" s="1"/>
      <c r="D15" s="1"/>
      <c r="E15" s="2"/>
      <c r="F15" s="1"/>
      <c r="G15" s="2"/>
      <c r="H15" s="1"/>
      <c r="I15" s="2"/>
      <c r="J15" s="1"/>
      <c r="K15" s="2"/>
      <c r="L15" s="1"/>
      <c r="M15" s="2"/>
      <c r="N15" s="1"/>
    </row>
    <row r="16" spans="1:14" x14ac:dyDescent="0.25">
      <c r="A16" s="1">
        <v>37344</v>
      </c>
      <c r="B16" s="1"/>
      <c r="C16" s="1"/>
      <c r="D16" s="1"/>
      <c r="E16" s="2"/>
      <c r="F16" s="1"/>
      <c r="G16" s="2"/>
      <c r="H16" s="1"/>
      <c r="I16" s="2"/>
      <c r="J16" s="1"/>
      <c r="K16" s="2"/>
      <c r="L16" s="1"/>
      <c r="M16" s="2"/>
      <c r="N16" s="1"/>
    </row>
    <row r="17" spans="1:14" x14ac:dyDescent="0.25">
      <c r="A17" s="1">
        <v>37367</v>
      </c>
      <c r="B17" s="1"/>
      <c r="C17" s="1"/>
      <c r="D17" s="1"/>
      <c r="E17" s="2"/>
      <c r="F17" s="1"/>
      <c r="G17" s="2"/>
      <c r="H17" s="1"/>
      <c r="I17" s="2"/>
      <c r="J17" s="1"/>
      <c r="K17" s="2"/>
      <c r="L17" s="1"/>
      <c r="M17" s="2"/>
      <c r="N17" s="1"/>
    </row>
    <row r="18" spans="1:14" x14ac:dyDescent="0.25">
      <c r="A18" s="1">
        <v>37377</v>
      </c>
      <c r="B18" s="1"/>
      <c r="C18" s="1"/>
      <c r="D18" s="1"/>
      <c r="E18" s="2"/>
      <c r="F18" s="1"/>
      <c r="G18" s="2"/>
      <c r="H18" s="1"/>
      <c r="I18" s="2"/>
      <c r="J18" s="1"/>
      <c r="K18" s="2"/>
      <c r="L18" s="1"/>
      <c r="M18" s="2"/>
      <c r="N18" s="1"/>
    </row>
    <row r="19" spans="1:14" x14ac:dyDescent="0.25">
      <c r="A19" s="1">
        <v>37406</v>
      </c>
      <c r="B19" s="1"/>
      <c r="C19" s="1"/>
      <c r="D19" s="1"/>
      <c r="E19" s="2"/>
      <c r="F19" s="1"/>
      <c r="G19" s="2"/>
      <c r="H19" s="1"/>
      <c r="I19" s="2"/>
      <c r="J19" s="1"/>
      <c r="K19" s="2"/>
      <c r="L19" s="1"/>
      <c r="M19" s="2"/>
      <c r="N19" s="1"/>
    </row>
    <row r="20" spans="1:14" x14ac:dyDescent="0.25">
      <c r="A20" s="1">
        <v>37506</v>
      </c>
      <c r="B20" s="1"/>
      <c r="C20" s="1"/>
      <c r="D20" s="1"/>
      <c r="E20" s="2"/>
      <c r="F20" s="1"/>
      <c r="G20" s="2"/>
      <c r="H20" s="1"/>
      <c r="I20" s="2"/>
      <c r="J20" s="1"/>
      <c r="K20" s="2"/>
      <c r="L20" s="1"/>
      <c r="M20" s="2"/>
      <c r="N20" s="1"/>
    </row>
    <row r="21" spans="1:14" x14ac:dyDescent="0.25">
      <c r="A21" s="1">
        <v>37541</v>
      </c>
      <c r="B21" s="1"/>
      <c r="C21" s="1"/>
      <c r="D21" s="1"/>
      <c r="E21" s="2"/>
      <c r="F21" s="1"/>
      <c r="G21" s="2"/>
      <c r="H21" s="1"/>
      <c r="I21" s="2"/>
      <c r="J21" s="1"/>
      <c r="K21" s="2"/>
      <c r="L21" s="1"/>
      <c r="M21" s="2"/>
      <c r="N21" s="1"/>
    </row>
    <row r="22" spans="1:14" x14ac:dyDescent="0.25">
      <c r="A22" s="1">
        <v>37562</v>
      </c>
      <c r="B22" s="1"/>
      <c r="C22" s="1"/>
      <c r="D22" s="1"/>
      <c r="E22" s="2"/>
      <c r="F22" s="1"/>
      <c r="G22" s="2"/>
      <c r="H22" s="1"/>
      <c r="I22" s="2"/>
      <c r="J22" s="1"/>
      <c r="K22" s="2"/>
      <c r="L22" s="1"/>
      <c r="M22" s="2"/>
      <c r="N22" s="1"/>
    </row>
    <row r="23" spans="1:14" x14ac:dyDescent="0.25">
      <c r="A23" s="1">
        <v>37575</v>
      </c>
      <c r="B23" s="1"/>
      <c r="C23" s="1"/>
      <c r="D23" s="1"/>
      <c r="E23" s="2"/>
      <c r="F23" s="1"/>
      <c r="G23" s="2"/>
      <c r="H23" s="1"/>
      <c r="I23" s="2"/>
      <c r="J23" s="1"/>
      <c r="K23" s="2"/>
      <c r="L23" s="1"/>
      <c r="M23" s="2"/>
      <c r="N23" s="1"/>
    </row>
    <row r="24" spans="1:14" x14ac:dyDescent="0.25">
      <c r="A24" s="1">
        <v>37615</v>
      </c>
      <c r="B24" s="1"/>
      <c r="C24" s="1"/>
      <c r="D24" s="1"/>
      <c r="E24" s="2"/>
      <c r="F24" s="1"/>
      <c r="G24" s="2"/>
      <c r="H24" s="1"/>
      <c r="I24" s="2"/>
      <c r="J24" s="1"/>
      <c r="K24" s="2"/>
      <c r="L24" s="1"/>
      <c r="M24" s="2"/>
      <c r="N24" s="1"/>
    </row>
    <row r="25" spans="1:14" x14ac:dyDescent="0.25">
      <c r="A25" s="1">
        <v>37622</v>
      </c>
      <c r="B25" s="2"/>
      <c r="C25" s="1"/>
      <c r="D25" s="2"/>
      <c r="E25" s="1"/>
      <c r="F25" s="2"/>
      <c r="G25" s="1"/>
      <c r="H25" s="2"/>
      <c r="I25" s="1"/>
      <c r="J25" s="2"/>
      <c r="K25" s="1"/>
      <c r="L25" s="2"/>
      <c r="M25" s="1"/>
      <c r="N25" s="2"/>
    </row>
    <row r="26" spans="1:14" x14ac:dyDescent="0.25">
      <c r="A26" s="1">
        <v>37683</v>
      </c>
      <c r="B26" s="2"/>
      <c r="C26" s="1"/>
      <c r="D26" s="2"/>
      <c r="E26" s="1"/>
      <c r="F26" s="2"/>
      <c r="G26" s="1"/>
      <c r="H26" s="2"/>
      <c r="I26" s="1"/>
      <c r="J26" s="2"/>
      <c r="K26" s="1"/>
      <c r="L26" s="2"/>
      <c r="M26" s="1"/>
      <c r="N26" s="2"/>
    </row>
    <row r="27" spans="1:14" x14ac:dyDescent="0.25">
      <c r="A27" s="1">
        <v>37684</v>
      </c>
      <c r="B27" s="2"/>
      <c r="C27" s="1"/>
      <c r="D27" s="2"/>
      <c r="E27" s="1"/>
      <c r="F27" s="2"/>
      <c r="G27" s="1"/>
      <c r="H27" s="2"/>
      <c r="I27" s="1"/>
      <c r="J27" s="2"/>
      <c r="K27" s="1"/>
      <c r="L27" s="2"/>
      <c r="M27" s="1"/>
      <c r="N27" s="2"/>
    </row>
    <row r="28" spans="1:14" x14ac:dyDescent="0.25">
      <c r="A28" s="1">
        <v>37729</v>
      </c>
      <c r="B28" s="2"/>
      <c r="C28" s="1"/>
      <c r="D28" s="2"/>
      <c r="E28" s="1"/>
      <c r="F28" s="2"/>
      <c r="G28" s="1"/>
      <c r="H28" s="2"/>
      <c r="I28" s="1"/>
      <c r="J28" s="2"/>
      <c r="K28" s="1"/>
      <c r="L28" s="2"/>
      <c r="M28" s="1"/>
      <c r="N28" s="2"/>
    </row>
    <row r="29" spans="1:14" x14ac:dyDescent="0.25">
      <c r="A29" s="1">
        <v>37732</v>
      </c>
      <c r="B29" s="2"/>
      <c r="C29" s="1"/>
      <c r="D29" s="2"/>
      <c r="E29" s="1"/>
      <c r="F29" s="2"/>
      <c r="G29" s="1"/>
      <c r="H29" s="2"/>
      <c r="I29" s="1"/>
      <c r="J29" s="2"/>
      <c r="K29" s="1"/>
      <c r="L29" s="2"/>
      <c r="M29" s="1"/>
      <c r="N29" s="2"/>
    </row>
    <row r="30" spans="1:14" x14ac:dyDescent="0.25">
      <c r="A30" s="1">
        <v>37742</v>
      </c>
      <c r="B30" s="2"/>
      <c r="C30" s="1"/>
      <c r="D30" s="2"/>
      <c r="E30" s="1"/>
      <c r="F30" s="2"/>
      <c r="G30" s="1"/>
      <c r="H30" s="2"/>
      <c r="I30" s="1"/>
      <c r="J30" s="2"/>
      <c r="K30" s="1"/>
      <c r="L30" s="2"/>
      <c r="M30" s="1"/>
      <c r="N30" s="2"/>
    </row>
    <row r="31" spans="1:14" x14ac:dyDescent="0.25">
      <c r="A31" s="1">
        <v>37791</v>
      </c>
      <c r="B31" s="2"/>
      <c r="C31" s="1"/>
      <c r="D31" s="2"/>
      <c r="E31" s="1"/>
      <c r="F31" s="2"/>
      <c r="G31" s="1"/>
      <c r="H31" s="2"/>
      <c r="I31" s="1"/>
      <c r="J31" s="2"/>
      <c r="K31" s="1"/>
      <c r="L31" s="2"/>
      <c r="M31" s="1"/>
      <c r="N31" s="2"/>
    </row>
    <row r="32" spans="1:14" x14ac:dyDescent="0.25">
      <c r="A32" s="1">
        <v>37871</v>
      </c>
      <c r="B32" s="2"/>
      <c r="C32" s="1"/>
      <c r="D32" s="2"/>
      <c r="E32" s="1"/>
      <c r="F32" s="2"/>
      <c r="G32" s="1"/>
      <c r="H32" s="2"/>
      <c r="I32" s="1"/>
      <c r="J32" s="2"/>
      <c r="K32" s="1"/>
      <c r="L32" s="2"/>
      <c r="M32" s="1"/>
      <c r="N32" s="2"/>
    </row>
    <row r="33" spans="1:14" x14ac:dyDescent="0.25">
      <c r="A33" s="1">
        <v>37906</v>
      </c>
      <c r="B33" s="2"/>
      <c r="C33" s="1"/>
      <c r="D33" s="2"/>
      <c r="E33" s="1"/>
      <c r="F33" s="2"/>
      <c r="G33" s="1"/>
      <c r="H33" s="2"/>
      <c r="I33" s="1"/>
      <c r="J33" s="2"/>
      <c r="K33" s="1"/>
      <c r="L33" s="2"/>
      <c r="M33" s="1"/>
      <c r="N33" s="2"/>
    </row>
    <row r="34" spans="1:14" x14ac:dyDescent="0.25">
      <c r="A34" s="1">
        <v>37927</v>
      </c>
      <c r="B34" s="2"/>
      <c r="C34" s="1"/>
      <c r="D34" s="2"/>
      <c r="E34" s="1"/>
      <c r="F34" s="2"/>
      <c r="G34" s="1"/>
      <c r="H34" s="2"/>
      <c r="I34" s="1"/>
      <c r="J34" s="2"/>
      <c r="K34" s="1"/>
      <c r="L34" s="2"/>
      <c r="M34" s="1"/>
      <c r="N34" s="2"/>
    </row>
    <row r="35" spans="1:14" x14ac:dyDescent="0.25">
      <c r="A35" s="1">
        <v>37940</v>
      </c>
      <c r="B35" s="2"/>
      <c r="C35" s="1"/>
      <c r="D35" s="2"/>
      <c r="E35" s="1"/>
      <c r="F35" s="2"/>
      <c r="G35" s="1"/>
      <c r="H35" s="2"/>
      <c r="I35" s="1"/>
      <c r="J35" s="2"/>
      <c r="K35" s="1"/>
      <c r="L35" s="2"/>
      <c r="M35" s="1"/>
      <c r="N35" s="2"/>
    </row>
    <row r="36" spans="1:14" x14ac:dyDescent="0.25">
      <c r="A36" s="1">
        <v>37980</v>
      </c>
      <c r="B36" s="2"/>
      <c r="C36" s="1"/>
      <c r="D36" s="2"/>
      <c r="E36" s="1"/>
      <c r="F36" s="2"/>
      <c r="G36" s="1"/>
      <c r="H36" s="2"/>
      <c r="I36" s="1"/>
      <c r="J36" s="2"/>
      <c r="K36" s="1"/>
      <c r="L36" s="2"/>
      <c r="M36" s="1"/>
      <c r="N36" s="2"/>
    </row>
    <row r="37" spans="1:14" x14ac:dyDescent="0.25">
      <c r="A37" s="1">
        <v>37987</v>
      </c>
      <c r="C37" s="1"/>
    </row>
    <row r="38" spans="1:14" x14ac:dyDescent="0.25">
      <c r="A38" s="1">
        <v>38040</v>
      </c>
      <c r="C38" s="1"/>
    </row>
    <row r="39" spans="1:14" x14ac:dyDescent="0.25">
      <c r="A39" s="1">
        <v>38041</v>
      </c>
      <c r="C39" s="1"/>
    </row>
    <row r="40" spans="1:14" x14ac:dyDescent="0.25">
      <c r="A40" s="1">
        <v>38086</v>
      </c>
      <c r="C40" s="1"/>
    </row>
    <row r="41" spans="1:14" x14ac:dyDescent="0.25">
      <c r="A41" s="1">
        <v>38098</v>
      </c>
      <c r="C41" s="1"/>
    </row>
    <row r="42" spans="1:14" x14ac:dyDescent="0.25">
      <c r="A42" s="1">
        <v>38108</v>
      </c>
      <c r="C42" s="1"/>
    </row>
    <row r="43" spans="1:14" x14ac:dyDescent="0.25">
      <c r="A43" s="1">
        <v>38148</v>
      </c>
      <c r="C43" s="1"/>
    </row>
    <row r="44" spans="1:14" x14ac:dyDescent="0.25">
      <c r="A44" s="1">
        <v>38237</v>
      </c>
      <c r="C44" s="1"/>
    </row>
    <row r="45" spans="1:14" x14ac:dyDescent="0.25">
      <c r="A45" s="1">
        <v>38272</v>
      </c>
      <c r="C45" s="1"/>
    </row>
    <row r="46" spans="1:14" x14ac:dyDescent="0.25">
      <c r="A46" s="1">
        <v>38293</v>
      </c>
      <c r="C46" s="1"/>
    </row>
    <row r="47" spans="1:14" x14ac:dyDescent="0.25">
      <c r="A47" s="1">
        <v>38306</v>
      </c>
      <c r="C47" s="1"/>
    </row>
    <row r="48" spans="1:14" x14ac:dyDescent="0.25">
      <c r="A48" s="1">
        <v>38346</v>
      </c>
      <c r="C48" s="1"/>
    </row>
    <row r="49" spans="1:3" x14ac:dyDescent="0.25">
      <c r="A49" s="1">
        <v>38353</v>
      </c>
      <c r="C49" s="1"/>
    </row>
    <row r="50" spans="1:3" x14ac:dyDescent="0.25">
      <c r="A50" s="1">
        <v>38390</v>
      </c>
      <c r="C50" s="1"/>
    </row>
    <row r="51" spans="1:3" x14ac:dyDescent="0.25">
      <c r="A51" s="1">
        <v>38391</v>
      </c>
      <c r="C51" s="1"/>
    </row>
    <row r="52" spans="1:3" x14ac:dyDescent="0.25">
      <c r="A52" s="1">
        <v>38436</v>
      </c>
      <c r="C52" s="1"/>
    </row>
    <row r="53" spans="1:3" x14ac:dyDescent="0.25">
      <c r="A53" s="1">
        <v>38463</v>
      </c>
      <c r="C53" s="1"/>
    </row>
    <row r="54" spans="1:3" x14ac:dyDescent="0.25">
      <c r="A54" s="1">
        <v>38473</v>
      </c>
      <c r="C54" s="1"/>
    </row>
    <row r="55" spans="1:3" x14ac:dyDescent="0.25">
      <c r="A55" s="1">
        <v>38498</v>
      </c>
      <c r="C55" s="1"/>
    </row>
    <row r="56" spans="1:3" x14ac:dyDescent="0.25">
      <c r="A56" s="1">
        <v>38602</v>
      </c>
      <c r="C56" s="1"/>
    </row>
    <row r="57" spans="1:3" x14ac:dyDescent="0.25">
      <c r="A57" s="1">
        <v>38637</v>
      </c>
      <c r="C57" s="1"/>
    </row>
    <row r="58" spans="1:3" x14ac:dyDescent="0.25">
      <c r="A58" s="1">
        <v>38658</v>
      </c>
      <c r="C58" s="1"/>
    </row>
    <row r="59" spans="1:3" x14ac:dyDescent="0.25">
      <c r="A59" s="1">
        <v>38671</v>
      </c>
      <c r="C59" s="1"/>
    </row>
    <row r="60" spans="1:3" x14ac:dyDescent="0.25">
      <c r="A60" s="1">
        <v>38711</v>
      </c>
      <c r="C60" s="1"/>
    </row>
    <row r="61" spans="1:3" x14ac:dyDescent="0.25">
      <c r="A61" s="1">
        <v>38718</v>
      </c>
      <c r="C61" s="1"/>
    </row>
    <row r="62" spans="1:3" x14ac:dyDescent="0.25">
      <c r="A62" s="1">
        <v>38775</v>
      </c>
      <c r="C62" s="1"/>
    </row>
    <row r="63" spans="1:3" x14ac:dyDescent="0.25">
      <c r="A63" s="1">
        <v>38776</v>
      </c>
      <c r="C63" s="1"/>
    </row>
    <row r="64" spans="1:3" x14ac:dyDescent="0.25">
      <c r="A64" s="1">
        <v>38821</v>
      </c>
      <c r="C64" s="1"/>
    </row>
    <row r="65" spans="1:3" x14ac:dyDescent="0.25">
      <c r="A65" s="1">
        <v>38828</v>
      </c>
      <c r="C65" s="1"/>
    </row>
    <row r="66" spans="1:3" x14ac:dyDescent="0.25">
      <c r="A66" s="1">
        <v>38838</v>
      </c>
      <c r="C66" s="1"/>
    </row>
    <row r="67" spans="1:3" x14ac:dyDescent="0.25">
      <c r="A67" s="1">
        <v>38883</v>
      </c>
      <c r="C67" s="1"/>
    </row>
    <row r="68" spans="1:3" x14ac:dyDescent="0.25">
      <c r="A68" s="1">
        <v>38967</v>
      </c>
      <c r="C68" s="1"/>
    </row>
    <row r="69" spans="1:3" x14ac:dyDescent="0.25">
      <c r="A69" s="1">
        <v>39002</v>
      </c>
      <c r="C69" s="1"/>
    </row>
    <row r="70" spans="1:3" x14ac:dyDescent="0.25">
      <c r="A70" s="1">
        <v>39023</v>
      </c>
      <c r="C70" s="1"/>
    </row>
    <row r="71" spans="1:3" x14ac:dyDescent="0.25">
      <c r="A71" s="1">
        <v>39036</v>
      </c>
      <c r="C71" s="1"/>
    </row>
    <row r="72" spans="1:3" x14ac:dyDescent="0.25">
      <c r="A72" s="1">
        <v>39076</v>
      </c>
      <c r="C72" s="1"/>
    </row>
    <row r="73" spans="1:3" x14ac:dyDescent="0.25">
      <c r="A73" s="1">
        <v>39083</v>
      </c>
      <c r="C73" s="1"/>
    </row>
    <row r="74" spans="1:3" x14ac:dyDescent="0.25">
      <c r="A74" s="1">
        <v>39132</v>
      </c>
      <c r="C74" s="1"/>
    </row>
    <row r="75" spans="1:3" x14ac:dyDescent="0.25">
      <c r="A75" s="1">
        <v>39133</v>
      </c>
      <c r="C75" s="1"/>
    </row>
    <row r="76" spans="1:3" x14ac:dyDescent="0.25">
      <c r="A76" s="1">
        <v>39178</v>
      </c>
      <c r="C76" s="1"/>
    </row>
    <row r="77" spans="1:3" x14ac:dyDescent="0.25">
      <c r="A77" s="1">
        <v>39193</v>
      </c>
      <c r="C77" s="1"/>
    </row>
    <row r="78" spans="1:3" x14ac:dyDescent="0.25">
      <c r="A78" s="1">
        <v>39203</v>
      </c>
      <c r="C78" s="1"/>
    </row>
    <row r="79" spans="1:3" x14ac:dyDescent="0.25">
      <c r="A79" s="1">
        <v>39240</v>
      </c>
      <c r="C79" s="1"/>
    </row>
    <row r="80" spans="1:3" x14ac:dyDescent="0.25">
      <c r="A80" s="1">
        <v>39332</v>
      </c>
      <c r="C80" s="1"/>
    </row>
    <row r="81" spans="1:3" x14ac:dyDescent="0.25">
      <c r="A81" s="1">
        <v>39367</v>
      </c>
      <c r="C81" s="1"/>
    </row>
    <row r="82" spans="1:3" x14ac:dyDescent="0.25">
      <c r="A82" s="1">
        <v>39388</v>
      </c>
      <c r="C82" s="1"/>
    </row>
    <row r="83" spans="1:3" x14ac:dyDescent="0.25">
      <c r="A83" s="1">
        <v>39401</v>
      </c>
      <c r="C83" s="1"/>
    </row>
    <row r="84" spans="1:3" x14ac:dyDescent="0.25">
      <c r="A84" s="1">
        <v>39441</v>
      </c>
      <c r="C84" s="1"/>
    </row>
    <row r="85" spans="1:3" x14ac:dyDescent="0.25">
      <c r="A85" s="1">
        <v>39448</v>
      </c>
      <c r="C85" s="1"/>
    </row>
    <row r="86" spans="1:3" x14ac:dyDescent="0.25">
      <c r="A86" s="1">
        <v>39482</v>
      </c>
      <c r="C86" s="1"/>
    </row>
    <row r="87" spans="1:3" x14ac:dyDescent="0.25">
      <c r="A87" s="1">
        <v>39483</v>
      </c>
      <c r="C87" s="1"/>
    </row>
    <row r="88" spans="1:3" x14ac:dyDescent="0.25">
      <c r="A88" s="1">
        <v>39528</v>
      </c>
      <c r="C88" s="1"/>
    </row>
    <row r="89" spans="1:3" x14ac:dyDescent="0.25">
      <c r="A89" s="1">
        <v>39559</v>
      </c>
      <c r="C89" s="1"/>
    </row>
    <row r="90" spans="1:3" x14ac:dyDescent="0.25">
      <c r="A90" s="1">
        <v>39569</v>
      </c>
      <c r="C90" s="1"/>
    </row>
    <row r="91" spans="1:3" x14ac:dyDescent="0.25">
      <c r="A91" s="1">
        <v>39590</v>
      </c>
      <c r="C91" s="1"/>
    </row>
    <row r="92" spans="1:3" x14ac:dyDescent="0.25">
      <c r="A92" s="1">
        <v>39698</v>
      </c>
      <c r="C92" s="1"/>
    </row>
    <row r="93" spans="1:3" x14ac:dyDescent="0.25">
      <c r="A93" s="1">
        <v>39733</v>
      </c>
      <c r="C93" s="1"/>
    </row>
    <row r="94" spans="1:3" x14ac:dyDescent="0.25">
      <c r="A94" s="1">
        <v>39754</v>
      </c>
      <c r="C94" s="1"/>
    </row>
    <row r="95" spans="1:3" x14ac:dyDescent="0.25">
      <c r="A95" s="1">
        <v>39767</v>
      </c>
      <c r="C95" s="1"/>
    </row>
    <row r="96" spans="1:3" x14ac:dyDescent="0.25">
      <c r="A96" s="1">
        <v>39807</v>
      </c>
      <c r="C96" s="1"/>
    </row>
    <row r="97" spans="1:3" x14ac:dyDescent="0.25">
      <c r="A97" s="1">
        <v>39814</v>
      </c>
      <c r="C97" s="1"/>
    </row>
    <row r="98" spans="1:3" x14ac:dyDescent="0.25">
      <c r="A98" s="1">
        <v>39867</v>
      </c>
      <c r="C98" s="1"/>
    </row>
    <row r="99" spans="1:3" x14ac:dyDescent="0.25">
      <c r="A99" s="1">
        <v>39868</v>
      </c>
      <c r="C99" s="1"/>
    </row>
    <row r="100" spans="1:3" x14ac:dyDescent="0.25">
      <c r="A100" s="1">
        <v>39913</v>
      </c>
      <c r="C100" s="1"/>
    </row>
    <row r="101" spans="1:3" x14ac:dyDescent="0.25">
      <c r="A101" s="1">
        <v>39924</v>
      </c>
      <c r="C101" s="1"/>
    </row>
    <row r="102" spans="1:3" x14ac:dyDescent="0.25">
      <c r="A102" s="1">
        <v>39934</v>
      </c>
      <c r="C102" s="1"/>
    </row>
    <row r="103" spans="1:3" x14ac:dyDescent="0.25">
      <c r="A103" s="1">
        <v>39975</v>
      </c>
      <c r="C103" s="1"/>
    </row>
    <row r="104" spans="1:3" x14ac:dyDescent="0.25">
      <c r="A104" s="1">
        <v>40063</v>
      </c>
      <c r="C104" s="1"/>
    </row>
    <row r="105" spans="1:3" x14ac:dyDescent="0.25">
      <c r="A105" s="1">
        <v>40098</v>
      </c>
      <c r="C105" s="1"/>
    </row>
    <row r="106" spans="1:3" x14ac:dyDescent="0.25">
      <c r="A106" s="1">
        <v>40119</v>
      </c>
      <c r="C106" s="1"/>
    </row>
    <row r="107" spans="1:3" x14ac:dyDescent="0.25">
      <c r="A107" s="1">
        <v>40132</v>
      </c>
      <c r="C107" s="1"/>
    </row>
    <row r="108" spans="1:3" x14ac:dyDescent="0.25">
      <c r="A108" s="1">
        <v>40172</v>
      </c>
      <c r="C108" s="1"/>
    </row>
    <row r="109" spans="1:3" x14ac:dyDescent="0.25">
      <c r="A109" s="1">
        <v>40179</v>
      </c>
      <c r="C109" s="1"/>
    </row>
    <row r="110" spans="1:3" x14ac:dyDescent="0.25">
      <c r="A110" s="1">
        <v>40224</v>
      </c>
      <c r="C110" s="1"/>
    </row>
    <row r="111" spans="1:3" x14ac:dyDescent="0.25">
      <c r="A111" s="1">
        <v>40225</v>
      </c>
      <c r="C111" s="1"/>
    </row>
    <row r="112" spans="1:3" x14ac:dyDescent="0.25">
      <c r="A112" s="1">
        <v>40270</v>
      </c>
      <c r="C112" s="1"/>
    </row>
    <row r="113" spans="1:3" x14ac:dyDescent="0.25">
      <c r="A113" s="1">
        <v>40289</v>
      </c>
      <c r="C113" s="1"/>
    </row>
    <row r="114" spans="1:3" x14ac:dyDescent="0.25">
      <c r="A114" s="1">
        <v>40299</v>
      </c>
      <c r="C114" s="1"/>
    </row>
    <row r="115" spans="1:3" x14ac:dyDescent="0.25">
      <c r="A115" s="1">
        <v>40332</v>
      </c>
      <c r="C115" s="1"/>
    </row>
    <row r="116" spans="1:3" x14ac:dyDescent="0.25">
      <c r="A116" s="1">
        <v>40428</v>
      </c>
      <c r="C116" s="1"/>
    </row>
    <row r="117" spans="1:3" x14ac:dyDescent="0.25">
      <c r="A117" s="1">
        <v>40463</v>
      </c>
      <c r="C117" s="1"/>
    </row>
    <row r="118" spans="1:3" x14ac:dyDescent="0.25">
      <c r="A118" s="1">
        <v>40484</v>
      </c>
      <c r="C118" s="1"/>
    </row>
    <row r="119" spans="1:3" x14ac:dyDescent="0.25">
      <c r="A119" s="1">
        <v>40497</v>
      </c>
      <c r="C119" s="1"/>
    </row>
    <row r="120" spans="1:3" x14ac:dyDescent="0.25">
      <c r="A120" s="1">
        <v>40537</v>
      </c>
      <c r="C120" s="1"/>
    </row>
    <row r="121" spans="1:3" x14ac:dyDescent="0.25">
      <c r="A121" s="1">
        <v>40544</v>
      </c>
      <c r="C121" s="1"/>
    </row>
    <row r="122" spans="1:3" x14ac:dyDescent="0.25">
      <c r="A122" s="1">
        <v>40609</v>
      </c>
      <c r="C122" s="1"/>
    </row>
    <row r="123" spans="1:3" x14ac:dyDescent="0.25">
      <c r="A123" s="1">
        <v>40610</v>
      </c>
      <c r="C123" s="1"/>
    </row>
    <row r="124" spans="1:3" x14ac:dyDescent="0.25">
      <c r="A124" s="1">
        <v>40654</v>
      </c>
      <c r="C124" s="1"/>
    </row>
    <row r="125" spans="1:3" x14ac:dyDescent="0.25">
      <c r="A125" s="1">
        <v>40655</v>
      </c>
      <c r="C125" s="1"/>
    </row>
    <row r="126" spans="1:3" x14ac:dyDescent="0.25">
      <c r="A126" s="1">
        <v>40664</v>
      </c>
      <c r="C126" s="1"/>
    </row>
    <row r="127" spans="1:3" x14ac:dyDescent="0.25">
      <c r="A127" s="1">
        <v>40717</v>
      </c>
      <c r="C127" s="1"/>
    </row>
    <row r="128" spans="1:3" x14ac:dyDescent="0.25">
      <c r="A128" s="1">
        <v>40793</v>
      </c>
      <c r="C128" s="1"/>
    </row>
    <row r="129" spans="1:3" x14ac:dyDescent="0.25">
      <c r="A129" s="1">
        <v>40828</v>
      </c>
      <c r="C129" s="1"/>
    </row>
    <row r="130" spans="1:3" x14ac:dyDescent="0.25">
      <c r="A130" s="1">
        <v>40849</v>
      </c>
      <c r="C130" s="1"/>
    </row>
    <row r="131" spans="1:3" x14ac:dyDescent="0.25">
      <c r="A131" s="1">
        <v>40862</v>
      </c>
      <c r="C131" s="1"/>
    </row>
    <row r="132" spans="1:3" x14ac:dyDescent="0.25">
      <c r="A132" s="1">
        <v>40902</v>
      </c>
      <c r="C132" s="1"/>
    </row>
    <row r="133" spans="1:3" x14ac:dyDescent="0.25">
      <c r="A133" s="1">
        <v>40909</v>
      </c>
      <c r="C133" s="1"/>
    </row>
    <row r="134" spans="1:3" x14ac:dyDescent="0.25">
      <c r="A134" s="1">
        <v>40959</v>
      </c>
      <c r="C134" s="1"/>
    </row>
    <row r="135" spans="1:3" x14ac:dyDescent="0.25">
      <c r="A135" s="1">
        <v>40960</v>
      </c>
      <c r="C135" s="1"/>
    </row>
    <row r="136" spans="1:3" x14ac:dyDescent="0.25">
      <c r="A136" s="1">
        <v>41005</v>
      </c>
      <c r="C136" s="1"/>
    </row>
    <row r="137" spans="1:3" x14ac:dyDescent="0.25">
      <c r="A137" s="1">
        <v>41020</v>
      </c>
      <c r="C137" s="1"/>
    </row>
    <row r="138" spans="1:3" x14ac:dyDescent="0.25">
      <c r="A138" s="1">
        <v>41030</v>
      </c>
      <c r="C138" s="1"/>
    </row>
    <row r="139" spans="1:3" x14ac:dyDescent="0.25">
      <c r="A139" s="1">
        <v>41067</v>
      </c>
      <c r="C139" s="1"/>
    </row>
    <row r="140" spans="1:3" x14ac:dyDescent="0.25">
      <c r="A140" s="1">
        <v>41159</v>
      </c>
      <c r="C140" s="1"/>
    </row>
    <row r="141" spans="1:3" x14ac:dyDescent="0.25">
      <c r="A141" s="1">
        <v>41194</v>
      </c>
      <c r="C141" s="1"/>
    </row>
    <row r="142" spans="1:3" x14ac:dyDescent="0.25">
      <c r="A142" s="1">
        <v>41215</v>
      </c>
      <c r="C142" s="1"/>
    </row>
    <row r="143" spans="1:3" x14ac:dyDescent="0.25">
      <c r="A143" s="1">
        <v>41228</v>
      </c>
      <c r="C143" s="1"/>
    </row>
    <row r="144" spans="1:3" x14ac:dyDescent="0.25">
      <c r="A144" s="1">
        <v>41268</v>
      </c>
      <c r="C144" s="1"/>
    </row>
    <row r="145" spans="1:3" x14ac:dyDescent="0.25">
      <c r="A145" s="1">
        <v>41275</v>
      </c>
      <c r="C145" s="1"/>
    </row>
    <row r="146" spans="1:3" x14ac:dyDescent="0.25">
      <c r="A146" s="1">
        <v>41316</v>
      </c>
      <c r="C146" s="1"/>
    </row>
    <row r="147" spans="1:3" x14ac:dyDescent="0.25">
      <c r="A147" s="1">
        <v>41317</v>
      </c>
      <c r="C147" s="1"/>
    </row>
    <row r="148" spans="1:3" x14ac:dyDescent="0.25">
      <c r="A148" s="1">
        <v>41362</v>
      </c>
      <c r="C148" s="1"/>
    </row>
    <row r="149" spans="1:3" x14ac:dyDescent="0.25">
      <c r="A149" s="1">
        <v>41385</v>
      </c>
      <c r="C149" s="1"/>
    </row>
    <row r="150" spans="1:3" x14ac:dyDescent="0.25">
      <c r="A150" s="1">
        <v>41395</v>
      </c>
      <c r="C150" s="1"/>
    </row>
    <row r="151" spans="1:3" x14ac:dyDescent="0.25">
      <c r="A151" s="1">
        <v>41424</v>
      </c>
      <c r="C151" s="1"/>
    </row>
    <row r="152" spans="1:3" x14ac:dyDescent="0.25">
      <c r="A152" s="1">
        <v>41524</v>
      </c>
      <c r="C152" s="1"/>
    </row>
    <row r="153" spans="1:3" x14ac:dyDescent="0.25">
      <c r="A153" s="1">
        <v>41559</v>
      </c>
      <c r="C153" s="1"/>
    </row>
    <row r="154" spans="1:3" x14ac:dyDescent="0.25">
      <c r="A154" s="1">
        <v>41580</v>
      </c>
      <c r="C154" s="1"/>
    </row>
    <row r="155" spans="1:3" x14ac:dyDescent="0.25">
      <c r="A155" s="1">
        <v>41593</v>
      </c>
      <c r="C155" s="1"/>
    </row>
    <row r="156" spans="1:3" x14ac:dyDescent="0.25">
      <c r="A156" s="1">
        <v>41633</v>
      </c>
      <c r="C156" s="1"/>
    </row>
    <row r="157" spans="1:3" x14ac:dyDescent="0.25">
      <c r="A157" s="1">
        <v>41640</v>
      </c>
      <c r="C157" s="1"/>
    </row>
    <row r="158" spans="1:3" x14ac:dyDescent="0.25">
      <c r="A158" s="1">
        <v>41701</v>
      </c>
      <c r="C158" s="1"/>
    </row>
    <row r="159" spans="1:3" x14ac:dyDescent="0.25">
      <c r="A159" s="1">
        <v>41702</v>
      </c>
      <c r="C159" s="1"/>
    </row>
    <row r="160" spans="1:3" x14ac:dyDescent="0.25">
      <c r="A160" s="1">
        <v>41747</v>
      </c>
      <c r="C160" s="1"/>
    </row>
    <row r="161" spans="1:3" x14ac:dyDescent="0.25">
      <c r="A161" s="1">
        <v>41750</v>
      </c>
      <c r="C161" s="1"/>
    </row>
    <row r="162" spans="1:3" x14ac:dyDescent="0.25">
      <c r="A162" s="1">
        <v>41760</v>
      </c>
      <c r="C162" s="1"/>
    </row>
    <row r="163" spans="1:3" x14ac:dyDescent="0.25">
      <c r="A163" s="1">
        <v>41809</v>
      </c>
      <c r="C163" s="1"/>
    </row>
    <row r="164" spans="1:3" x14ac:dyDescent="0.25">
      <c r="A164" s="1">
        <v>41889</v>
      </c>
      <c r="C164" s="1"/>
    </row>
    <row r="165" spans="1:3" x14ac:dyDescent="0.25">
      <c r="A165" s="1">
        <v>41924</v>
      </c>
      <c r="C165" s="1"/>
    </row>
    <row r="166" spans="1:3" x14ac:dyDescent="0.25">
      <c r="A166" s="1">
        <v>41945</v>
      </c>
      <c r="C166" s="1"/>
    </row>
    <row r="167" spans="1:3" x14ac:dyDescent="0.25">
      <c r="A167" s="1">
        <v>41958</v>
      </c>
      <c r="C167" s="1"/>
    </row>
    <row r="168" spans="1:3" x14ac:dyDescent="0.25">
      <c r="A168" s="1">
        <v>41998</v>
      </c>
      <c r="C168" s="1"/>
    </row>
    <row r="169" spans="1:3" x14ac:dyDescent="0.25">
      <c r="A169" s="1">
        <v>42005</v>
      </c>
      <c r="C169" s="1"/>
    </row>
    <row r="170" spans="1:3" x14ac:dyDescent="0.25">
      <c r="A170" s="1">
        <v>42051</v>
      </c>
      <c r="C170" s="1"/>
    </row>
    <row r="171" spans="1:3" x14ac:dyDescent="0.25">
      <c r="A171" s="1">
        <v>42052</v>
      </c>
      <c r="C171" s="1"/>
    </row>
    <row r="172" spans="1:3" x14ac:dyDescent="0.25">
      <c r="A172" s="1">
        <v>42097</v>
      </c>
      <c r="C172" s="1"/>
    </row>
    <row r="173" spans="1:3" x14ac:dyDescent="0.25">
      <c r="A173" s="1">
        <v>42115</v>
      </c>
      <c r="C173" s="1"/>
    </row>
    <row r="174" spans="1:3" x14ac:dyDescent="0.25">
      <c r="A174" s="1">
        <v>42125</v>
      </c>
      <c r="C174" s="1"/>
    </row>
    <row r="175" spans="1:3" x14ac:dyDescent="0.25">
      <c r="A175" s="1">
        <v>42159</v>
      </c>
      <c r="C175" s="1"/>
    </row>
    <row r="176" spans="1:3" x14ac:dyDescent="0.25">
      <c r="A176" s="1">
        <v>42254</v>
      </c>
      <c r="C176" s="1"/>
    </row>
    <row r="177" spans="1:3" x14ac:dyDescent="0.25">
      <c r="A177" s="1">
        <v>42289</v>
      </c>
      <c r="C177" s="1"/>
    </row>
    <row r="178" spans="1:3" x14ac:dyDescent="0.25">
      <c r="A178" s="1">
        <v>42310</v>
      </c>
      <c r="C178" s="1"/>
    </row>
    <row r="179" spans="1:3" x14ac:dyDescent="0.25">
      <c r="A179" s="1">
        <v>42323</v>
      </c>
      <c r="C179" s="1"/>
    </row>
    <row r="180" spans="1:3" x14ac:dyDescent="0.25">
      <c r="A180" s="1">
        <v>42363</v>
      </c>
      <c r="C180" s="1"/>
    </row>
    <row r="181" spans="1:3" x14ac:dyDescent="0.25">
      <c r="A181" s="1">
        <v>42370</v>
      </c>
      <c r="C181" s="1"/>
    </row>
    <row r="182" spans="1:3" x14ac:dyDescent="0.25">
      <c r="A182" s="1">
        <v>42408</v>
      </c>
      <c r="C182" s="1"/>
    </row>
    <row r="183" spans="1:3" x14ac:dyDescent="0.25">
      <c r="A183" s="1">
        <v>42409</v>
      </c>
      <c r="C183" s="1"/>
    </row>
    <row r="184" spans="1:3" x14ac:dyDescent="0.25">
      <c r="A184" s="1">
        <v>42454</v>
      </c>
      <c r="C184" s="1"/>
    </row>
    <row r="185" spans="1:3" x14ac:dyDescent="0.25">
      <c r="A185" s="1">
        <v>42481</v>
      </c>
      <c r="C185" s="1"/>
    </row>
    <row r="186" spans="1:3" x14ac:dyDescent="0.25">
      <c r="A186" s="1">
        <v>42491</v>
      </c>
      <c r="C186" s="1"/>
    </row>
    <row r="187" spans="1:3" x14ac:dyDescent="0.25">
      <c r="A187" s="1">
        <v>42516</v>
      </c>
      <c r="C187" s="1"/>
    </row>
    <row r="188" spans="1:3" x14ac:dyDescent="0.25">
      <c r="A188" s="1">
        <v>42620</v>
      </c>
      <c r="C188" s="1"/>
    </row>
    <row r="189" spans="1:3" x14ac:dyDescent="0.25">
      <c r="A189" s="1">
        <v>42655</v>
      </c>
      <c r="C189" s="1"/>
    </row>
    <row r="190" spans="1:3" x14ac:dyDescent="0.25">
      <c r="A190" s="1">
        <v>42676</v>
      </c>
      <c r="C190" s="1"/>
    </row>
    <row r="191" spans="1:3" x14ac:dyDescent="0.25">
      <c r="A191" s="1">
        <v>42689</v>
      </c>
      <c r="C191" s="1"/>
    </row>
    <row r="192" spans="1:3" x14ac:dyDescent="0.25">
      <c r="A192" s="1">
        <v>42729</v>
      </c>
      <c r="C192" s="1"/>
    </row>
    <row r="193" spans="1:3" x14ac:dyDescent="0.25">
      <c r="A193" s="1">
        <v>42736</v>
      </c>
      <c r="C193" s="1"/>
    </row>
    <row r="194" spans="1:3" x14ac:dyDescent="0.25">
      <c r="A194" s="1">
        <v>42793</v>
      </c>
      <c r="C194" s="1"/>
    </row>
    <row r="195" spans="1:3" x14ac:dyDescent="0.25">
      <c r="A195" s="1">
        <v>42794</v>
      </c>
      <c r="C195" s="1"/>
    </row>
    <row r="196" spans="1:3" x14ac:dyDescent="0.25">
      <c r="A196" s="1">
        <v>42839</v>
      </c>
      <c r="C196" s="1"/>
    </row>
    <row r="197" spans="1:3" x14ac:dyDescent="0.25">
      <c r="A197" s="1">
        <v>42846</v>
      </c>
      <c r="C197" s="1"/>
    </row>
    <row r="198" spans="1:3" x14ac:dyDescent="0.25">
      <c r="A198" s="1">
        <v>42856</v>
      </c>
      <c r="C198" s="1"/>
    </row>
    <row r="199" spans="1:3" x14ac:dyDescent="0.25">
      <c r="A199" s="1">
        <v>42901</v>
      </c>
      <c r="C199" s="1"/>
    </row>
    <row r="200" spans="1:3" x14ac:dyDescent="0.25">
      <c r="A200" s="1">
        <v>42985</v>
      </c>
      <c r="C200" s="1"/>
    </row>
    <row r="201" spans="1:3" x14ac:dyDescent="0.25">
      <c r="A201" s="1">
        <v>43020</v>
      </c>
      <c r="C201" s="1"/>
    </row>
    <row r="202" spans="1:3" x14ac:dyDescent="0.25">
      <c r="A202" s="1">
        <v>43041</v>
      </c>
      <c r="C202" s="1"/>
    </row>
    <row r="203" spans="1:3" x14ac:dyDescent="0.25">
      <c r="A203" s="1">
        <v>43054</v>
      </c>
      <c r="C203" s="1"/>
    </row>
    <row r="204" spans="1:3" x14ac:dyDescent="0.25">
      <c r="A204" s="1">
        <v>43094</v>
      </c>
      <c r="C204" s="1"/>
    </row>
    <row r="205" spans="1:3" x14ac:dyDescent="0.25">
      <c r="A205" s="1">
        <v>43101</v>
      </c>
      <c r="C205" s="1"/>
    </row>
    <row r="206" spans="1:3" x14ac:dyDescent="0.25">
      <c r="A206" s="1">
        <v>43143</v>
      </c>
      <c r="C206" s="1"/>
    </row>
    <row r="207" spans="1:3" x14ac:dyDescent="0.25">
      <c r="A207" s="1">
        <v>43144</v>
      </c>
      <c r="C207" s="1"/>
    </row>
    <row r="208" spans="1:3" x14ac:dyDescent="0.25">
      <c r="A208" s="1">
        <v>43189</v>
      </c>
      <c r="C208" s="1"/>
    </row>
    <row r="209" spans="1:3" x14ac:dyDescent="0.25">
      <c r="A209" s="1">
        <v>43211</v>
      </c>
      <c r="C209" s="1"/>
    </row>
    <row r="210" spans="1:3" x14ac:dyDescent="0.25">
      <c r="A210" s="1">
        <v>43221</v>
      </c>
      <c r="C210" s="1"/>
    </row>
    <row r="211" spans="1:3" x14ac:dyDescent="0.25">
      <c r="A211" s="1">
        <v>43251</v>
      </c>
      <c r="C211" s="1"/>
    </row>
    <row r="212" spans="1:3" x14ac:dyDescent="0.25">
      <c r="A212" s="1">
        <v>43350</v>
      </c>
      <c r="C212" s="1"/>
    </row>
    <row r="213" spans="1:3" x14ac:dyDescent="0.25">
      <c r="A213" s="1">
        <v>43385</v>
      </c>
      <c r="C213" s="1"/>
    </row>
    <row r="214" spans="1:3" x14ac:dyDescent="0.25">
      <c r="A214" s="1">
        <v>43406</v>
      </c>
      <c r="C214" s="1"/>
    </row>
    <row r="215" spans="1:3" x14ac:dyDescent="0.25">
      <c r="A215" s="1">
        <v>43419</v>
      </c>
      <c r="C215" s="1"/>
    </row>
    <row r="216" spans="1:3" x14ac:dyDescent="0.25">
      <c r="A216" s="1">
        <v>43459</v>
      </c>
      <c r="C216" s="1"/>
    </row>
    <row r="217" spans="1:3" x14ac:dyDescent="0.25">
      <c r="A217" s="1">
        <v>43466</v>
      </c>
      <c r="C217" s="1"/>
    </row>
    <row r="218" spans="1:3" x14ac:dyDescent="0.25">
      <c r="A218" s="1">
        <v>43528</v>
      </c>
      <c r="C218" s="1"/>
    </row>
    <row r="219" spans="1:3" x14ac:dyDescent="0.25">
      <c r="A219" s="1">
        <v>43529</v>
      </c>
      <c r="C219" s="1"/>
    </row>
    <row r="220" spans="1:3" x14ac:dyDescent="0.25">
      <c r="A220" s="1">
        <v>43574</v>
      </c>
      <c r="C220" s="1"/>
    </row>
    <row r="221" spans="1:3" x14ac:dyDescent="0.25">
      <c r="A221" s="1">
        <v>43576</v>
      </c>
      <c r="C221" s="1"/>
    </row>
    <row r="222" spans="1:3" x14ac:dyDescent="0.25">
      <c r="A222" s="1">
        <v>43586</v>
      </c>
      <c r="C222" s="1"/>
    </row>
    <row r="223" spans="1:3" x14ac:dyDescent="0.25">
      <c r="A223" s="1">
        <v>43636</v>
      </c>
      <c r="C223" s="1"/>
    </row>
    <row r="224" spans="1:3" x14ac:dyDescent="0.25">
      <c r="A224" s="1">
        <v>43715</v>
      </c>
      <c r="C224" s="1"/>
    </row>
    <row r="225" spans="1:3" x14ac:dyDescent="0.25">
      <c r="A225" s="1">
        <v>43750</v>
      </c>
      <c r="C225" s="1"/>
    </row>
    <row r="226" spans="1:3" x14ac:dyDescent="0.25">
      <c r="A226" s="1">
        <v>43771</v>
      </c>
      <c r="C226" s="1"/>
    </row>
    <row r="227" spans="1:3" x14ac:dyDescent="0.25">
      <c r="A227" s="1">
        <v>43784</v>
      </c>
      <c r="C227" s="1"/>
    </row>
    <row r="228" spans="1:3" x14ac:dyDescent="0.25">
      <c r="A228" s="1">
        <v>43824</v>
      </c>
      <c r="C228" s="1"/>
    </row>
    <row r="229" spans="1:3" x14ac:dyDescent="0.25">
      <c r="A229" s="1">
        <v>43831</v>
      </c>
      <c r="C229" s="1"/>
    </row>
    <row r="230" spans="1:3" x14ac:dyDescent="0.25">
      <c r="A230" s="1">
        <v>43885</v>
      </c>
      <c r="C230" s="1"/>
    </row>
    <row r="231" spans="1:3" x14ac:dyDescent="0.25">
      <c r="A231" s="1">
        <v>43886</v>
      </c>
      <c r="C231" s="1"/>
    </row>
    <row r="232" spans="1:3" x14ac:dyDescent="0.25">
      <c r="A232" s="1">
        <v>43931</v>
      </c>
      <c r="C232" s="1"/>
    </row>
    <row r="233" spans="1:3" x14ac:dyDescent="0.25">
      <c r="A233" s="1">
        <v>43942</v>
      </c>
      <c r="C233" s="1"/>
    </row>
    <row r="234" spans="1:3" x14ac:dyDescent="0.25">
      <c r="A234" s="1">
        <v>43952</v>
      </c>
      <c r="C234" s="1"/>
    </row>
    <row r="235" spans="1:3" x14ac:dyDescent="0.25">
      <c r="A235" s="1">
        <v>43993</v>
      </c>
      <c r="C235" s="1"/>
    </row>
    <row r="236" spans="1:3" x14ac:dyDescent="0.25">
      <c r="A236" s="1">
        <v>44081</v>
      </c>
      <c r="C236" s="1"/>
    </row>
    <row r="237" spans="1:3" x14ac:dyDescent="0.25">
      <c r="A237" s="1">
        <v>44116</v>
      </c>
      <c r="C237" s="1"/>
    </row>
    <row r="238" spans="1:3" x14ac:dyDescent="0.25">
      <c r="A238" s="1">
        <v>44137</v>
      </c>
      <c r="C238" s="1"/>
    </row>
    <row r="239" spans="1:3" x14ac:dyDescent="0.25">
      <c r="A239" s="1">
        <v>44150</v>
      </c>
      <c r="C239" s="1"/>
    </row>
    <row r="240" spans="1:3" x14ac:dyDescent="0.25">
      <c r="A240" s="1">
        <v>44190</v>
      </c>
      <c r="C240" s="1"/>
    </row>
    <row r="241" spans="1:3" x14ac:dyDescent="0.25">
      <c r="A241" s="1">
        <v>44197</v>
      </c>
      <c r="C241" s="1"/>
    </row>
    <row r="242" spans="1:3" x14ac:dyDescent="0.25">
      <c r="A242" s="1">
        <v>44242</v>
      </c>
      <c r="C242" s="1"/>
    </row>
    <row r="243" spans="1:3" x14ac:dyDescent="0.25">
      <c r="A243" s="1">
        <v>44243</v>
      </c>
      <c r="C243" s="1"/>
    </row>
    <row r="244" spans="1:3" x14ac:dyDescent="0.25">
      <c r="A244" s="1">
        <v>44288</v>
      </c>
      <c r="C244" s="1"/>
    </row>
    <row r="245" spans="1:3" x14ac:dyDescent="0.25">
      <c r="A245" s="1">
        <v>44307</v>
      </c>
      <c r="C245" s="1"/>
    </row>
    <row r="246" spans="1:3" x14ac:dyDescent="0.25">
      <c r="A246" s="1">
        <v>44317</v>
      </c>
      <c r="C246" s="1"/>
    </row>
    <row r="247" spans="1:3" x14ac:dyDescent="0.25">
      <c r="A247" s="1">
        <v>44350</v>
      </c>
      <c r="C247" s="1"/>
    </row>
    <row r="248" spans="1:3" x14ac:dyDescent="0.25">
      <c r="A248" s="1">
        <v>44446</v>
      </c>
      <c r="C248" s="1"/>
    </row>
    <row r="249" spans="1:3" x14ac:dyDescent="0.25">
      <c r="A249" s="1">
        <v>44481</v>
      </c>
      <c r="C249" s="1"/>
    </row>
    <row r="250" spans="1:3" x14ac:dyDescent="0.25">
      <c r="A250" s="1">
        <v>44502</v>
      </c>
      <c r="C250" s="1"/>
    </row>
    <row r="251" spans="1:3" x14ac:dyDescent="0.25">
      <c r="A251" s="1">
        <v>44515</v>
      </c>
      <c r="C251" s="1"/>
    </row>
    <row r="252" spans="1:3" x14ac:dyDescent="0.25">
      <c r="A252" s="1">
        <v>44555</v>
      </c>
      <c r="C252" s="1"/>
    </row>
    <row r="253" spans="1:3" x14ac:dyDescent="0.25">
      <c r="A253" s="1">
        <v>44562</v>
      </c>
      <c r="C253" s="1"/>
    </row>
    <row r="254" spans="1:3" x14ac:dyDescent="0.25">
      <c r="A254" s="1">
        <v>44620</v>
      </c>
      <c r="C254" s="1"/>
    </row>
    <row r="255" spans="1:3" x14ac:dyDescent="0.25">
      <c r="A255" s="1">
        <v>44621</v>
      </c>
      <c r="C255" s="1"/>
    </row>
    <row r="256" spans="1:3" x14ac:dyDescent="0.25">
      <c r="A256" s="1">
        <v>44666</v>
      </c>
      <c r="C256" s="1"/>
    </row>
    <row r="257" spans="1:3" x14ac:dyDescent="0.25">
      <c r="A257" s="1">
        <v>44672</v>
      </c>
      <c r="C257" s="1"/>
    </row>
    <row r="258" spans="1:3" x14ac:dyDescent="0.25">
      <c r="A258" s="1">
        <v>44682</v>
      </c>
      <c r="C258" s="1"/>
    </row>
    <row r="259" spans="1:3" x14ac:dyDescent="0.25">
      <c r="A259" s="1">
        <v>44728</v>
      </c>
      <c r="C259" s="1"/>
    </row>
    <row r="260" spans="1:3" x14ac:dyDescent="0.25">
      <c r="A260" s="1">
        <v>44811</v>
      </c>
      <c r="C260" s="1"/>
    </row>
    <row r="261" spans="1:3" x14ac:dyDescent="0.25">
      <c r="A261" s="1">
        <v>44846</v>
      </c>
      <c r="C261" s="1"/>
    </row>
    <row r="262" spans="1:3" x14ac:dyDescent="0.25">
      <c r="A262" s="1">
        <v>44867</v>
      </c>
      <c r="C262" s="1"/>
    </row>
    <row r="263" spans="1:3" x14ac:dyDescent="0.25">
      <c r="A263" s="1">
        <v>44880</v>
      </c>
      <c r="C263" s="1"/>
    </row>
    <row r="264" spans="1:3" x14ac:dyDescent="0.25">
      <c r="A264" s="1">
        <v>44920</v>
      </c>
      <c r="C264" s="1"/>
    </row>
    <row r="265" spans="1:3" x14ac:dyDescent="0.25">
      <c r="A265" s="1">
        <v>44927</v>
      </c>
      <c r="C265" s="1"/>
    </row>
    <row r="266" spans="1:3" x14ac:dyDescent="0.25">
      <c r="A266" s="1">
        <v>44977</v>
      </c>
      <c r="C266" s="1"/>
    </row>
    <row r="267" spans="1:3" x14ac:dyDescent="0.25">
      <c r="A267" s="1">
        <v>44978</v>
      </c>
      <c r="C267" s="1"/>
    </row>
    <row r="268" spans="1:3" x14ac:dyDescent="0.25">
      <c r="A268" s="1">
        <v>45023</v>
      </c>
      <c r="C268" s="1"/>
    </row>
    <row r="269" spans="1:3" x14ac:dyDescent="0.25">
      <c r="A269" s="1">
        <v>45037</v>
      </c>
      <c r="C269" s="1"/>
    </row>
    <row r="270" spans="1:3" x14ac:dyDescent="0.25">
      <c r="A270" s="1">
        <v>45047</v>
      </c>
      <c r="C270" s="1"/>
    </row>
    <row r="271" spans="1:3" x14ac:dyDescent="0.25">
      <c r="A271" s="1">
        <v>45085</v>
      </c>
      <c r="C271" s="1"/>
    </row>
    <row r="272" spans="1:3" x14ac:dyDescent="0.25">
      <c r="A272" s="1">
        <v>45176</v>
      </c>
      <c r="C272" s="1"/>
    </row>
    <row r="273" spans="1:3" x14ac:dyDescent="0.25">
      <c r="A273" s="1">
        <v>45211</v>
      </c>
      <c r="C273" s="1"/>
    </row>
    <row r="274" spans="1:3" x14ac:dyDescent="0.25">
      <c r="A274" s="1">
        <v>45232</v>
      </c>
      <c r="C274" s="1"/>
    </row>
    <row r="275" spans="1:3" x14ac:dyDescent="0.25">
      <c r="A275" s="1">
        <v>45245</v>
      </c>
      <c r="C275" s="1"/>
    </row>
    <row r="276" spans="1:3" x14ac:dyDescent="0.25">
      <c r="A276" s="1">
        <v>45285</v>
      </c>
      <c r="C276" s="1"/>
    </row>
    <row r="277" spans="1:3" x14ac:dyDescent="0.25">
      <c r="A277" s="1">
        <v>45292</v>
      </c>
      <c r="C277" s="1"/>
    </row>
    <row r="278" spans="1:3" x14ac:dyDescent="0.25">
      <c r="A278" s="1">
        <v>45334</v>
      </c>
      <c r="C278" s="1"/>
    </row>
    <row r="279" spans="1:3" x14ac:dyDescent="0.25">
      <c r="A279" s="1">
        <v>45335</v>
      </c>
      <c r="C279" s="1"/>
    </row>
    <row r="280" spans="1:3" x14ac:dyDescent="0.25">
      <c r="A280" s="1">
        <v>45380</v>
      </c>
      <c r="C280" s="1"/>
    </row>
    <row r="281" spans="1:3" x14ac:dyDescent="0.25">
      <c r="A281" s="1">
        <v>45403</v>
      </c>
      <c r="C281" s="1"/>
    </row>
    <row r="282" spans="1:3" x14ac:dyDescent="0.25">
      <c r="A282" s="1">
        <v>45413</v>
      </c>
      <c r="C282" s="1"/>
    </row>
    <row r="283" spans="1:3" x14ac:dyDescent="0.25">
      <c r="A283" s="1">
        <v>45442</v>
      </c>
      <c r="C283" s="1"/>
    </row>
    <row r="284" spans="1:3" x14ac:dyDescent="0.25">
      <c r="A284" s="1">
        <v>45542</v>
      </c>
      <c r="C284" s="1"/>
    </row>
    <row r="285" spans="1:3" x14ac:dyDescent="0.25">
      <c r="A285" s="1">
        <v>45577</v>
      </c>
      <c r="C285" s="1"/>
    </row>
    <row r="286" spans="1:3" x14ac:dyDescent="0.25">
      <c r="A286" s="1">
        <v>45598</v>
      </c>
      <c r="C286" s="1"/>
    </row>
    <row r="287" spans="1:3" x14ac:dyDescent="0.25">
      <c r="A287" s="1">
        <v>45611</v>
      </c>
      <c r="C287" s="1"/>
    </row>
    <row r="288" spans="1:3" x14ac:dyDescent="0.25">
      <c r="A288" s="1">
        <v>45651</v>
      </c>
      <c r="C288" s="1"/>
    </row>
    <row r="289" spans="1:3" x14ac:dyDescent="0.25">
      <c r="A289" s="1">
        <v>45658</v>
      </c>
      <c r="C289" s="1"/>
    </row>
    <row r="290" spans="1:3" x14ac:dyDescent="0.25">
      <c r="A290" s="1">
        <v>45719</v>
      </c>
      <c r="C290" s="1"/>
    </row>
    <row r="291" spans="1:3" x14ac:dyDescent="0.25">
      <c r="A291" s="1">
        <v>45720</v>
      </c>
      <c r="C291" s="1"/>
    </row>
    <row r="292" spans="1:3" x14ac:dyDescent="0.25">
      <c r="A292" s="1">
        <v>45765</v>
      </c>
      <c r="C292" s="1"/>
    </row>
    <row r="293" spans="1:3" x14ac:dyDescent="0.25">
      <c r="A293" s="1">
        <v>45768</v>
      </c>
      <c r="C293" s="1"/>
    </row>
    <row r="294" spans="1:3" x14ac:dyDescent="0.25">
      <c r="A294" s="1">
        <v>45778</v>
      </c>
      <c r="C294" s="1"/>
    </row>
    <row r="295" spans="1:3" x14ac:dyDescent="0.25">
      <c r="A295" s="1">
        <v>45827</v>
      </c>
      <c r="C295" s="1"/>
    </row>
    <row r="296" spans="1:3" x14ac:dyDescent="0.25">
      <c r="A296" s="1">
        <v>45907</v>
      </c>
      <c r="C296" s="1"/>
    </row>
    <row r="297" spans="1:3" x14ac:dyDescent="0.25">
      <c r="A297" s="1">
        <v>45942</v>
      </c>
      <c r="C297" s="1"/>
    </row>
    <row r="298" spans="1:3" x14ac:dyDescent="0.25">
      <c r="A298" s="1">
        <v>45963</v>
      </c>
      <c r="C298" s="1"/>
    </row>
    <row r="299" spans="1:3" x14ac:dyDescent="0.25">
      <c r="A299" s="1">
        <v>45976</v>
      </c>
      <c r="C299" s="1"/>
    </row>
    <row r="300" spans="1:3" x14ac:dyDescent="0.25">
      <c r="A300" s="1">
        <v>46016</v>
      </c>
      <c r="C300" s="1"/>
    </row>
    <row r="301" spans="1:3" x14ac:dyDescent="0.25">
      <c r="A301" s="1">
        <v>46023</v>
      </c>
      <c r="C301" s="1"/>
    </row>
    <row r="302" spans="1:3" x14ac:dyDescent="0.25">
      <c r="A302" s="1">
        <v>46069</v>
      </c>
      <c r="C302" s="1"/>
    </row>
    <row r="303" spans="1:3" x14ac:dyDescent="0.25">
      <c r="A303" s="1">
        <v>46070</v>
      </c>
      <c r="C303" s="1"/>
    </row>
    <row r="304" spans="1:3" x14ac:dyDescent="0.25">
      <c r="A304" s="1">
        <v>46115</v>
      </c>
      <c r="C304" s="1"/>
    </row>
    <row r="305" spans="1:3" x14ac:dyDescent="0.25">
      <c r="A305" s="1">
        <v>46133</v>
      </c>
      <c r="C305" s="1"/>
    </row>
    <row r="306" spans="1:3" x14ac:dyDescent="0.25">
      <c r="A306" s="1">
        <v>46143</v>
      </c>
      <c r="C306" s="1"/>
    </row>
    <row r="307" spans="1:3" x14ac:dyDescent="0.25">
      <c r="A307" s="1">
        <v>46177</v>
      </c>
      <c r="C307" s="1"/>
    </row>
    <row r="308" spans="1:3" x14ac:dyDescent="0.25">
      <c r="A308" s="1">
        <v>46272</v>
      </c>
      <c r="C308" s="1"/>
    </row>
    <row r="309" spans="1:3" x14ac:dyDescent="0.25">
      <c r="A309" s="1">
        <v>46307</v>
      </c>
      <c r="C309" s="1"/>
    </row>
    <row r="310" spans="1:3" x14ac:dyDescent="0.25">
      <c r="A310" s="1">
        <v>46328</v>
      </c>
      <c r="C310" s="1"/>
    </row>
    <row r="311" spans="1:3" x14ac:dyDescent="0.25">
      <c r="A311" s="1">
        <v>46341</v>
      </c>
      <c r="C311" s="1"/>
    </row>
    <row r="312" spans="1:3" x14ac:dyDescent="0.25">
      <c r="A312" s="1">
        <v>46381</v>
      </c>
      <c r="C312" s="1"/>
    </row>
    <row r="313" spans="1:3" x14ac:dyDescent="0.25">
      <c r="A313" s="1">
        <v>46388</v>
      </c>
      <c r="C313" s="1"/>
    </row>
    <row r="314" spans="1:3" x14ac:dyDescent="0.25">
      <c r="A314" s="1">
        <v>46426</v>
      </c>
      <c r="C314" s="1"/>
    </row>
    <row r="315" spans="1:3" x14ac:dyDescent="0.25">
      <c r="A315" s="1">
        <v>46427</v>
      </c>
      <c r="C315" s="1"/>
    </row>
    <row r="316" spans="1:3" x14ac:dyDescent="0.25">
      <c r="A316" s="1">
        <v>46472</v>
      </c>
      <c r="C316" s="1"/>
    </row>
    <row r="317" spans="1:3" x14ac:dyDescent="0.25">
      <c r="A317" s="1">
        <v>46498</v>
      </c>
      <c r="C317" s="1"/>
    </row>
    <row r="318" spans="1:3" x14ac:dyDescent="0.25">
      <c r="A318" s="1">
        <v>46508</v>
      </c>
      <c r="C318" s="1"/>
    </row>
    <row r="319" spans="1:3" x14ac:dyDescent="0.25">
      <c r="A319" s="1">
        <v>46534</v>
      </c>
      <c r="C319" s="1"/>
    </row>
    <row r="320" spans="1:3" x14ac:dyDescent="0.25">
      <c r="A320" s="1">
        <v>46637</v>
      </c>
      <c r="C320" s="1"/>
    </row>
    <row r="321" spans="1:3" x14ac:dyDescent="0.25">
      <c r="A321" s="1">
        <v>46672</v>
      </c>
      <c r="C321" s="1"/>
    </row>
    <row r="322" spans="1:3" x14ac:dyDescent="0.25">
      <c r="A322" s="1">
        <v>46693</v>
      </c>
      <c r="C322" s="1"/>
    </row>
    <row r="323" spans="1:3" x14ac:dyDescent="0.25">
      <c r="A323" s="1">
        <v>46706</v>
      </c>
      <c r="C323" s="1"/>
    </row>
    <row r="324" spans="1:3" x14ac:dyDescent="0.25">
      <c r="A324" s="1">
        <v>46746</v>
      </c>
      <c r="C324" s="1"/>
    </row>
    <row r="325" spans="1:3" x14ac:dyDescent="0.25">
      <c r="A325" s="1">
        <v>46753</v>
      </c>
      <c r="C325" s="1"/>
    </row>
    <row r="326" spans="1:3" x14ac:dyDescent="0.25">
      <c r="A326" s="1">
        <v>46811</v>
      </c>
      <c r="C326" s="1"/>
    </row>
    <row r="327" spans="1:3" x14ac:dyDescent="0.25">
      <c r="A327" s="1">
        <v>46812</v>
      </c>
      <c r="C327" s="1"/>
    </row>
    <row r="328" spans="1:3" x14ac:dyDescent="0.25">
      <c r="A328" s="1">
        <v>46857</v>
      </c>
      <c r="C328" s="1"/>
    </row>
    <row r="329" spans="1:3" x14ac:dyDescent="0.25">
      <c r="A329" s="1">
        <v>46864</v>
      </c>
      <c r="C329" s="1"/>
    </row>
    <row r="330" spans="1:3" x14ac:dyDescent="0.25">
      <c r="A330" s="1">
        <v>46874</v>
      </c>
      <c r="C330" s="1"/>
    </row>
    <row r="331" spans="1:3" x14ac:dyDescent="0.25">
      <c r="A331" s="1">
        <v>46919</v>
      </c>
      <c r="C331" s="1"/>
    </row>
    <row r="332" spans="1:3" x14ac:dyDescent="0.25">
      <c r="A332" s="1">
        <v>47003</v>
      </c>
      <c r="C332" s="1"/>
    </row>
    <row r="333" spans="1:3" x14ac:dyDescent="0.25">
      <c r="A333" s="1">
        <v>47038</v>
      </c>
      <c r="C333" s="1"/>
    </row>
    <row r="334" spans="1:3" x14ac:dyDescent="0.25">
      <c r="A334" s="1">
        <v>47059</v>
      </c>
      <c r="C334" s="1"/>
    </row>
    <row r="335" spans="1:3" x14ac:dyDescent="0.25">
      <c r="A335" s="1">
        <v>47072</v>
      </c>
      <c r="C335" s="1"/>
    </row>
    <row r="336" spans="1:3" x14ac:dyDescent="0.25">
      <c r="A336" s="1">
        <v>47112</v>
      </c>
      <c r="C336" s="1"/>
    </row>
    <row r="337" spans="1:3" x14ac:dyDescent="0.25">
      <c r="A337" s="1">
        <v>47119</v>
      </c>
      <c r="C337" s="1"/>
    </row>
    <row r="338" spans="1:3" x14ac:dyDescent="0.25">
      <c r="A338" s="1">
        <v>47161</v>
      </c>
      <c r="C338" s="1"/>
    </row>
    <row r="339" spans="1:3" x14ac:dyDescent="0.25">
      <c r="A339" s="1">
        <v>47162</v>
      </c>
      <c r="C339" s="1"/>
    </row>
    <row r="340" spans="1:3" x14ac:dyDescent="0.25">
      <c r="A340" s="1">
        <v>47207</v>
      </c>
      <c r="C340" s="1"/>
    </row>
    <row r="341" spans="1:3" x14ac:dyDescent="0.25">
      <c r="A341" s="1">
        <v>47229</v>
      </c>
      <c r="C341" s="1"/>
    </row>
    <row r="342" spans="1:3" x14ac:dyDescent="0.25">
      <c r="A342" s="1">
        <v>47239</v>
      </c>
      <c r="C342" s="1"/>
    </row>
    <row r="343" spans="1:3" x14ac:dyDescent="0.25">
      <c r="A343" s="1">
        <v>47269</v>
      </c>
      <c r="C343" s="1"/>
    </row>
    <row r="344" spans="1:3" x14ac:dyDescent="0.25">
      <c r="A344" s="1">
        <v>47368</v>
      </c>
      <c r="C344" s="1"/>
    </row>
    <row r="345" spans="1:3" x14ac:dyDescent="0.25">
      <c r="A345" s="1">
        <v>47403</v>
      </c>
      <c r="C345" s="1"/>
    </row>
    <row r="346" spans="1:3" x14ac:dyDescent="0.25">
      <c r="A346" s="1">
        <v>47424</v>
      </c>
      <c r="C346" s="1"/>
    </row>
    <row r="347" spans="1:3" x14ac:dyDescent="0.25">
      <c r="A347" s="1">
        <v>47437</v>
      </c>
      <c r="C347" s="1"/>
    </row>
    <row r="348" spans="1:3" x14ac:dyDescent="0.25">
      <c r="A348" s="1">
        <v>47477</v>
      </c>
      <c r="C348" s="1"/>
    </row>
    <row r="349" spans="1:3" x14ac:dyDescent="0.25">
      <c r="A349" s="1">
        <v>47484</v>
      </c>
      <c r="C349" s="1"/>
    </row>
    <row r="350" spans="1:3" x14ac:dyDescent="0.25">
      <c r="A350" s="1">
        <v>47546</v>
      </c>
      <c r="C350" s="1"/>
    </row>
    <row r="351" spans="1:3" x14ac:dyDescent="0.25">
      <c r="A351" s="1">
        <v>47547</v>
      </c>
      <c r="C351" s="1"/>
    </row>
    <row r="352" spans="1:3" x14ac:dyDescent="0.25">
      <c r="A352" s="1">
        <v>47592</v>
      </c>
      <c r="C352" s="1"/>
    </row>
    <row r="353" spans="1:3" x14ac:dyDescent="0.25">
      <c r="A353" s="1">
        <v>47594</v>
      </c>
      <c r="C353" s="1"/>
    </row>
    <row r="354" spans="1:3" x14ac:dyDescent="0.25">
      <c r="A354" s="1">
        <v>47604</v>
      </c>
      <c r="C354" s="1"/>
    </row>
    <row r="355" spans="1:3" x14ac:dyDescent="0.25">
      <c r="A355" s="1">
        <v>47654</v>
      </c>
      <c r="C355" s="1"/>
    </row>
    <row r="356" spans="1:3" x14ac:dyDescent="0.25">
      <c r="A356" s="1">
        <v>47733</v>
      </c>
      <c r="C356" s="1"/>
    </row>
    <row r="357" spans="1:3" x14ac:dyDescent="0.25">
      <c r="A357" s="1">
        <v>47768</v>
      </c>
      <c r="C357" s="1"/>
    </row>
    <row r="358" spans="1:3" x14ac:dyDescent="0.25">
      <c r="A358" s="1">
        <v>47789</v>
      </c>
      <c r="C358" s="1"/>
    </row>
    <row r="359" spans="1:3" x14ac:dyDescent="0.25">
      <c r="A359" s="1">
        <v>47802</v>
      </c>
      <c r="C359" s="1"/>
    </row>
    <row r="360" spans="1:3" x14ac:dyDescent="0.25">
      <c r="A360" s="1">
        <v>47842</v>
      </c>
      <c r="C360" s="1"/>
    </row>
    <row r="361" spans="1:3" x14ac:dyDescent="0.25">
      <c r="A361" s="1">
        <v>47849</v>
      </c>
      <c r="C361" s="1"/>
    </row>
    <row r="362" spans="1:3" x14ac:dyDescent="0.25">
      <c r="A362" s="1">
        <v>47903</v>
      </c>
      <c r="C362" s="1"/>
    </row>
    <row r="363" spans="1:3" x14ac:dyDescent="0.25">
      <c r="A363" s="1">
        <v>47904</v>
      </c>
      <c r="C363" s="1"/>
    </row>
    <row r="364" spans="1:3" x14ac:dyDescent="0.25">
      <c r="A364" s="1">
        <v>47949</v>
      </c>
      <c r="C364" s="1"/>
    </row>
    <row r="365" spans="1:3" x14ac:dyDescent="0.25">
      <c r="A365" s="1">
        <v>47959</v>
      </c>
      <c r="C365" s="1"/>
    </row>
    <row r="366" spans="1:3" x14ac:dyDescent="0.25">
      <c r="A366" s="1">
        <v>47969</v>
      </c>
      <c r="C366" s="1"/>
    </row>
    <row r="367" spans="1:3" x14ac:dyDescent="0.25">
      <c r="A367" s="1">
        <v>48011</v>
      </c>
      <c r="C367" s="1"/>
    </row>
    <row r="368" spans="1:3" x14ac:dyDescent="0.25">
      <c r="A368" s="1">
        <v>48098</v>
      </c>
      <c r="C368" s="1"/>
    </row>
    <row r="369" spans="1:3" x14ac:dyDescent="0.25">
      <c r="A369" s="1">
        <v>48133</v>
      </c>
      <c r="C369" s="1"/>
    </row>
    <row r="370" spans="1:3" x14ac:dyDescent="0.25">
      <c r="A370" s="1">
        <v>48154</v>
      </c>
      <c r="C370" s="1"/>
    </row>
    <row r="371" spans="1:3" x14ac:dyDescent="0.25">
      <c r="A371" s="1">
        <v>48167</v>
      </c>
      <c r="C371" s="1"/>
    </row>
    <row r="372" spans="1:3" x14ac:dyDescent="0.25">
      <c r="A372" s="1">
        <v>48207</v>
      </c>
      <c r="C372" s="1"/>
    </row>
    <row r="373" spans="1:3" x14ac:dyDescent="0.25">
      <c r="A373" s="1">
        <v>48214</v>
      </c>
      <c r="C373" s="1"/>
    </row>
    <row r="374" spans="1:3" x14ac:dyDescent="0.25">
      <c r="A374" s="1">
        <v>48253</v>
      </c>
      <c r="C374" s="1"/>
    </row>
    <row r="375" spans="1:3" x14ac:dyDescent="0.25">
      <c r="A375" s="1">
        <v>48254</v>
      </c>
      <c r="C375" s="1"/>
    </row>
    <row r="376" spans="1:3" x14ac:dyDescent="0.25">
      <c r="A376" s="1">
        <v>48299</v>
      </c>
      <c r="C376" s="1"/>
    </row>
    <row r="377" spans="1:3" x14ac:dyDescent="0.25">
      <c r="A377" s="1">
        <v>48325</v>
      </c>
      <c r="C377" s="1"/>
    </row>
    <row r="378" spans="1:3" x14ac:dyDescent="0.25">
      <c r="A378" s="1">
        <v>48335</v>
      </c>
      <c r="C378" s="1"/>
    </row>
    <row r="379" spans="1:3" x14ac:dyDescent="0.25">
      <c r="A379" s="1">
        <v>48361</v>
      </c>
      <c r="C379" s="1"/>
    </row>
    <row r="380" spans="1:3" x14ac:dyDescent="0.25">
      <c r="A380" s="1">
        <v>48464</v>
      </c>
      <c r="C380" s="1"/>
    </row>
    <row r="381" spans="1:3" x14ac:dyDescent="0.25">
      <c r="A381" s="1">
        <v>48499</v>
      </c>
      <c r="C381" s="1"/>
    </row>
    <row r="382" spans="1:3" x14ac:dyDescent="0.25">
      <c r="A382" s="1">
        <v>48520</v>
      </c>
      <c r="C382" s="1"/>
    </row>
    <row r="383" spans="1:3" x14ac:dyDescent="0.25">
      <c r="A383" s="1">
        <v>48533</v>
      </c>
      <c r="C383" s="1"/>
    </row>
    <row r="384" spans="1:3" x14ac:dyDescent="0.25">
      <c r="A384" s="1">
        <v>48573</v>
      </c>
      <c r="C384" s="1"/>
    </row>
    <row r="385" spans="1:3" x14ac:dyDescent="0.25">
      <c r="A385" s="1">
        <v>48580</v>
      </c>
      <c r="C385" s="1"/>
    </row>
    <row r="386" spans="1:3" x14ac:dyDescent="0.25">
      <c r="A386" s="1">
        <v>48638</v>
      </c>
      <c r="C386" s="1"/>
    </row>
    <row r="387" spans="1:3" x14ac:dyDescent="0.25">
      <c r="A387" s="1">
        <v>48639</v>
      </c>
      <c r="C387" s="1"/>
    </row>
    <row r="388" spans="1:3" x14ac:dyDescent="0.25">
      <c r="A388" s="1">
        <v>48684</v>
      </c>
      <c r="C388" s="1"/>
    </row>
    <row r="389" spans="1:3" x14ac:dyDescent="0.25">
      <c r="A389" s="1">
        <v>48690</v>
      </c>
      <c r="C389" s="1"/>
    </row>
    <row r="390" spans="1:3" x14ac:dyDescent="0.25">
      <c r="A390" s="1">
        <v>48700</v>
      </c>
      <c r="C390" s="1"/>
    </row>
    <row r="391" spans="1:3" x14ac:dyDescent="0.25">
      <c r="A391" s="1">
        <v>48746</v>
      </c>
      <c r="C391" s="1"/>
    </row>
    <row r="392" spans="1:3" x14ac:dyDescent="0.25">
      <c r="A392" s="1">
        <v>48829</v>
      </c>
      <c r="C392" s="1"/>
    </row>
    <row r="393" spans="1:3" x14ac:dyDescent="0.25">
      <c r="A393" s="1">
        <v>48864</v>
      </c>
      <c r="C393" s="1"/>
    </row>
    <row r="394" spans="1:3" x14ac:dyDescent="0.25">
      <c r="A394" s="1">
        <v>48885</v>
      </c>
      <c r="C394" s="1"/>
    </row>
    <row r="395" spans="1:3" x14ac:dyDescent="0.25">
      <c r="A395" s="1">
        <v>48898</v>
      </c>
      <c r="C395" s="1"/>
    </row>
    <row r="396" spans="1:3" x14ac:dyDescent="0.25">
      <c r="A396" s="1">
        <v>48938</v>
      </c>
      <c r="C396" s="1"/>
    </row>
    <row r="397" spans="1:3" x14ac:dyDescent="0.25">
      <c r="A397" s="1">
        <v>48945</v>
      </c>
      <c r="C397" s="1"/>
    </row>
    <row r="398" spans="1:3" x14ac:dyDescent="0.25">
      <c r="A398" s="1">
        <v>48995</v>
      </c>
      <c r="C398" s="1"/>
    </row>
    <row r="399" spans="1:3" x14ac:dyDescent="0.25">
      <c r="A399" s="1">
        <v>48996</v>
      </c>
      <c r="C399" s="1"/>
    </row>
    <row r="400" spans="1:3" x14ac:dyDescent="0.25">
      <c r="A400" s="1">
        <v>49041</v>
      </c>
      <c r="C400" s="1"/>
    </row>
    <row r="401" spans="1:3" x14ac:dyDescent="0.25">
      <c r="A401" s="1">
        <v>49055</v>
      </c>
      <c r="C401" s="1"/>
    </row>
    <row r="402" spans="1:3" x14ac:dyDescent="0.25">
      <c r="A402" s="1">
        <v>49065</v>
      </c>
      <c r="C402" s="1"/>
    </row>
    <row r="403" spans="1:3" x14ac:dyDescent="0.25">
      <c r="A403" s="1">
        <v>49103</v>
      </c>
      <c r="C403" s="1"/>
    </row>
    <row r="404" spans="1:3" x14ac:dyDescent="0.25">
      <c r="A404" s="1">
        <v>49194</v>
      </c>
      <c r="C404" s="1"/>
    </row>
    <row r="405" spans="1:3" x14ac:dyDescent="0.25">
      <c r="A405" s="1">
        <v>49229</v>
      </c>
      <c r="C405" s="1"/>
    </row>
    <row r="406" spans="1:3" x14ac:dyDescent="0.25">
      <c r="A406" s="1">
        <v>49250</v>
      </c>
      <c r="C406" s="1"/>
    </row>
    <row r="407" spans="1:3" x14ac:dyDescent="0.25">
      <c r="A407" s="1">
        <v>49263</v>
      </c>
      <c r="C407" s="1"/>
    </row>
    <row r="408" spans="1:3" x14ac:dyDescent="0.25">
      <c r="A408" s="1">
        <v>49303</v>
      </c>
      <c r="C408" s="1"/>
    </row>
    <row r="409" spans="1:3" x14ac:dyDescent="0.25">
      <c r="A409" s="1">
        <v>49310</v>
      </c>
      <c r="C409" s="1"/>
    </row>
    <row r="410" spans="1:3" x14ac:dyDescent="0.25">
      <c r="A410" s="1">
        <v>49345</v>
      </c>
      <c r="C410" s="1"/>
    </row>
    <row r="411" spans="1:3" x14ac:dyDescent="0.25">
      <c r="A411" s="1">
        <v>49346</v>
      </c>
      <c r="C411" s="1"/>
    </row>
    <row r="412" spans="1:3" x14ac:dyDescent="0.25">
      <c r="A412" s="1">
        <v>49391</v>
      </c>
      <c r="C412" s="1"/>
    </row>
    <row r="413" spans="1:3" x14ac:dyDescent="0.25">
      <c r="A413" s="1">
        <v>49420</v>
      </c>
      <c r="C413" s="1"/>
    </row>
    <row r="414" spans="1:3" x14ac:dyDescent="0.25">
      <c r="A414" s="1">
        <v>49430</v>
      </c>
      <c r="C414" s="1"/>
    </row>
    <row r="415" spans="1:3" x14ac:dyDescent="0.25">
      <c r="A415" s="1">
        <v>49453</v>
      </c>
      <c r="C415" s="1"/>
    </row>
    <row r="416" spans="1:3" x14ac:dyDescent="0.25">
      <c r="A416" s="1">
        <v>49559</v>
      </c>
      <c r="C416" s="1"/>
    </row>
    <row r="417" spans="1:3" x14ac:dyDescent="0.25">
      <c r="A417" s="1">
        <v>49594</v>
      </c>
      <c r="C417" s="1"/>
    </row>
    <row r="418" spans="1:3" x14ac:dyDescent="0.25">
      <c r="A418" s="1">
        <v>49615</v>
      </c>
      <c r="C418" s="1"/>
    </row>
    <row r="419" spans="1:3" x14ac:dyDescent="0.25">
      <c r="A419" s="1">
        <v>49628</v>
      </c>
      <c r="C419" s="1"/>
    </row>
    <row r="420" spans="1:3" x14ac:dyDescent="0.25">
      <c r="A420" s="1">
        <v>49668</v>
      </c>
      <c r="C420" s="1"/>
    </row>
    <row r="421" spans="1:3" x14ac:dyDescent="0.25">
      <c r="A421" s="1">
        <v>49675</v>
      </c>
      <c r="C421" s="1"/>
    </row>
    <row r="422" spans="1:3" x14ac:dyDescent="0.25">
      <c r="A422" s="1">
        <v>49730</v>
      </c>
      <c r="C422" s="1"/>
    </row>
    <row r="423" spans="1:3" x14ac:dyDescent="0.25">
      <c r="A423" s="1">
        <v>49731</v>
      </c>
      <c r="C423" s="1"/>
    </row>
    <row r="424" spans="1:3" x14ac:dyDescent="0.25">
      <c r="A424" s="1">
        <v>49776</v>
      </c>
      <c r="C424" s="1"/>
    </row>
    <row r="425" spans="1:3" x14ac:dyDescent="0.25">
      <c r="A425" s="1">
        <v>49786</v>
      </c>
      <c r="C425" s="1"/>
    </row>
    <row r="426" spans="1:3" x14ac:dyDescent="0.25">
      <c r="A426" s="1">
        <v>49796</v>
      </c>
      <c r="C426" s="1"/>
    </row>
    <row r="427" spans="1:3" x14ac:dyDescent="0.25">
      <c r="A427" s="1">
        <v>49838</v>
      </c>
      <c r="C427" s="1"/>
    </row>
    <row r="428" spans="1:3" x14ac:dyDescent="0.25">
      <c r="A428" s="1">
        <v>49925</v>
      </c>
      <c r="C428" s="1"/>
    </row>
    <row r="429" spans="1:3" x14ac:dyDescent="0.25">
      <c r="A429" s="1">
        <v>49960</v>
      </c>
      <c r="C429" s="1"/>
    </row>
    <row r="430" spans="1:3" x14ac:dyDescent="0.25">
      <c r="A430" s="1">
        <v>49981</v>
      </c>
      <c r="C430" s="1"/>
    </row>
    <row r="431" spans="1:3" x14ac:dyDescent="0.25">
      <c r="A431" s="1">
        <v>49994</v>
      </c>
      <c r="C431" s="1"/>
    </row>
    <row r="432" spans="1:3" x14ac:dyDescent="0.25">
      <c r="A432" s="1">
        <v>50034</v>
      </c>
      <c r="C432" s="1"/>
    </row>
    <row r="433" spans="1:3" x14ac:dyDescent="0.25">
      <c r="A433" s="1">
        <v>50041</v>
      </c>
      <c r="C433" s="1"/>
    </row>
    <row r="434" spans="1:3" x14ac:dyDescent="0.25">
      <c r="A434" s="1">
        <v>50087</v>
      </c>
      <c r="C434" s="1"/>
    </row>
    <row r="435" spans="1:3" x14ac:dyDescent="0.25">
      <c r="A435" s="1">
        <v>50088</v>
      </c>
      <c r="C435" s="1"/>
    </row>
    <row r="436" spans="1:3" x14ac:dyDescent="0.25">
      <c r="A436" s="1">
        <v>50133</v>
      </c>
      <c r="C436" s="1"/>
    </row>
    <row r="437" spans="1:3" x14ac:dyDescent="0.25">
      <c r="A437" s="1">
        <v>50151</v>
      </c>
      <c r="C437" s="1"/>
    </row>
    <row r="438" spans="1:3" x14ac:dyDescent="0.25">
      <c r="A438" s="1">
        <v>50161</v>
      </c>
      <c r="C438" s="1"/>
    </row>
    <row r="439" spans="1:3" x14ac:dyDescent="0.25">
      <c r="A439" s="1">
        <v>50195</v>
      </c>
      <c r="C439" s="1"/>
    </row>
    <row r="440" spans="1:3" x14ac:dyDescent="0.25">
      <c r="A440" s="1">
        <v>50290</v>
      </c>
      <c r="C440" s="1"/>
    </row>
    <row r="441" spans="1:3" x14ac:dyDescent="0.25">
      <c r="A441" s="1">
        <v>50325</v>
      </c>
      <c r="C441" s="1"/>
    </row>
    <row r="442" spans="1:3" x14ac:dyDescent="0.25">
      <c r="A442" s="1">
        <v>50346</v>
      </c>
      <c r="C442" s="1"/>
    </row>
    <row r="443" spans="1:3" x14ac:dyDescent="0.25">
      <c r="A443" s="1">
        <v>50359</v>
      </c>
      <c r="C443" s="1"/>
    </row>
    <row r="444" spans="1:3" x14ac:dyDescent="0.25">
      <c r="A444" s="1">
        <v>50399</v>
      </c>
      <c r="C444" s="1"/>
    </row>
    <row r="445" spans="1:3" x14ac:dyDescent="0.25">
      <c r="A445" s="1">
        <v>50406</v>
      </c>
      <c r="C445" s="1"/>
    </row>
    <row r="446" spans="1:3" x14ac:dyDescent="0.25">
      <c r="A446" s="1">
        <v>50472</v>
      </c>
      <c r="C446" s="1"/>
    </row>
    <row r="447" spans="1:3" x14ac:dyDescent="0.25">
      <c r="A447" s="1">
        <v>50473</v>
      </c>
      <c r="C447" s="1"/>
    </row>
    <row r="448" spans="1:3" x14ac:dyDescent="0.25">
      <c r="A448" s="1">
        <v>50516</v>
      </c>
      <c r="C448" s="1"/>
    </row>
    <row r="449" spans="1:3" x14ac:dyDescent="0.25">
      <c r="A449" s="1">
        <v>50518</v>
      </c>
      <c r="C449" s="1"/>
    </row>
    <row r="450" spans="1:3" x14ac:dyDescent="0.25">
      <c r="A450" s="1">
        <v>50526</v>
      </c>
      <c r="C450" s="1"/>
    </row>
    <row r="451" spans="1:3" x14ac:dyDescent="0.25">
      <c r="A451" s="1">
        <v>50580</v>
      </c>
      <c r="C451" s="1"/>
    </row>
    <row r="452" spans="1:3" x14ac:dyDescent="0.25">
      <c r="A452" s="1">
        <v>50655</v>
      </c>
      <c r="C452" s="1"/>
    </row>
    <row r="453" spans="1:3" x14ac:dyDescent="0.25">
      <c r="A453" s="1">
        <v>50690</v>
      </c>
      <c r="C453" s="1"/>
    </row>
    <row r="454" spans="1:3" x14ac:dyDescent="0.25">
      <c r="A454" s="1">
        <v>50711</v>
      </c>
      <c r="C454" s="1"/>
    </row>
    <row r="455" spans="1:3" x14ac:dyDescent="0.25">
      <c r="A455" s="1">
        <v>50724</v>
      </c>
      <c r="C455" s="1"/>
    </row>
    <row r="456" spans="1:3" x14ac:dyDescent="0.25">
      <c r="A456" s="1">
        <v>50764</v>
      </c>
      <c r="C456" s="1"/>
    </row>
    <row r="457" spans="1:3" x14ac:dyDescent="0.25">
      <c r="A457" s="1">
        <v>50771</v>
      </c>
      <c r="C457" s="1"/>
    </row>
    <row r="458" spans="1:3" x14ac:dyDescent="0.25">
      <c r="A458" s="1">
        <v>50822</v>
      </c>
      <c r="C458" s="1"/>
    </row>
    <row r="459" spans="1:3" x14ac:dyDescent="0.25">
      <c r="A459" s="1">
        <v>50823</v>
      </c>
      <c r="C459" s="1"/>
    </row>
    <row r="460" spans="1:3" x14ac:dyDescent="0.25">
      <c r="A460" s="1">
        <v>50868</v>
      </c>
      <c r="C460" s="1"/>
    </row>
    <row r="461" spans="1:3" x14ac:dyDescent="0.25">
      <c r="A461" s="1">
        <v>50881</v>
      </c>
      <c r="C461" s="1"/>
    </row>
    <row r="462" spans="1:3" x14ac:dyDescent="0.25">
      <c r="A462" s="1">
        <v>50891</v>
      </c>
      <c r="C462" s="1"/>
    </row>
    <row r="463" spans="1:3" x14ac:dyDescent="0.25">
      <c r="A463" s="1">
        <v>50930</v>
      </c>
      <c r="C463" s="1"/>
    </row>
    <row r="464" spans="1:3" x14ac:dyDescent="0.25">
      <c r="A464" s="1">
        <v>51020</v>
      </c>
      <c r="C464" s="1"/>
    </row>
    <row r="465" spans="1:3" x14ac:dyDescent="0.25">
      <c r="A465" s="1">
        <v>51055</v>
      </c>
      <c r="C465" s="1"/>
    </row>
    <row r="466" spans="1:3" x14ac:dyDescent="0.25">
      <c r="A466" s="1">
        <v>51076</v>
      </c>
      <c r="C466" s="1"/>
    </row>
    <row r="467" spans="1:3" x14ac:dyDescent="0.25">
      <c r="A467" s="1">
        <v>51089</v>
      </c>
      <c r="C467" s="1"/>
    </row>
    <row r="468" spans="1:3" x14ac:dyDescent="0.25">
      <c r="A468" s="1">
        <v>51129</v>
      </c>
      <c r="C468" s="1"/>
    </row>
    <row r="469" spans="1:3" x14ac:dyDescent="0.25">
      <c r="A469" s="1">
        <v>51136</v>
      </c>
      <c r="C469" s="1"/>
    </row>
    <row r="470" spans="1:3" x14ac:dyDescent="0.25">
      <c r="A470" s="1">
        <v>51179</v>
      </c>
      <c r="C470" s="1"/>
    </row>
    <row r="471" spans="1:3" x14ac:dyDescent="0.25">
      <c r="A471" s="1">
        <v>51180</v>
      </c>
      <c r="C471" s="1"/>
    </row>
    <row r="472" spans="1:3" x14ac:dyDescent="0.25">
      <c r="A472" s="1">
        <v>51225</v>
      </c>
      <c r="C472" s="1"/>
    </row>
    <row r="473" spans="1:3" x14ac:dyDescent="0.25">
      <c r="A473" s="1">
        <v>51247</v>
      </c>
      <c r="C473" s="1"/>
    </row>
    <row r="474" spans="1:3" x14ac:dyDescent="0.25">
      <c r="A474" s="1">
        <v>51257</v>
      </c>
      <c r="C474" s="1"/>
    </row>
    <row r="475" spans="1:3" x14ac:dyDescent="0.25">
      <c r="A475" s="1">
        <v>51287</v>
      </c>
      <c r="C475" s="1"/>
    </row>
    <row r="476" spans="1:3" x14ac:dyDescent="0.25">
      <c r="A476" s="1">
        <v>51386</v>
      </c>
      <c r="C476" s="1"/>
    </row>
    <row r="477" spans="1:3" x14ac:dyDescent="0.25">
      <c r="A477" s="1">
        <v>51421</v>
      </c>
      <c r="C477" s="1"/>
    </row>
    <row r="478" spans="1:3" x14ac:dyDescent="0.25">
      <c r="A478" s="1">
        <v>51442</v>
      </c>
      <c r="C478" s="1"/>
    </row>
    <row r="479" spans="1:3" x14ac:dyDescent="0.25">
      <c r="A479" s="1">
        <v>51455</v>
      </c>
      <c r="C479" s="1"/>
    </row>
    <row r="480" spans="1:3" x14ac:dyDescent="0.25">
      <c r="A480" s="1">
        <v>51495</v>
      </c>
      <c r="C480" s="1"/>
    </row>
    <row r="481" spans="1:3" x14ac:dyDescent="0.25">
      <c r="A481" s="1">
        <v>51502</v>
      </c>
      <c r="C481" s="1"/>
    </row>
    <row r="482" spans="1:3" x14ac:dyDescent="0.25">
      <c r="A482" s="1">
        <v>51564</v>
      </c>
      <c r="C482" s="1"/>
    </row>
    <row r="483" spans="1:3" x14ac:dyDescent="0.25">
      <c r="A483" s="1">
        <v>51565</v>
      </c>
      <c r="C483" s="1"/>
    </row>
    <row r="484" spans="1:3" x14ac:dyDescent="0.25">
      <c r="A484" s="1">
        <v>51610</v>
      </c>
      <c r="C484" s="1"/>
    </row>
    <row r="485" spans="1:3" x14ac:dyDescent="0.25">
      <c r="A485" s="1">
        <v>51612</v>
      </c>
      <c r="C485" s="1"/>
    </row>
    <row r="486" spans="1:3" x14ac:dyDescent="0.25">
      <c r="A486" s="1">
        <v>51622</v>
      </c>
      <c r="C486" s="1"/>
    </row>
    <row r="487" spans="1:3" x14ac:dyDescent="0.25">
      <c r="A487" s="1">
        <v>51672</v>
      </c>
      <c r="C487" s="1"/>
    </row>
    <row r="488" spans="1:3" x14ac:dyDescent="0.25">
      <c r="A488" s="1">
        <v>51751</v>
      </c>
      <c r="C488" s="1"/>
    </row>
    <row r="489" spans="1:3" x14ac:dyDescent="0.25">
      <c r="A489" s="1">
        <v>51786</v>
      </c>
      <c r="C489" s="1"/>
    </row>
    <row r="490" spans="1:3" x14ac:dyDescent="0.25">
      <c r="A490" s="1">
        <v>51807</v>
      </c>
      <c r="C490" s="1"/>
    </row>
    <row r="491" spans="1:3" x14ac:dyDescent="0.25">
      <c r="A491" s="1">
        <v>51820</v>
      </c>
      <c r="C491" s="1"/>
    </row>
    <row r="492" spans="1:3" x14ac:dyDescent="0.25">
      <c r="A492" s="1">
        <v>51860</v>
      </c>
      <c r="C492" s="1"/>
    </row>
    <row r="493" spans="1:3" x14ac:dyDescent="0.25">
      <c r="A493" s="1">
        <v>51867</v>
      </c>
      <c r="C493" s="1"/>
    </row>
    <row r="494" spans="1:3" x14ac:dyDescent="0.25">
      <c r="A494" s="1">
        <v>51914</v>
      </c>
      <c r="C494" s="1"/>
    </row>
    <row r="495" spans="1:3" x14ac:dyDescent="0.25">
      <c r="A495" s="1">
        <v>51915</v>
      </c>
      <c r="C495" s="1"/>
    </row>
    <row r="496" spans="1:3" x14ac:dyDescent="0.25">
      <c r="A496" s="1">
        <v>51960</v>
      </c>
      <c r="C496" s="1"/>
    </row>
    <row r="497" spans="1:3" x14ac:dyDescent="0.25">
      <c r="A497" s="1">
        <v>51977</v>
      </c>
      <c r="C497" s="1"/>
    </row>
    <row r="498" spans="1:3" x14ac:dyDescent="0.25">
      <c r="A498" s="1">
        <v>51987</v>
      </c>
      <c r="C498" s="1"/>
    </row>
    <row r="499" spans="1:3" x14ac:dyDescent="0.25">
      <c r="A499" s="1">
        <v>52022</v>
      </c>
      <c r="C499" s="1"/>
    </row>
    <row r="500" spans="1:3" x14ac:dyDescent="0.25">
      <c r="A500" s="1">
        <v>52116</v>
      </c>
      <c r="C500" s="1"/>
    </row>
    <row r="501" spans="1:3" x14ac:dyDescent="0.25">
      <c r="A501" s="1">
        <v>52151</v>
      </c>
      <c r="C501" s="1"/>
    </row>
    <row r="502" spans="1:3" x14ac:dyDescent="0.25">
      <c r="A502" s="1">
        <v>52172</v>
      </c>
      <c r="C502" s="1"/>
    </row>
    <row r="503" spans="1:3" x14ac:dyDescent="0.25">
      <c r="A503" s="1">
        <v>52185</v>
      </c>
      <c r="C503" s="1"/>
    </row>
    <row r="504" spans="1:3" x14ac:dyDescent="0.25">
      <c r="A504" s="1">
        <v>52225</v>
      </c>
      <c r="C504" s="1"/>
    </row>
    <row r="505" spans="1:3" x14ac:dyDescent="0.25">
      <c r="A505" s="1">
        <v>52232</v>
      </c>
      <c r="C505" s="1"/>
    </row>
    <row r="506" spans="1:3" x14ac:dyDescent="0.25">
      <c r="A506" s="1">
        <v>52271</v>
      </c>
      <c r="C506" s="1"/>
    </row>
    <row r="507" spans="1:3" x14ac:dyDescent="0.25">
      <c r="A507" s="1">
        <v>52272</v>
      </c>
      <c r="C507" s="1"/>
    </row>
    <row r="508" spans="1:3" x14ac:dyDescent="0.25">
      <c r="A508" s="1">
        <v>52317</v>
      </c>
      <c r="C508" s="1"/>
    </row>
    <row r="509" spans="1:3" x14ac:dyDescent="0.25">
      <c r="A509" s="1">
        <v>52342</v>
      </c>
      <c r="C509" s="1"/>
    </row>
    <row r="510" spans="1:3" x14ac:dyDescent="0.25">
      <c r="A510" s="1">
        <v>52352</v>
      </c>
      <c r="C510" s="1"/>
    </row>
    <row r="511" spans="1:3" x14ac:dyDescent="0.25">
      <c r="A511" s="1">
        <v>52379</v>
      </c>
      <c r="C511" s="1"/>
    </row>
    <row r="512" spans="1:3" x14ac:dyDescent="0.25">
      <c r="A512" s="1">
        <v>52481</v>
      </c>
      <c r="C512" s="1"/>
    </row>
    <row r="513" spans="1:3" x14ac:dyDescent="0.25">
      <c r="A513" s="1">
        <v>52516</v>
      </c>
      <c r="C513" s="1"/>
    </row>
    <row r="514" spans="1:3" x14ac:dyDescent="0.25">
      <c r="A514" s="1">
        <v>52537</v>
      </c>
      <c r="C514" s="1"/>
    </row>
    <row r="515" spans="1:3" x14ac:dyDescent="0.25">
      <c r="A515" s="1">
        <v>52550</v>
      </c>
      <c r="C515" s="1"/>
    </row>
    <row r="516" spans="1:3" x14ac:dyDescent="0.25">
      <c r="A516" s="1">
        <v>52590</v>
      </c>
      <c r="C516" s="1"/>
    </row>
    <row r="517" spans="1:3" x14ac:dyDescent="0.25">
      <c r="A517" s="1">
        <v>52597</v>
      </c>
      <c r="C517" s="1"/>
    </row>
    <row r="518" spans="1:3" x14ac:dyDescent="0.25">
      <c r="A518" s="1">
        <v>52656</v>
      </c>
      <c r="C518" s="1"/>
    </row>
    <row r="519" spans="1:3" x14ac:dyDescent="0.25">
      <c r="A519" s="1">
        <v>52657</v>
      </c>
      <c r="C519" s="1"/>
    </row>
    <row r="520" spans="1:3" x14ac:dyDescent="0.25">
      <c r="A520" s="1">
        <v>52702</v>
      </c>
      <c r="C520" s="1"/>
    </row>
    <row r="521" spans="1:3" x14ac:dyDescent="0.25">
      <c r="A521" s="1">
        <v>52708</v>
      </c>
      <c r="C521" s="1"/>
    </row>
    <row r="522" spans="1:3" x14ac:dyDescent="0.25">
      <c r="A522" s="1">
        <v>52718</v>
      </c>
      <c r="C522" s="1"/>
    </row>
    <row r="523" spans="1:3" x14ac:dyDescent="0.25">
      <c r="A523" s="1">
        <v>52764</v>
      </c>
      <c r="C523" s="1"/>
    </row>
    <row r="524" spans="1:3" x14ac:dyDescent="0.25">
      <c r="A524" s="1">
        <v>52847</v>
      </c>
      <c r="C524" s="1"/>
    </row>
    <row r="525" spans="1:3" x14ac:dyDescent="0.25">
      <c r="A525" s="1">
        <v>52882</v>
      </c>
      <c r="C525" s="1"/>
    </row>
    <row r="526" spans="1:3" x14ac:dyDescent="0.25">
      <c r="A526" s="1">
        <v>52903</v>
      </c>
      <c r="C526" s="1"/>
    </row>
    <row r="527" spans="1:3" x14ac:dyDescent="0.25">
      <c r="A527" s="1">
        <v>52916</v>
      </c>
      <c r="C527" s="1"/>
    </row>
    <row r="528" spans="1:3" x14ac:dyDescent="0.25">
      <c r="A528" s="1">
        <v>52956</v>
      </c>
      <c r="C528" s="1"/>
    </row>
    <row r="529" spans="1:3" x14ac:dyDescent="0.25">
      <c r="A529" s="1">
        <v>52963</v>
      </c>
      <c r="C529" s="1"/>
    </row>
    <row r="530" spans="1:3" x14ac:dyDescent="0.25">
      <c r="A530" s="1">
        <v>53013</v>
      </c>
      <c r="C530" s="1"/>
    </row>
    <row r="531" spans="1:3" x14ac:dyDescent="0.25">
      <c r="A531" s="1">
        <v>53014</v>
      </c>
      <c r="C531" s="1"/>
    </row>
    <row r="532" spans="1:3" x14ac:dyDescent="0.25">
      <c r="A532" s="1">
        <v>53059</v>
      </c>
      <c r="C532" s="1"/>
    </row>
    <row r="533" spans="1:3" x14ac:dyDescent="0.25">
      <c r="A533" s="1">
        <v>53073</v>
      </c>
      <c r="C533" s="1"/>
    </row>
    <row r="534" spans="1:3" x14ac:dyDescent="0.25">
      <c r="A534" s="1">
        <v>53083</v>
      </c>
      <c r="C534" s="1"/>
    </row>
    <row r="535" spans="1:3" x14ac:dyDescent="0.25">
      <c r="A535" s="1">
        <v>53121</v>
      </c>
      <c r="C535" s="1"/>
    </row>
    <row r="536" spans="1:3" x14ac:dyDescent="0.25">
      <c r="A536" s="1">
        <v>53212</v>
      </c>
      <c r="C536" s="1"/>
    </row>
    <row r="537" spans="1:3" x14ac:dyDescent="0.25">
      <c r="A537" s="1">
        <v>53247</v>
      </c>
      <c r="C537" s="1"/>
    </row>
    <row r="538" spans="1:3" x14ac:dyDescent="0.25">
      <c r="A538" s="1">
        <v>53268</v>
      </c>
      <c r="C538" s="1"/>
    </row>
    <row r="539" spans="1:3" x14ac:dyDescent="0.25">
      <c r="A539" s="1">
        <v>53281</v>
      </c>
      <c r="C539" s="1"/>
    </row>
    <row r="540" spans="1:3" x14ac:dyDescent="0.25">
      <c r="A540" s="1">
        <v>53321</v>
      </c>
      <c r="C540" s="1"/>
    </row>
    <row r="541" spans="1:3" x14ac:dyDescent="0.25">
      <c r="A541" s="1">
        <v>53328</v>
      </c>
      <c r="C541" s="1"/>
    </row>
    <row r="542" spans="1:3" x14ac:dyDescent="0.25">
      <c r="A542" s="1">
        <v>53363</v>
      </c>
      <c r="C542" s="1"/>
    </row>
    <row r="543" spans="1:3" x14ac:dyDescent="0.25">
      <c r="A543" s="1">
        <v>53364</v>
      </c>
      <c r="C543" s="1"/>
    </row>
    <row r="544" spans="1:3" x14ac:dyDescent="0.25">
      <c r="A544" s="1">
        <v>53409</v>
      </c>
      <c r="C544" s="1"/>
    </row>
    <row r="545" spans="1:3" x14ac:dyDescent="0.25">
      <c r="A545" s="1">
        <v>53438</v>
      </c>
      <c r="C545" s="1"/>
    </row>
    <row r="546" spans="1:3" x14ac:dyDescent="0.25">
      <c r="A546" s="1">
        <v>53448</v>
      </c>
      <c r="C546" s="1"/>
    </row>
    <row r="547" spans="1:3" x14ac:dyDescent="0.25">
      <c r="A547" s="1">
        <v>53471</v>
      </c>
      <c r="C547" s="1"/>
    </row>
    <row r="548" spans="1:3" x14ac:dyDescent="0.25">
      <c r="A548" s="1">
        <v>53577</v>
      </c>
      <c r="C548" s="1"/>
    </row>
    <row r="549" spans="1:3" x14ac:dyDescent="0.25">
      <c r="A549" s="1">
        <v>53612</v>
      </c>
      <c r="C549" s="1"/>
    </row>
    <row r="550" spans="1:3" x14ac:dyDescent="0.25">
      <c r="A550" s="1">
        <v>53633</v>
      </c>
      <c r="C550" s="1"/>
    </row>
    <row r="551" spans="1:3" x14ac:dyDescent="0.25">
      <c r="A551" s="1">
        <v>53646</v>
      </c>
      <c r="C551" s="1"/>
    </row>
    <row r="552" spans="1:3" x14ac:dyDescent="0.25">
      <c r="A552" s="1">
        <v>53686</v>
      </c>
      <c r="C552" s="1"/>
    </row>
    <row r="553" spans="1:3" x14ac:dyDescent="0.25">
      <c r="A553" s="1">
        <v>53693</v>
      </c>
      <c r="C553" s="1"/>
    </row>
    <row r="554" spans="1:3" x14ac:dyDescent="0.25">
      <c r="A554" s="1">
        <v>53748</v>
      </c>
      <c r="C554" s="1"/>
    </row>
    <row r="555" spans="1:3" x14ac:dyDescent="0.25">
      <c r="A555" s="1">
        <v>53749</v>
      </c>
      <c r="C555" s="1"/>
    </row>
    <row r="556" spans="1:3" x14ac:dyDescent="0.25">
      <c r="A556" s="1">
        <v>53794</v>
      </c>
      <c r="C556" s="1"/>
    </row>
    <row r="557" spans="1:3" x14ac:dyDescent="0.25">
      <c r="A557" s="1">
        <v>53803</v>
      </c>
      <c r="C557" s="1"/>
    </row>
    <row r="558" spans="1:3" x14ac:dyDescent="0.25">
      <c r="A558" s="1">
        <v>53813</v>
      </c>
      <c r="C558" s="1"/>
    </row>
    <row r="559" spans="1:3" x14ac:dyDescent="0.25">
      <c r="A559" s="1">
        <v>53856</v>
      </c>
      <c r="C559" s="1"/>
    </row>
    <row r="560" spans="1:3" x14ac:dyDescent="0.25">
      <c r="A560" s="1">
        <v>53942</v>
      </c>
      <c r="C560" s="1"/>
    </row>
    <row r="561" spans="1:3" x14ac:dyDescent="0.25">
      <c r="A561" s="1">
        <v>53977</v>
      </c>
      <c r="C561" s="1"/>
    </row>
    <row r="562" spans="1:3" x14ac:dyDescent="0.25">
      <c r="A562" s="1">
        <v>53998</v>
      </c>
      <c r="C562" s="1"/>
    </row>
    <row r="563" spans="1:3" x14ac:dyDescent="0.25">
      <c r="A563" s="1">
        <v>54011</v>
      </c>
      <c r="C563" s="1"/>
    </row>
    <row r="564" spans="1:3" x14ac:dyDescent="0.25">
      <c r="A564" s="1">
        <v>54051</v>
      </c>
      <c r="C564" s="1"/>
    </row>
    <row r="565" spans="1:3" x14ac:dyDescent="0.25">
      <c r="A565" s="1">
        <v>54058</v>
      </c>
      <c r="C565" s="1"/>
    </row>
    <row r="566" spans="1:3" x14ac:dyDescent="0.25">
      <c r="A566" s="1">
        <v>54105</v>
      </c>
      <c r="C566" s="1"/>
    </row>
    <row r="567" spans="1:3" x14ac:dyDescent="0.25">
      <c r="A567" s="1">
        <v>54106</v>
      </c>
      <c r="C567" s="1"/>
    </row>
    <row r="568" spans="1:3" x14ac:dyDescent="0.25">
      <c r="A568" s="1">
        <v>54151</v>
      </c>
      <c r="C568" s="1"/>
    </row>
    <row r="569" spans="1:3" x14ac:dyDescent="0.25">
      <c r="A569" s="1">
        <v>54169</v>
      </c>
      <c r="C569" s="1"/>
    </row>
    <row r="570" spans="1:3" x14ac:dyDescent="0.25">
      <c r="A570" s="1">
        <v>54179</v>
      </c>
      <c r="C570" s="1"/>
    </row>
    <row r="571" spans="1:3" x14ac:dyDescent="0.25">
      <c r="A571" s="1">
        <v>54213</v>
      </c>
      <c r="C571" s="1"/>
    </row>
    <row r="572" spans="1:3" x14ac:dyDescent="0.25">
      <c r="A572" s="1">
        <v>54308</v>
      </c>
      <c r="C572" s="1"/>
    </row>
    <row r="573" spans="1:3" x14ac:dyDescent="0.25">
      <c r="A573" s="1">
        <v>54343</v>
      </c>
      <c r="C573" s="1"/>
    </row>
    <row r="574" spans="1:3" x14ac:dyDescent="0.25">
      <c r="A574" s="1">
        <v>54364</v>
      </c>
      <c r="C574" s="1"/>
    </row>
    <row r="575" spans="1:3" x14ac:dyDescent="0.25">
      <c r="A575" s="1">
        <v>54377</v>
      </c>
      <c r="C575" s="1"/>
    </row>
    <row r="576" spans="1:3" x14ac:dyDescent="0.25">
      <c r="A576" s="1">
        <v>54417</v>
      </c>
      <c r="C576" s="1"/>
    </row>
    <row r="577" spans="1:3" x14ac:dyDescent="0.25">
      <c r="A577" s="1">
        <v>54424</v>
      </c>
      <c r="C577" s="1"/>
    </row>
    <row r="578" spans="1:3" x14ac:dyDescent="0.25">
      <c r="A578" s="1">
        <v>54483</v>
      </c>
      <c r="C578" s="1"/>
    </row>
    <row r="579" spans="1:3" x14ac:dyDescent="0.25">
      <c r="A579" s="1">
        <v>54484</v>
      </c>
      <c r="C579" s="1"/>
    </row>
    <row r="580" spans="1:3" x14ac:dyDescent="0.25">
      <c r="A580" s="1">
        <v>54529</v>
      </c>
      <c r="C580" s="1"/>
    </row>
    <row r="581" spans="1:3" x14ac:dyDescent="0.25">
      <c r="A581" s="1">
        <v>54534</v>
      </c>
      <c r="C581" s="1"/>
    </row>
    <row r="582" spans="1:3" x14ac:dyDescent="0.25">
      <c r="A582" s="1">
        <v>54544</v>
      </c>
      <c r="C582" s="1"/>
    </row>
    <row r="583" spans="1:3" x14ac:dyDescent="0.25">
      <c r="A583" s="1">
        <v>54591</v>
      </c>
      <c r="C583" s="1"/>
    </row>
    <row r="584" spans="1:3" x14ac:dyDescent="0.25">
      <c r="A584" s="1">
        <v>54673</v>
      </c>
      <c r="C584" s="1"/>
    </row>
    <row r="585" spans="1:3" x14ac:dyDescent="0.25">
      <c r="A585" s="1">
        <v>54708</v>
      </c>
      <c r="C585" s="1"/>
    </row>
    <row r="586" spans="1:3" x14ac:dyDescent="0.25">
      <c r="A586" s="1">
        <v>54729</v>
      </c>
      <c r="C586" s="1"/>
    </row>
    <row r="587" spans="1:3" x14ac:dyDescent="0.25">
      <c r="A587" s="1">
        <v>54742</v>
      </c>
      <c r="C587" s="1"/>
    </row>
    <row r="588" spans="1:3" x14ac:dyDescent="0.25">
      <c r="A588" s="1">
        <v>54782</v>
      </c>
      <c r="C588" s="1"/>
    </row>
    <row r="589" spans="1:3" x14ac:dyDescent="0.25">
      <c r="A589" s="1">
        <v>54789</v>
      </c>
      <c r="C589" s="1"/>
    </row>
    <row r="590" spans="1:3" x14ac:dyDescent="0.25">
      <c r="A590" s="1">
        <v>54840</v>
      </c>
      <c r="C590" s="1"/>
    </row>
    <row r="591" spans="1:3" x14ac:dyDescent="0.25">
      <c r="A591" s="1">
        <v>54841</v>
      </c>
      <c r="C591" s="1"/>
    </row>
    <row r="592" spans="1:3" x14ac:dyDescent="0.25">
      <c r="A592" s="1">
        <v>54886</v>
      </c>
      <c r="C592" s="1"/>
    </row>
    <row r="593" spans="1:3" x14ac:dyDescent="0.25">
      <c r="A593" s="1">
        <v>54899</v>
      </c>
      <c r="C593" s="1"/>
    </row>
    <row r="594" spans="1:3" x14ac:dyDescent="0.25">
      <c r="A594" s="1">
        <v>54909</v>
      </c>
      <c r="C594" s="1"/>
    </row>
    <row r="595" spans="1:3" x14ac:dyDescent="0.25">
      <c r="A595" s="1">
        <v>54948</v>
      </c>
      <c r="C595" s="1"/>
    </row>
    <row r="596" spans="1:3" x14ac:dyDescent="0.25">
      <c r="A596" s="1">
        <v>55038</v>
      </c>
      <c r="C596" s="1"/>
    </row>
    <row r="597" spans="1:3" x14ac:dyDescent="0.25">
      <c r="A597" s="1">
        <v>55073</v>
      </c>
      <c r="C597" s="1"/>
    </row>
    <row r="598" spans="1:3" x14ac:dyDescent="0.25">
      <c r="A598" s="1">
        <v>55094</v>
      </c>
      <c r="C598" s="1"/>
    </row>
    <row r="599" spans="1:3" x14ac:dyDescent="0.25">
      <c r="A599" s="1">
        <v>55107</v>
      </c>
      <c r="C599" s="1"/>
    </row>
    <row r="600" spans="1:3" x14ac:dyDescent="0.25">
      <c r="A600" s="1">
        <v>55147</v>
      </c>
      <c r="C600" s="1"/>
    </row>
    <row r="601" spans="1:3" x14ac:dyDescent="0.25">
      <c r="A601" s="1">
        <v>55154</v>
      </c>
      <c r="C601" s="1"/>
    </row>
    <row r="602" spans="1:3" x14ac:dyDescent="0.25">
      <c r="A602" s="1">
        <v>55197</v>
      </c>
      <c r="C602" s="1"/>
    </row>
    <row r="603" spans="1:3" x14ac:dyDescent="0.25">
      <c r="A603" s="1">
        <v>55198</v>
      </c>
      <c r="C603" s="1"/>
    </row>
    <row r="604" spans="1:3" x14ac:dyDescent="0.25">
      <c r="A604" s="1">
        <v>55243</v>
      </c>
      <c r="C604" s="1"/>
    </row>
    <row r="605" spans="1:3" x14ac:dyDescent="0.25">
      <c r="A605" s="1">
        <v>55264</v>
      </c>
      <c r="C605" s="1"/>
    </row>
    <row r="606" spans="1:3" x14ac:dyDescent="0.25">
      <c r="A606" s="1">
        <v>55274</v>
      </c>
      <c r="C606" s="1"/>
    </row>
    <row r="607" spans="1:3" x14ac:dyDescent="0.25">
      <c r="A607" s="1">
        <v>55305</v>
      </c>
      <c r="C607" s="1"/>
    </row>
    <row r="608" spans="1:3" x14ac:dyDescent="0.25">
      <c r="A608" s="1">
        <v>55403</v>
      </c>
      <c r="C608" s="1"/>
    </row>
    <row r="609" spans="1:3" x14ac:dyDescent="0.25">
      <c r="A609" s="1">
        <v>55438</v>
      </c>
      <c r="C609" s="1"/>
    </row>
    <row r="610" spans="1:3" x14ac:dyDescent="0.25">
      <c r="A610" s="1">
        <v>55459</v>
      </c>
      <c r="C610" s="1"/>
    </row>
    <row r="611" spans="1:3" x14ac:dyDescent="0.25">
      <c r="A611" s="1">
        <v>55472</v>
      </c>
      <c r="C611" s="1"/>
    </row>
    <row r="612" spans="1:3" x14ac:dyDescent="0.25">
      <c r="A612" s="1">
        <v>55512</v>
      </c>
      <c r="C612" s="1"/>
    </row>
    <row r="613" spans="1:3" x14ac:dyDescent="0.25">
      <c r="A613" s="1">
        <v>55519</v>
      </c>
      <c r="C613" s="1"/>
    </row>
    <row r="614" spans="1:3" x14ac:dyDescent="0.25">
      <c r="A614" s="1">
        <v>55582</v>
      </c>
      <c r="C614" s="1"/>
    </row>
    <row r="615" spans="1:3" x14ac:dyDescent="0.25">
      <c r="A615" s="1">
        <v>55583</v>
      </c>
      <c r="C615" s="1"/>
    </row>
    <row r="616" spans="1:3" x14ac:dyDescent="0.25">
      <c r="A616" s="1">
        <v>55628</v>
      </c>
      <c r="C616" s="1"/>
    </row>
    <row r="617" spans="1:3" x14ac:dyDescent="0.25">
      <c r="A617" s="1">
        <v>55630</v>
      </c>
      <c r="C617" s="1"/>
    </row>
    <row r="618" spans="1:3" x14ac:dyDescent="0.25">
      <c r="A618" s="1">
        <v>55640</v>
      </c>
      <c r="C618" s="1"/>
    </row>
    <row r="619" spans="1:3" x14ac:dyDescent="0.25">
      <c r="A619" s="1">
        <v>55690</v>
      </c>
      <c r="C619" s="1"/>
    </row>
    <row r="620" spans="1:3" x14ac:dyDescent="0.25">
      <c r="A620" s="1">
        <v>55769</v>
      </c>
      <c r="C620" s="1"/>
    </row>
    <row r="621" spans="1:3" x14ac:dyDescent="0.25">
      <c r="A621" s="1">
        <v>55804</v>
      </c>
      <c r="C621" s="1"/>
    </row>
    <row r="622" spans="1:3" x14ac:dyDescent="0.25">
      <c r="A622" s="1">
        <v>55825</v>
      </c>
      <c r="C622" s="1"/>
    </row>
    <row r="623" spans="1:3" x14ac:dyDescent="0.25">
      <c r="A623" s="1">
        <v>55838</v>
      </c>
      <c r="C623" s="1"/>
    </row>
    <row r="624" spans="1:3" x14ac:dyDescent="0.25">
      <c r="A624" s="1">
        <v>55878</v>
      </c>
      <c r="C624" s="1"/>
    </row>
    <row r="625" spans="1:3" x14ac:dyDescent="0.25">
      <c r="A625" s="1">
        <v>55885</v>
      </c>
      <c r="C625" s="1"/>
    </row>
    <row r="626" spans="1:3" x14ac:dyDescent="0.25">
      <c r="A626" s="1">
        <v>55932</v>
      </c>
      <c r="C626" s="1"/>
    </row>
    <row r="627" spans="1:3" x14ac:dyDescent="0.25">
      <c r="A627" s="1">
        <v>55933</v>
      </c>
      <c r="C627" s="1"/>
    </row>
    <row r="628" spans="1:3" x14ac:dyDescent="0.25">
      <c r="A628" s="1">
        <v>55978</v>
      </c>
      <c r="C628" s="1"/>
    </row>
    <row r="629" spans="1:3" x14ac:dyDescent="0.25">
      <c r="A629" s="1">
        <v>55995</v>
      </c>
      <c r="C629" s="1"/>
    </row>
    <row r="630" spans="1:3" x14ac:dyDescent="0.25">
      <c r="A630" s="1">
        <v>56005</v>
      </c>
      <c r="C630" s="1"/>
    </row>
    <row r="631" spans="1:3" x14ac:dyDescent="0.25">
      <c r="A631" s="1">
        <v>56040</v>
      </c>
      <c r="C631" s="1"/>
    </row>
    <row r="632" spans="1:3" x14ac:dyDescent="0.25">
      <c r="A632" s="1">
        <v>56134</v>
      </c>
      <c r="C632" s="1"/>
    </row>
    <row r="633" spans="1:3" x14ac:dyDescent="0.25">
      <c r="A633" s="1">
        <v>56169</v>
      </c>
      <c r="C633" s="1"/>
    </row>
    <row r="634" spans="1:3" x14ac:dyDescent="0.25">
      <c r="A634" s="1">
        <v>56190</v>
      </c>
      <c r="C634" s="1"/>
    </row>
    <row r="635" spans="1:3" x14ac:dyDescent="0.25">
      <c r="A635" s="1">
        <v>56203</v>
      </c>
      <c r="C635" s="1"/>
    </row>
    <row r="636" spans="1:3" x14ac:dyDescent="0.25">
      <c r="A636" s="1">
        <v>56243</v>
      </c>
      <c r="C636" s="1"/>
    </row>
    <row r="637" spans="1:3" x14ac:dyDescent="0.25">
      <c r="A637" s="1">
        <v>56250</v>
      </c>
      <c r="C637" s="1"/>
    </row>
    <row r="638" spans="1:3" x14ac:dyDescent="0.25">
      <c r="A638" s="1">
        <v>56289</v>
      </c>
      <c r="C638" s="1"/>
    </row>
    <row r="639" spans="1:3" x14ac:dyDescent="0.25">
      <c r="A639" s="1">
        <v>56290</v>
      </c>
      <c r="C639" s="1"/>
    </row>
    <row r="640" spans="1:3" x14ac:dyDescent="0.25">
      <c r="A640" s="1">
        <v>56335</v>
      </c>
      <c r="C640" s="1"/>
    </row>
    <row r="641" spans="1:3" x14ac:dyDescent="0.25">
      <c r="A641" s="1">
        <v>56360</v>
      </c>
      <c r="C641" s="1"/>
    </row>
    <row r="642" spans="1:3" x14ac:dyDescent="0.25">
      <c r="A642" s="1">
        <v>56370</v>
      </c>
      <c r="C642" s="1"/>
    </row>
    <row r="643" spans="1:3" x14ac:dyDescent="0.25">
      <c r="A643" s="1">
        <v>56397</v>
      </c>
      <c r="C643" s="1"/>
    </row>
    <row r="644" spans="1:3" x14ac:dyDescent="0.25">
      <c r="A644" s="1">
        <v>56499</v>
      </c>
      <c r="C644" s="1"/>
    </row>
    <row r="645" spans="1:3" x14ac:dyDescent="0.25">
      <c r="A645" s="1">
        <v>56534</v>
      </c>
      <c r="C645" s="1"/>
    </row>
    <row r="646" spans="1:3" x14ac:dyDescent="0.25">
      <c r="A646" s="1">
        <v>56555</v>
      </c>
      <c r="C646" s="1"/>
    </row>
    <row r="647" spans="1:3" x14ac:dyDescent="0.25">
      <c r="A647" s="1">
        <v>56568</v>
      </c>
      <c r="C647" s="1"/>
    </row>
    <row r="648" spans="1:3" x14ac:dyDescent="0.25">
      <c r="A648" s="1">
        <v>56608</v>
      </c>
      <c r="C648" s="1"/>
    </row>
    <row r="649" spans="1:3" x14ac:dyDescent="0.25">
      <c r="A649" s="1">
        <v>56615</v>
      </c>
      <c r="C649" s="1"/>
    </row>
    <row r="650" spans="1:3" x14ac:dyDescent="0.25">
      <c r="A650" s="1">
        <v>56674</v>
      </c>
      <c r="C650" s="1"/>
    </row>
    <row r="651" spans="1:3" x14ac:dyDescent="0.25">
      <c r="A651" s="1">
        <v>56675</v>
      </c>
      <c r="C651" s="1"/>
    </row>
    <row r="652" spans="1:3" x14ac:dyDescent="0.25">
      <c r="A652" s="1">
        <v>56720</v>
      </c>
      <c r="C652" s="1"/>
    </row>
    <row r="653" spans="1:3" x14ac:dyDescent="0.25">
      <c r="A653" s="1">
        <v>56725</v>
      </c>
      <c r="C653" s="1"/>
    </row>
    <row r="654" spans="1:3" x14ac:dyDescent="0.25">
      <c r="A654" s="1">
        <v>56735</v>
      </c>
      <c r="C654" s="1"/>
    </row>
    <row r="655" spans="1:3" x14ac:dyDescent="0.25">
      <c r="A655" s="1">
        <v>56782</v>
      </c>
      <c r="C655" s="1"/>
    </row>
    <row r="656" spans="1:3" x14ac:dyDescent="0.25">
      <c r="A656" s="1">
        <v>56864</v>
      </c>
      <c r="C656" s="1"/>
    </row>
    <row r="657" spans="1:3" x14ac:dyDescent="0.25">
      <c r="A657" s="1">
        <v>56899</v>
      </c>
      <c r="C657" s="1"/>
    </row>
    <row r="658" spans="1:3" x14ac:dyDescent="0.25">
      <c r="A658" s="1">
        <v>56920</v>
      </c>
      <c r="C658" s="1"/>
    </row>
    <row r="659" spans="1:3" x14ac:dyDescent="0.25">
      <c r="A659" s="1">
        <v>56933</v>
      </c>
      <c r="C659" s="1"/>
    </row>
    <row r="660" spans="1:3" x14ac:dyDescent="0.25">
      <c r="A660" s="1">
        <v>56973</v>
      </c>
      <c r="C660" s="1"/>
    </row>
    <row r="661" spans="1:3" x14ac:dyDescent="0.25">
      <c r="A661" s="1">
        <v>56980</v>
      </c>
      <c r="C661" s="1"/>
    </row>
    <row r="662" spans="1:3" x14ac:dyDescent="0.25">
      <c r="A662" s="1">
        <v>57024</v>
      </c>
      <c r="C662" s="1"/>
    </row>
    <row r="663" spans="1:3" x14ac:dyDescent="0.25">
      <c r="A663" s="1">
        <v>57025</v>
      </c>
      <c r="C663" s="1"/>
    </row>
    <row r="664" spans="1:3" x14ac:dyDescent="0.25">
      <c r="A664" s="1">
        <v>57070</v>
      </c>
      <c r="C664" s="1"/>
    </row>
    <row r="665" spans="1:3" x14ac:dyDescent="0.25">
      <c r="A665" s="1">
        <v>57091</v>
      </c>
      <c r="C665" s="1"/>
    </row>
    <row r="666" spans="1:3" x14ac:dyDescent="0.25">
      <c r="A666" s="1">
        <v>57101</v>
      </c>
      <c r="C666" s="1"/>
    </row>
    <row r="667" spans="1:3" x14ac:dyDescent="0.25">
      <c r="A667" s="1">
        <v>57132</v>
      </c>
      <c r="C667" s="1"/>
    </row>
    <row r="668" spans="1:3" x14ac:dyDescent="0.25">
      <c r="A668" s="1">
        <v>57230</v>
      </c>
      <c r="C668" s="1"/>
    </row>
    <row r="669" spans="1:3" x14ac:dyDescent="0.25">
      <c r="A669" s="1">
        <v>57265</v>
      </c>
      <c r="C669" s="1"/>
    </row>
    <row r="670" spans="1:3" x14ac:dyDescent="0.25">
      <c r="A670" s="1">
        <v>57286</v>
      </c>
      <c r="C670" s="1"/>
    </row>
    <row r="671" spans="1:3" x14ac:dyDescent="0.25">
      <c r="A671" s="1">
        <v>57299</v>
      </c>
      <c r="C671" s="1"/>
    </row>
    <row r="672" spans="1:3" x14ac:dyDescent="0.25">
      <c r="A672" s="1">
        <v>57339</v>
      </c>
      <c r="C672" s="1"/>
    </row>
    <row r="673" spans="1:3" x14ac:dyDescent="0.25">
      <c r="A673" s="1">
        <v>57346</v>
      </c>
      <c r="C673" s="1"/>
    </row>
    <row r="674" spans="1:3" x14ac:dyDescent="0.25">
      <c r="A674" s="1">
        <v>57409</v>
      </c>
      <c r="C674" s="1"/>
    </row>
    <row r="675" spans="1:3" x14ac:dyDescent="0.25">
      <c r="A675" s="1">
        <v>57410</v>
      </c>
      <c r="C675" s="1"/>
    </row>
    <row r="676" spans="1:3" x14ac:dyDescent="0.25">
      <c r="A676" s="1">
        <v>57455</v>
      </c>
      <c r="C676" s="1"/>
    </row>
    <row r="677" spans="1:3" x14ac:dyDescent="0.25">
      <c r="A677" s="1">
        <v>57456</v>
      </c>
      <c r="C677" s="1"/>
    </row>
    <row r="678" spans="1:3" x14ac:dyDescent="0.25">
      <c r="A678" s="1">
        <v>57466</v>
      </c>
      <c r="C678" s="1"/>
    </row>
    <row r="679" spans="1:3" x14ac:dyDescent="0.25">
      <c r="A679" s="1">
        <v>57517</v>
      </c>
      <c r="C679" s="1"/>
    </row>
    <row r="680" spans="1:3" x14ac:dyDescent="0.25">
      <c r="A680" s="1">
        <v>57595</v>
      </c>
      <c r="C680" s="1"/>
    </row>
    <row r="681" spans="1:3" x14ac:dyDescent="0.25">
      <c r="A681" s="1">
        <v>57630</v>
      </c>
      <c r="C681" s="1"/>
    </row>
    <row r="682" spans="1:3" x14ac:dyDescent="0.25">
      <c r="A682" s="1">
        <v>57651</v>
      </c>
      <c r="C682" s="1"/>
    </row>
    <row r="683" spans="1:3" x14ac:dyDescent="0.25">
      <c r="A683" s="1">
        <v>57664</v>
      </c>
      <c r="C683" s="1"/>
    </row>
    <row r="684" spans="1:3" x14ac:dyDescent="0.25">
      <c r="A684" s="1">
        <v>57704</v>
      </c>
      <c r="C684" s="1"/>
    </row>
    <row r="685" spans="1:3" x14ac:dyDescent="0.25">
      <c r="A685" s="1">
        <v>57711</v>
      </c>
      <c r="C685" s="1"/>
    </row>
    <row r="686" spans="1:3" x14ac:dyDescent="0.25">
      <c r="A686" s="1">
        <v>57766</v>
      </c>
      <c r="C686" s="1"/>
    </row>
    <row r="687" spans="1:3" x14ac:dyDescent="0.25">
      <c r="A687" s="1">
        <v>57767</v>
      </c>
      <c r="C687" s="1"/>
    </row>
    <row r="688" spans="1:3" x14ac:dyDescent="0.25">
      <c r="A688" s="1">
        <v>57812</v>
      </c>
      <c r="C688" s="1"/>
    </row>
    <row r="689" spans="1:3" x14ac:dyDescent="0.25">
      <c r="A689" s="1">
        <v>57821</v>
      </c>
      <c r="C689" s="1"/>
    </row>
    <row r="690" spans="1:3" x14ac:dyDescent="0.25">
      <c r="A690" s="1">
        <v>57831</v>
      </c>
      <c r="C690" s="1"/>
    </row>
    <row r="691" spans="1:3" x14ac:dyDescent="0.25">
      <c r="A691" s="1">
        <v>57874</v>
      </c>
      <c r="C691" s="1"/>
    </row>
    <row r="692" spans="1:3" x14ac:dyDescent="0.25">
      <c r="A692" s="1">
        <v>57960</v>
      </c>
      <c r="C692" s="1"/>
    </row>
    <row r="693" spans="1:3" x14ac:dyDescent="0.25">
      <c r="A693" s="1">
        <v>57995</v>
      </c>
      <c r="C693" s="1"/>
    </row>
    <row r="694" spans="1:3" x14ac:dyDescent="0.25">
      <c r="A694" s="1">
        <v>58016</v>
      </c>
      <c r="C694" s="1"/>
    </row>
    <row r="695" spans="1:3" x14ac:dyDescent="0.25">
      <c r="A695" s="1">
        <v>58029</v>
      </c>
      <c r="C695" s="1"/>
    </row>
    <row r="696" spans="1:3" x14ac:dyDescent="0.25">
      <c r="A696" s="1">
        <v>58069</v>
      </c>
      <c r="C696" s="1"/>
    </row>
    <row r="697" spans="1:3" x14ac:dyDescent="0.25">
      <c r="A697" s="1">
        <v>58076</v>
      </c>
      <c r="C697" s="1"/>
    </row>
    <row r="698" spans="1:3" x14ac:dyDescent="0.25">
      <c r="A698" s="1">
        <v>58116</v>
      </c>
      <c r="C698" s="1"/>
    </row>
    <row r="699" spans="1:3" x14ac:dyDescent="0.25">
      <c r="A699" s="1">
        <v>58117</v>
      </c>
      <c r="C699" s="1"/>
    </row>
    <row r="700" spans="1:3" x14ac:dyDescent="0.25">
      <c r="A700" s="1">
        <v>58162</v>
      </c>
      <c r="C700" s="1"/>
    </row>
    <row r="701" spans="1:3" x14ac:dyDescent="0.25">
      <c r="A701" s="1">
        <v>58186</v>
      </c>
      <c r="C701" s="1"/>
    </row>
    <row r="702" spans="1:3" x14ac:dyDescent="0.25">
      <c r="A702" s="1">
        <v>58196</v>
      </c>
      <c r="C702" s="1"/>
    </row>
    <row r="703" spans="1:3" x14ac:dyDescent="0.25">
      <c r="A703" s="1">
        <v>58224</v>
      </c>
      <c r="C703" s="1"/>
    </row>
    <row r="704" spans="1:3" x14ac:dyDescent="0.25">
      <c r="A704" s="1">
        <v>58325</v>
      </c>
      <c r="C704" s="1"/>
    </row>
    <row r="705" spans="1:3" x14ac:dyDescent="0.25">
      <c r="A705" s="1">
        <v>58360</v>
      </c>
      <c r="C705" s="1"/>
    </row>
    <row r="706" spans="1:3" x14ac:dyDescent="0.25">
      <c r="A706" s="1">
        <v>58381</v>
      </c>
      <c r="C706" s="1"/>
    </row>
    <row r="707" spans="1:3" x14ac:dyDescent="0.25">
      <c r="A707" s="1">
        <v>58394</v>
      </c>
      <c r="C707" s="1"/>
    </row>
    <row r="708" spans="1:3" x14ac:dyDescent="0.25">
      <c r="A708" s="1">
        <v>58434</v>
      </c>
      <c r="C708" s="1"/>
    </row>
    <row r="709" spans="1:3" x14ac:dyDescent="0.25">
      <c r="A709" s="1">
        <v>58441</v>
      </c>
      <c r="C709" s="1"/>
    </row>
    <row r="710" spans="1:3" x14ac:dyDescent="0.25">
      <c r="A710" s="1">
        <v>58501</v>
      </c>
      <c r="C710" s="1"/>
    </row>
    <row r="711" spans="1:3" x14ac:dyDescent="0.25">
      <c r="A711" s="1">
        <v>58502</v>
      </c>
      <c r="C711" s="1"/>
    </row>
    <row r="712" spans="1:3" x14ac:dyDescent="0.25">
      <c r="A712" s="1">
        <v>58547</v>
      </c>
      <c r="C712" s="1"/>
    </row>
    <row r="713" spans="1:3" x14ac:dyDescent="0.25">
      <c r="A713" s="1">
        <v>58552</v>
      </c>
      <c r="C713" s="1"/>
    </row>
    <row r="714" spans="1:3" x14ac:dyDescent="0.25">
      <c r="A714" s="1">
        <v>58562</v>
      </c>
      <c r="C714" s="1"/>
    </row>
    <row r="715" spans="1:3" x14ac:dyDescent="0.25">
      <c r="A715" s="1">
        <v>58609</v>
      </c>
      <c r="C715" s="1"/>
    </row>
    <row r="716" spans="1:3" x14ac:dyDescent="0.25">
      <c r="A716" s="1">
        <v>58691</v>
      </c>
      <c r="C716" s="1"/>
    </row>
    <row r="717" spans="1:3" x14ac:dyDescent="0.25">
      <c r="A717" s="1">
        <v>58726</v>
      </c>
      <c r="C717" s="1"/>
    </row>
    <row r="718" spans="1:3" x14ac:dyDescent="0.25">
      <c r="A718" s="1">
        <v>58747</v>
      </c>
      <c r="C718" s="1"/>
    </row>
    <row r="719" spans="1:3" x14ac:dyDescent="0.25">
      <c r="A719" s="1">
        <v>58760</v>
      </c>
      <c r="C719" s="1"/>
    </row>
    <row r="720" spans="1:3" x14ac:dyDescent="0.25">
      <c r="A720" s="1">
        <v>58800</v>
      </c>
      <c r="C720" s="1"/>
    </row>
    <row r="721" spans="1:3" x14ac:dyDescent="0.25">
      <c r="A721" s="1">
        <v>58807</v>
      </c>
      <c r="C721" s="1"/>
    </row>
    <row r="722" spans="1:3" x14ac:dyDescent="0.25">
      <c r="A722" s="1">
        <v>58858</v>
      </c>
      <c r="C722" s="1"/>
    </row>
    <row r="723" spans="1:3" x14ac:dyDescent="0.25">
      <c r="A723" s="1">
        <v>58859</v>
      </c>
      <c r="C723" s="1"/>
    </row>
    <row r="724" spans="1:3" x14ac:dyDescent="0.25">
      <c r="A724" s="1">
        <v>58904</v>
      </c>
      <c r="C724" s="1"/>
    </row>
    <row r="725" spans="1:3" x14ac:dyDescent="0.25">
      <c r="A725" s="1">
        <v>58917</v>
      </c>
      <c r="C725" s="1"/>
    </row>
    <row r="726" spans="1:3" x14ac:dyDescent="0.25">
      <c r="A726" s="1">
        <v>58927</v>
      </c>
      <c r="C726" s="1"/>
    </row>
    <row r="727" spans="1:3" x14ac:dyDescent="0.25">
      <c r="A727" s="1">
        <v>58966</v>
      </c>
      <c r="C727" s="1"/>
    </row>
    <row r="728" spans="1:3" x14ac:dyDescent="0.25">
      <c r="A728" s="1">
        <v>59056</v>
      </c>
      <c r="C728" s="1"/>
    </row>
    <row r="729" spans="1:3" x14ac:dyDescent="0.25">
      <c r="A729" s="1">
        <v>59091</v>
      </c>
      <c r="C729" s="1"/>
    </row>
    <row r="730" spans="1:3" x14ac:dyDescent="0.25">
      <c r="A730" s="1">
        <v>59112</v>
      </c>
      <c r="C730" s="1"/>
    </row>
    <row r="731" spans="1:3" x14ac:dyDescent="0.25">
      <c r="A731" s="1">
        <v>59125</v>
      </c>
      <c r="C731" s="1"/>
    </row>
    <row r="732" spans="1:3" x14ac:dyDescent="0.25">
      <c r="A732" s="1">
        <v>59165</v>
      </c>
      <c r="C732" s="1"/>
    </row>
    <row r="733" spans="1:3" x14ac:dyDescent="0.25">
      <c r="A733" s="1">
        <v>59172</v>
      </c>
      <c r="C733" s="1"/>
    </row>
    <row r="734" spans="1:3" x14ac:dyDescent="0.25">
      <c r="A734" s="1">
        <v>59208</v>
      </c>
      <c r="C734" s="1"/>
    </row>
    <row r="735" spans="1:3" x14ac:dyDescent="0.25">
      <c r="A735" s="1">
        <v>59209</v>
      </c>
      <c r="C735" s="1"/>
    </row>
    <row r="736" spans="1:3" x14ac:dyDescent="0.25">
      <c r="A736" s="1">
        <v>59254</v>
      </c>
      <c r="C736" s="1"/>
    </row>
    <row r="737" spans="1:3" x14ac:dyDescent="0.25">
      <c r="A737" s="1">
        <v>59282</v>
      </c>
      <c r="C737" s="1"/>
    </row>
    <row r="738" spans="1:3" x14ac:dyDescent="0.25">
      <c r="A738" s="1">
        <v>59292</v>
      </c>
      <c r="C738" s="1"/>
    </row>
    <row r="739" spans="1:3" x14ac:dyDescent="0.25">
      <c r="A739" s="1">
        <v>59316</v>
      </c>
      <c r="C739" s="1"/>
    </row>
    <row r="740" spans="1:3" x14ac:dyDescent="0.25">
      <c r="A740" s="1">
        <v>59421</v>
      </c>
      <c r="C740" s="1"/>
    </row>
    <row r="741" spans="1:3" x14ac:dyDescent="0.25">
      <c r="A741" s="1">
        <v>59456</v>
      </c>
      <c r="C741" s="1"/>
    </row>
    <row r="742" spans="1:3" x14ac:dyDescent="0.25">
      <c r="A742" s="1">
        <v>59477</v>
      </c>
      <c r="C742" s="1"/>
    </row>
    <row r="743" spans="1:3" x14ac:dyDescent="0.25">
      <c r="A743" s="1">
        <v>59490</v>
      </c>
      <c r="C743" s="1"/>
    </row>
    <row r="744" spans="1:3" x14ac:dyDescent="0.25">
      <c r="A744" s="1">
        <v>59530</v>
      </c>
      <c r="C744" s="1"/>
    </row>
    <row r="745" spans="1:3" x14ac:dyDescent="0.25">
      <c r="A745" s="1">
        <v>59537</v>
      </c>
      <c r="C745" s="1"/>
    </row>
    <row r="746" spans="1:3" x14ac:dyDescent="0.25">
      <c r="A746" s="1">
        <v>59593</v>
      </c>
      <c r="C746" s="1"/>
    </row>
    <row r="747" spans="1:3" x14ac:dyDescent="0.25">
      <c r="A747" s="1">
        <v>59594</v>
      </c>
      <c r="C747" s="1"/>
    </row>
    <row r="748" spans="1:3" x14ac:dyDescent="0.25">
      <c r="A748" s="1">
        <v>59639</v>
      </c>
      <c r="C748" s="1"/>
    </row>
    <row r="749" spans="1:3" x14ac:dyDescent="0.25">
      <c r="A749" s="1">
        <v>59647</v>
      </c>
      <c r="C749" s="1"/>
    </row>
    <row r="750" spans="1:3" x14ac:dyDescent="0.25">
      <c r="A750" s="1">
        <v>59657</v>
      </c>
      <c r="C750" s="1"/>
    </row>
    <row r="751" spans="1:3" x14ac:dyDescent="0.25">
      <c r="A751" s="1">
        <v>59701</v>
      </c>
      <c r="C751" s="1"/>
    </row>
    <row r="752" spans="1:3" x14ac:dyDescent="0.25">
      <c r="A752" s="1">
        <v>59786</v>
      </c>
      <c r="C752" s="1"/>
    </row>
    <row r="753" spans="1:3" x14ac:dyDescent="0.25">
      <c r="A753" s="1">
        <v>59821</v>
      </c>
      <c r="C753" s="1"/>
    </row>
    <row r="754" spans="1:3" x14ac:dyDescent="0.25">
      <c r="A754" s="1">
        <v>59842</v>
      </c>
      <c r="C754" s="1"/>
    </row>
    <row r="755" spans="1:3" x14ac:dyDescent="0.25">
      <c r="A755" s="1">
        <v>59855</v>
      </c>
      <c r="C755" s="1"/>
    </row>
    <row r="756" spans="1:3" x14ac:dyDescent="0.25">
      <c r="A756" s="1">
        <v>59895</v>
      </c>
      <c r="C756" s="1"/>
    </row>
    <row r="757" spans="1:3" x14ac:dyDescent="0.25">
      <c r="A757" s="1">
        <v>59902</v>
      </c>
      <c r="C757" s="1"/>
    </row>
    <row r="758" spans="1:3" x14ac:dyDescent="0.25">
      <c r="A758" s="1">
        <v>59950</v>
      </c>
      <c r="C758" s="1"/>
    </row>
    <row r="759" spans="1:3" x14ac:dyDescent="0.25">
      <c r="A759" s="1">
        <v>59951</v>
      </c>
      <c r="C759" s="1"/>
    </row>
    <row r="760" spans="1:3" x14ac:dyDescent="0.25">
      <c r="A760" s="1">
        <v>59996</v>
      </c>
      <c r="C760" s="1"/>
    </row>
    <row r="761" spans="1:3" x14ac:dyDescent="0.25">
      <c r="A761" s="1">
        <v>60013</v>
      </c>
      <c r="C761" s="1"/>
    </row>
    <row r="762" spans="1:3" x14ac:dyDescent="0.25">
      <c r="A762" s="1">
        <v>60023</v>
      </c>
      <c r="C762" s="1"/>
    </row>
    <row r="763" spans="1:3" x14ac:dyDescent="0.25">
      <c r="A763" s="1">
        <v>60058</v>
      </c>
      <c r="C763" s="1"/>
    </row>
    <row r="764" spans="1:3" x14ac:dyDescent="0.25">
      <c r="A764" s="1">
        <v>60152</v>
      </c>
      <c r="C764" s="1"/>
    </row>
    <row r="765" spans="1:3" x14ac:dyDescent="0.25">
      <c r="A765" s="1">
        <v>60187</v>
      </c>
      <c r="C765" s="1"/>
    </row>
    <row r="766" spans="1:3" x14ac:dyDescent="0.25">
      <c r="A766" s="1">
        <v>60208</v>
      </c>
      <c r="C766" s="1"/>
    </row>
    <row r="767" spans="1:3" x14ac:dyDescent="0.25">
      <c r="A767" s="1">
        <v>60221</v>
      </c>
      <c r="C767" s="1"/>
    </row>
    <row r="768" spans="1:3" x14ac:dyDescent="0.25">
      <c r="A768" s="1">
        <v>60261</v>
      </c>
      <c r="C768" s="1"/>
    </row>
    <row r="769" spans="1:3" x14ac:dyDescent="0.25">
      <c r="A769" s="1">
        <v>60268</v>
      </c>
      <c r="C769" s="1"/>
    </row>
    <row r="770" spans="1:3" x14ac:dyDescent="0.25">
      <c r="A770" s="1">
        <v>60307</v>
      </c>
      <c r="C770" s="1"/>
    </row>
    <row r="771" spans="1:3" x14ac:dyDescent="0.25">
      <c r="A771" s="1">
        <v>60308</v>
      </c>
      <c r="C771" s="1"/>
    </row>
    <row r="772" spans="1:3" x14ac:dyDescent="0.25">
      <c r="A772" s="1">
        <v>60353</v>
      </c>
      <c r="C772" s="1"/>
    </row>
    <row r="773" spans="1:3" x14ac:dyDescent="0.25">
      <c r="A773" s="1">
        <v>60378</v>
      </c>
      <c r="C773" s="1"/>
    </row>
    <row r="774" spans="1:3" x14ac:dyDescent="0.25">
      <c r="A774" s="1">
        <v>60388</v>
      </c>
      <c r="C774" s="1"/>
    </row>
    <row r="775" spans="1:3" x14ac:dyDescent="0.25">
      <c r="A775" s="1">
        <v>60415</v>
      </c>
      <c r="C775" s="1"/>
    </row>
    <row r="776" spans="1:3" x14ac:dyDescent="0.25">
      <c r="A776" s="1">
        <v>60517</v>
      </c>
      <c r="C776" s="1"/>
    </row>
    <row r="777" spans="1:3" x14ac:dyDescent="0.25">
      <c r="A777" s="1">
        <v>60552</v>
      </c>
      <c r="C777" s="1"/>
    </row>
    <row r="778" spans="1:3" x14ac:dyDescent="0.25">
      <c r="A778" s="1">
        <v>60573</v>
      </c>
      <c r="C778" s="1"/>
    </row>
    <row r="779" spans="1:3" x14ac:dyDescent="0.25">
      <c r="A779" s="1">
        <v>60586</v>
      </c>
      <c r="C779" s="1"/>
    </row>
    <row r="780" spans="1:3" x14ac:dyDescent="0.25">
      <c r="A780" s="1">
        <v>60626</v>
      </c>
      <c r="C780" s="1"/>
    </row>
    <row r="781" spans="1:3" x14ac:dyDescent="0.25">
      <c r="A781" s="1">
        <v>60633</v>
      </c>
      <c r="C781" s="1"/>
    </row>
    <row r="782" spans="1:3" x14ac:dyDescent="0.25">
      <c r="A782" s="1">
        <v>60685</v>
      </c>
      <c r="C782" s="1"/>
    </row>
    <row r="783" spans="1:3" x14ac:dyDescent="0.25">
      <c r="A783" s="1">
        <v>60686</v>
      </c>
      <c r="C783" s="1"/>
    </row>
    <row r="784" spans="1:3" x14ac:dyDescent="0.25">
      <c r="A784" s="1">
        <v>60731</v>
      </c>
      <c r="C784" s="1"/>
    </row>
    <row r="785" spans="1:3" x14ac:dyDescent="0.25">
      <c r="A785" s="1">
        <v>60743</v>
      </c>
      <c r="C785" s="1"/>
    </row>
    <row r="786" spans="1:3" x14ac:dyDescent="0.25">
      <c r="A786" s="1">
        <v>60753</v>
      </c>
      <c r="C786" s="1"/>
    </row>
    <row r="787" spans="1:3" x14ac:dyDescent="0.25">
      <c r="A787" s="1">
        <v>60793</v>
      </c>
      <c r="C787" s="1"/>
    </row>
    <row r="788" spans="1:3" x14ac:dyDescent="0.25">
      <c r="A788" s="1">
        <v>60882</v>
      </c>
      <c r="C788" s="1"/>
    </row>
    <row r="789" spans="1:3" x14ac:dyDescent="0.25">
      <c r="A789" s="1">
        <v>60917</v>
      </c>
      <c r="C789" s="1"/>
    </row>
    <row r="790" spans="1:3" x14ac:dyDescent="0.25">
      <c r="A790" s="1">
        <v>60938</v>
      </c>
      <c r="C790" s="1"/>
    </row>
    <row r="791" spans="1:3" x14ac:dyDescent="0.25">
      <c r="A791" s="1">
        <v>60951</v>
      </c>
      <c r="C791" s="1"/>
    </row>
    <row r="792" spans="1:3" x14ac:dyDescent="0.25">
      <c r="A792" s="1">
        <v>60991</v>
      </c>
      <c r="C792" s="1"/>
    </row>
    <row r="793" spans="1:3" x14ac:dyDescent="0.25">
      <c r="A793" s="1">
        <v>60998</v>
      </c>
      <c r="C793" s="1"/>
    </row>
    <row r="794" spans="1:3" x14ac:dyDescent="0.25">
      <c r="A794" s="1">
        <v>61042</v>
      </c>
      <c r="C794" s="1"/>
    </row>
    <row r="795" spans="1:3" x14ac:dyDescent="0.25">
      <c r="A795" s="1">
        <v>61043</v>
      </c>
      <c r="C795" s="1"/>
    </row>
    <row r="796" spans="1:3" x14ac:dyDescent="0.25">
      <c r="A796" s="1">
        <v>61088</v>
      </c>
      <c r="C796" s="1"/>
    </row>
    <row r="797" spans="1:3" x14ac:dyDescent="0.25">
      <c r="A797" s="1">
        <v>61108</v>
      </c>
      <c r="C797" s="1"/>
    </row>
    <row r="798" spans="1:3" x14ac:dyDescent="0.25">
      <c r="A798" s="1">
        <v>61118</v>
      </c>
      <c r="C798" s="1"/>
    </row>
    <row r="799" spans="1:3" x14ac:dyDescent="0.25">
      <c r="A799" s="1">
        <v>61150</v>
      </c>
      <c r="C799" s="1"/>
    </row>
    <row r="800" spans="1:3" x14ac:dyDescent="0.25">
      <c r="A800" s="1">
        <v>61247</v>
      </c>
      <c r="C800" s="1"/>
    </row>
    <row r="801" spans="1:3" x14ac:dyDescent="0.25">
      <c r="A801" s="1">
        <v>61282</v>
      </c>
      <c r="C801" s="1"/>
    </row>
    <row r="802" spans="1:3" x14ac:dyDescent="0.25">
      <c r="A802" s="1">
        <v>61303</v>
      </c>
      <c r="C802" s="1"/>
    </row>
    <row r="803" spans="1:3" x14ac:dyDescent="0.25">
      <c r="A803" s="1">
        <v>61316</v>
      </c>
      <c r="C803" s="1"/>
    </row>
    <row r="804" spans="1:3" x14ac:dyDescent="0.25">
      <c r="A804" s="1">
        <v>61356</v>
      </c>
      <c r="C804" s="1"/>
    </row>
    <row r="805" spans="1:3" x14ac:dyDescent="0.25">
      <c r="A805" s="1">
        <v>61363</v>
      </c>
      <c r="C805" s="1"/>
    </row>
    <row r="806" spans="1:3" x14ac:dyDescent="0.25">
      <c r="A806" s="1">
        <v>61427</v>
      </c>
      <c r="C806" s="1"/>
    </row>
    <row r="807" spans="1:3" x14ac:dyDescent="0.25">
      <c r="A807" s="1">
        <v>61428</v>
      </c>
      <c r="C807" s="1"/>
    </row>
    <row r="808" spans="1:3" x14ac:dyDescent="0.25">
      <c r="A808" s="1">
        <v>61473</v>
      </c>
      <c r="C808" s="1"/>
    </row>
    <row r="809" spans="1:3" x14ac:dyDescent="0.25">
      <c r="A809" s="1">
        <v>61474</v>
      </c>
      <c r="C809" s="1"/>
    </row>
    <row r="810" spans="1:3" x14ac:dyDescent="0.25">
      <c r="A810" s="1">
        <v>61484</v>
      </c>
      <c r="C810" s="1"/>
    </row>
    <row r="811" spans="1:3" x14ac:dyDescent="0.25">
      <c r="A811" s="1">
        <v>61535</v>
      </c>
      <c r="C811" s="1"/>
    </row>
    <row r="812" spans="1:3" x14ac:dyDescent="0.25">
      <c r="A812" s="1">
        <v>61613</v>
      </c>
      <c r="C812" s="1"/>
    </row>
    <row r="813" spans="1:3" x14ac:dyDescent="0.25">
      <c r="A813" s="1">
        <v>61648</v>
      </c>
      <c r="C813" s="1"/>
    </row>
    <row r="814" spans="1:3" x14ac:dyDescent="0.25">
      <c r="A814" s="1">
        <v>61669</v>
      </c>
      <c r="C814" s="1"/>
    </row>
    <row r="815" spans="1:3" x14ac:dyDescent="0.25">
      <c r="A815" s="1">
        <v>61682</v>
      </c>
      <c r="C815" s="1"/>
    </row>
    <row r="816" spans="1:3" x14ac:dyDescent="0.25">
      <c r="A816" s="1">
        <v>61722</v>
      </c>
      <c r="C816" s="1"/>
    </row>
    <row r="817" spans="1:3" x14ac:dyDescent="0.25">
      <c r="A817" s="1">
        <v>61729</v>
      </c>
      <c r="C817" s="1"/>
    </row>
    <row r="818" spans="1:3" x14ac:dyDescent="0.25">
      <c r="A818" s="1">
        <v>61784</v>
      </c>
      <c r="C818" s="1"/>
    </row>
    <row r="819" spans="1:3" x14ac:dyDescent="0.25">
      <c r="A819" s="1">
        <v>61785</v>
      </c>
      <c r="C819" s="1"/>
    </row>
    <row r="820" spans="1:3" x14ac:dyDescent="0.25">
      <c r="A820" s="1">
        <v>61830</v>
      </c>
      <c r="C820" s="1"/>
    </row>
    <row r="821" spans="1:3" x14ac:dyDescent="0.25">
      <c r="A821" s="1">
        <v>61839</v>
      </c>
      <c r="C821" s="1"/>
    </row>
    <row r="822" spans="1:3" x14ac:dyDescent="0.25">
      <c r="A822" s="1">
        <v>61849</v>
      </c>
      <c r="C822" s="1"/>
    </row>
    <row r="823" spans="1:3" x14ac:dyDescent="0.25">
      <c r="A823" s="1">
        <v>61892</v>
      </c>
      <c r="C823" s="1"/>
    </row>
    <row r="824" spans="1:3" x14ac:dyDescent="0.25">
      <c r="A824" s="1">
        <v>61978</v>
      </c>
      <c r="C824" s="1"/>
    </row>
    <row r="825" spans="1:3" x14ac:dyDescent="0.25">
      <c r="A825" s="1">
        <v>62013</v>
      </c>
      <c r="C825" s="1"/>
    </row>
    <row r="826" spans="1:3" x14ac:dyDescent="0.25">
      <c r="A826" s="1">
        <v>62034</v>
      </c>
      <c r="C826" s="1"/>
    </row>
    <row r="827" spans="1:3" x14ac:dyDescent="0.25">
      <c r="A827" s="1">
        <v>62047</v>
      </c>
      <c r="C827" s="1"/>
    </row>
    <row r="828" spans="1:3" x14ac:dyDescent="0.25">
      <c r="A828" s="1">
        <v>62087</v>
      </c>
      <c r="C828" s="1"/>
    </row>
    <row r="829" spans="1:3" x14ac:dyDescent="0.25">
      <c r="A829" s="1">
        <v>62094</v>
      </c>
      <c r="C829" s="1"/>
    </row>
    <row r="830" spans="1:3" x14ac:dyDescent="0.25">
      <c r="A830" s="1">
        <v>62134</v>
      </c>
      <c r="C830" s="1"/>
    </row>
    <row r="831" spans="1:3" x14ac:dyDescent="0.25">
      <c r="A831" s="1">
        <v>62135</v>
      </c>
      <c r="C831" s="1"/>
    </row>
    <row r="832" spans="1:3" x14ac:dyDescent="0.25">
      <c r="A832" s="1">
        <v>62180</v>
      </c>
      <c r="C832" s="1"/>
    </row>
    <row r="833" spans="1:3" x14ac:dyDescent="0.25">
      <c r="A833" s="1">
        <v>62204</v>
      </c>
      <c r="C833" s="1"/>
    </row>
    <row r="834" spans="1:3" x14ac:dyDescent="0.25">
      <c r="A834" s="1">
        <v>62214</v>
      </c>
      <c r="C834" s="1"/>
    </row>
    <row r="835" spans="1:3" x14ac:dyDescent="0.25">
      <c r="A835" s="1">
        <v>62242</v>
      </c>
      <c r="C835" s="1"/>
    </row>
    <row r="836" spans="1:3" x14ac:dyDescent="0.25">
      <c r="A836" s="1">
        <v>62343</v>
      </c>
      <c r="C836" s="1"/>
    </row>
    <row r="837" spans="1:3" x14ac:dyDescent="0.25">
      <c r="A837" s="1">
        <v>62378</v>
      </c>
      <c r="C837" s="1"/>
    </row>
    <row r="838" spans="1:3" x14ac:dyDescent="0.25">
      <c r="A838" s="1">
        <v>62399</v>
      </c>
      <c r="C838" s="1"/>
    </row>
    <row r="839" spans="1:3" x14ac:dyDescent="0.25">
      <c r="A839" s="1">
        <v>62412</v>
      </c>
      <c r="C839" s="1"/>
    </row>
    <row r="840" spans="1:3" x14ac:dyDescent="0.25">
      <c r="A840" s="1">
        <v>62452</v>
      </c>
      <c r="C840" s="1"/>
    </row>
    <row r="841" spans="1:3" x14ac:dyDescent="0.25">
      <c r="A841" s="1">
        <v>62459</v>
      </c>
      <c r="C841" s="1"/>
    </row>
    <row r="842" spans="1:3" x14ac:dyDescent="0.25">
      <c r="A842" s="1">
        <v>62519</v>
      </c>
      <c r="C842" s="1"/>
    </row>
    <row r="843" spans="1:3" x14ac:dyDescent="0.25">
      <c r="A843" s="1">
        <v>62520</v>
      </c>
      <c r="C843" s="1"/>
    </row>
    <row r="844" spans="1:3" x14ac:dyDescent="0.25">
      <c r="A844" s="1">
        <v>62565</v>
      </c>
      <c r="C844" s="1"/>
    </row>
    <row r="845" spans="1:3" x14ac:dyDescent="0.25">
      <c r="A845" s="1">
        <v>62569</v>
      </c>
      <c r="C845" s="1"/>
    </row>
    <row r="846" spans="1:3" x14ac:dyDescent="0.25">
      <c r="A846" s="1">
        <v>62579</v>
      </c>
      <c r="C846" s="1"/>
    </row>
    <row r="847" spans="1:3" x14ac:dyDescent="0.25">
      <c r="A847" s="1">
        <v>62627</v>
      </c>
      <c r="C847" s="1"/>
    </row>
    <row r="848" spans="1:3" x14ac:dyDescent="0.25">
      <c r="A848" s="1">
        <v>62708</v>
      </c>
      <c r="C848" s="1"/>
    </row>
    <row r="849" spans="1:3" x14ac:dyDescent="0.25">
      <c r="A849" s="1">
        <v>62743</v>
      </c>
      <c r="C849" s="1"/>
    </row>
    <row r="850" spans="1:3" x14ac:dyDescent="0.25">
      <c r="A850" s="1">
        <v>62764</v>
      </c>
      <c r="C850" s="1"/>
    </row>
    <row r="851" spans="1:3" x14ac:dyDescent="0.25">
      <c r="A851" s="1">
        <v>62777</v>
      </c>
      <c r="C851" s="1"/>
    </row>
    <row r="852" spans="1:3" x14ac:dyDescent="0.25">
      <c r="A852" s="1">
        <v>62817</v>
      </c>
      <c r="C852" s="1"/>
    </row>
    <row r="853" spans="1:3" x14ac:dyDescent="0.25">
      <c r="A853" s="1">
        <v>62824</v>
      </c>
      <c r="C853" s="1"/>
    </row>
    <row r="854" spans="1:3" x14ac:dyDescent="0.25">
      <c r="A854" s="1">
        <v>62876</v>
      </c>
      <c r="C854" s="1"/>
    </row>
    <row r="855" spans="1:3" x14ac:dyDescent="0.25">
      <c r="A855" s="1">
        <v>62877</v>
      </c>
      <c r="C855" s="1"/>
    </row>
    <row r="856" spans="1:3" x14ac:dyDescent="0.25">
      <c r="A856" s="1">
        <v>62922</v>
      </c>
      <c r="C856" s="1"/>
    </row>
    <row r="857" spans="1:3" x14ac:dyDescent="0.25">
      <c r="A857" s="1">
        <v>62935</v>
      </c>
      <c r="C857" s="1"/>
    </row>
    <row r="858" spans="1:3" x14ac:dyDescent="0.25">
      <c r="A858" s="1">
        <v>62945</v>
      </c>
      <c r="C858" s="1"/>
    </row>
    <row r="859" spans="1:3" x14ac:dyDescent="0.25">
      <c r="A859" s="1">
        <v>62984</v>
      </c>
      <c r="C859" s="1"/>
    </row>
    <row r="860" spans="1:3" x14ac:dyDescent="0.25">
      <c r="A860" s="1">
        <v>63074</v>
      </c>
      <c r="C860" s="1"/>
    </row>
    <row r="861" spans="1:3" x14ac:dyDescent="0.25">
      <c r="A861" s="1">
        <v>63109</v>
      </c>
      <c r="C861" s="1"/>
    </row>
    <row r="862" spans="1:3" x14ac:dyDescent="0.25">
      <c r="A862" s="1">
        <v>63130</v>
      </c>
      <c r="C862" s="1"/>
    </row>
    <row r="863" spans="1:3" x14ac:dyDescent="0.25">
      <c r="A863" s="1">
        <v>63143</v>
      </c>
      <c r="C863" s="1"/>
    </row>
    <row r="864" spans="1:3" x14ac:dyDescent="0.25">
      <c r="A864" s="1">
        <v>63183</v>
      </c>
      <c r="C864" s="1"/>
    </row>
    <row r="865" spans="1:3" x14ac:dyDescent="0.25">
      <c r="A865" s="1">
        <v>63190</v>
      </c>
      <c r="C865" s="1"/>
    </row>
    <row r="866" spans="1:3" x14ac:dyDescent="0.25">
      <c r="A866" s="1">
        <v>63226</v>
      </c>
      <c r="C866" s="1"/>
    </row>
    <row r="867" spans="1:3" x14ac:dyDescent="0.25">
      <c r="A867" s="1">
        <v>63227</v>
      </c>
      <c r="C867" s="1"/>
    </row>
    <row r="868" spans="1:3" x14ac:dyDescent="0.25">
      <c r="A868" s="1">
        <v>63272</v>
      </c>
      <c r="C868" s="1"/>
    </row>
    <row r="869" spans="1:3" x14ac:dyDescent="0.25">
      <c r="A869" s="1">
        <v>63300</v>
      </c>
      <c r="C869" s="1"/>
    </row>
    <row r="870" spans="1:3" x14ac:dyDescent="0.25">
      <c r="A870" s="1">
        <v>63310</v>
      </c>
      <c r="C870" s="1"/>
    </row>
    <row r="871" spans="1:3" x14ac:dyDescent="0.25">
      <c r="A871" s="1">
        <v>63334</v>
      </c>
      <c r="C871" s="1"/>
    </row>
    <row r="872" spans="1:3" x14ac:dyDescent="0.25">
      <c r="A872" s="1">
        <v>63439</v>
      </c>
      <c r="C872" s="1"/>
    </row>
    <row r="873" spans="1:3" x14ac:dyDescent="0.25">
      <c r="A873" s="1">
        <v>63474</v>
      </c>
      <c r="C873" s="1"/>
    </row>
    <row r="874" spans="1:3" x14ac:dyDescent="0.25">
      <c r="A874" s="1">
        <v>63495</v>
      </c>
      <c r="C874" s="1"/>
    </row>
    <row r="875" spans="1:3" x14ac:dyDescent="0.25">
      <c r="A875" s="1">
        <v>63508</v>
      </c>
      <c r="C875" s="1"/>
    </row>
    <row r="876" spans="1:3" x14ac:dyDescent="0.25">
      <c r="A876" s="1">
        <v>63548</v>
      </c>
      <c r="C876" s="1"/>
    </row>
    <row r="877" spans="1:3" x14ac:dyDescent="0.25">
      <c r="A877" s="1">
        <v>63555</v>
      </c>
      <c r="C877" s="1"/>
    </row>
    <row r="878" spans="1:3" x14ac:dyDescent="0.25">
      <c r="A878" s="1">
        <v>63611</v>
      </c>
      <c r="C878" s="1"/>
    </row>
    <row r="879" spans="1:3" x14ac:dyDescent="0.25">
      <c r="A879" s="1">
        <v>63612</v>
      </c>
      <c r="C879" s="1"/>
    </row>
    <row r="880" spans="1:3" x14ac:dyDescent="0.25">
      <c r="A880" s="1">
        <v>63657</v>
      </c>
      <c r="C880" s="1"/>
    </row>
    <row r="881" spans="1:3" x14ac:dyDescent="0.25">
      <c r="A881" s="1">
        <v>63665</v>
      </c>
      <c r="C881" s="1"/>
    </row>
    <row r="882" spans="1:3" x14ac:dyDescent="0.25">
      <c r="A882" s="1">
        <v>63675</v>
      </c>
      <c r="C882" s="1"/>
    </row>
    <row r="883" spans="1:3" x14ac:dyDescent="0.25">
      <c r="A883" s="1">
        <v>63719</v>
      </c>
      <c r="C883" s="1"/>
    </row>
    <row r="884" spans="1:3" x14ac:dyDescent="0.25">
      <c r="A884" s="1">
        <v>63804</v>
      </c>
      <c r="C884" s="1"/>
    </row>
    <row r="885" spans="1:3" x14ac:dyDescent="0.25">
      <c r="A885" s="1">
        <v>63839</v>
      </c>
      <c r="C885" s="1"/>
    </row>
    <row r="886" spans="1:3" x14ac:dyDescent="0.25">
      <c r="A886" s="1">
        <v>63860</v>
      </c>
      <c r="C886" s="1"/>
    </row>
    <row r="887" spans="1:3" x14ac:dyDescent="0.25">
      <c r="A887" s="1">
        <v>63873</v>
      </c>
      <c r="C887" s="1"/>
    </row>
    <row r="888" spans="1:3" x14ac:dyDescent="0.25">
      <c r="A888" s="1">
        <v>63913</v>
      </c>
      <c r="C888" s="1"/>
    </row>
    <row r="889" spans="1:3" x14ac:dyDescent="0.25">
      <c r="A889" s="1">
        <v>63920</v>
      </c>
      <c r="C889" s="1"/>
    </row>
    <row r="890" spans="1:3" x14ac:dyDescent="0.25">
      <c r="A890" s="1">
        <v>63968</v>
      </c>
      <c r="C890" s="1"/>
    </row>
    <row r="891" spans="1:3" x14ac:dyDescent="0.25">
      <c r="A891" s="1">
        <v>63969</v>
      </c>
      <c r="C891" s="1"/>
    </row>
    <row r="892" spans="1:3" x14ac:dyDescent="0.25">
      <c r="A892" s="1">
        <v>64014</v>
      </c>
      <c r="C892" s="1"/>
    </row>
    <row r="893" spans="1:3" x14ac:dyDescent="0.25">
      <c r="A893" s="1">
        <v>64030</v>
      </c>
      <c r="C893" s="1"/>
    </row>
    <row r="894" spans="1:3" x14ac:dyDescent="0.25">
      <c r="A894" s="1">
        <v>64040</v>
      </c>
      <c r="C894" s="1"/>
    </row>
    <row r="895" spans="1:3" x14ac:dyDescent="0.25">
      <c r="A895" s="1">
        <v>64076</v>
      </c>
      <c r="C895" s="1"/>
    </row>
    <row r="896" spans="1:3" x14ac:dyDescent="0.25">
      <c r="A896" s="1">
        <v>64169</v>
      </c>
      <c r="C896" s="1"/>
    </row>
    <row r="897" spans="1:3" x14ac:dyDescent="0.25">
      <c r="A897" s="1">
        <v>64204</v>
      </c>
      <c r="C897" s="1"/>
    </row>
    <row r="898" spans="1:3" x14ac:dyDescent="0.25">
      <c r="A898" s="1">
        <v>64225</v>
      </c>
      <c r="C898" s="1"/>
    </row>
    <row r="899" spans="1:3" x14ac:dyDescent="0.25">
      <c r="A899" s="1">
        <v>64238</v>
      </c>
      <c r="C899" s="1"/>
    </row>
    <row r="900" spans="1:3" x14ac:dyDescent="0.25">
      <c r="A900" s="1">
        <v>64278</v>
      </c>
      <c r="C900" s="1"/>
    </row>
    <row r="901" spans="1:3" x14ac:dyDescent="0.25">
      <c r="A901" s="1">
        <v>64285</v>
      </c>
      <c r="C901" s="1"/>
    </row>
    <row r="902" spans="1:3" x14ac:dyDescent="0.25">
      <c r="A902" s="1">
        <v>64346</v>
      </c>
      <c r="C902" s="1"/>
    </row>
    <row r="903" spans="1:3" x14ac:dyDescent="0.25">
      <c r="A903" s="1">
        <v>64347</v>
      </c>
      <c r="C903" s="1"/>
    </row>
    <row r="904" spans="1:3" x14ac:dyDescent="0.25">
      <c r="A904" s="1">
        <v>64392</v>
      </c>
      <c r="C904" s="1"/>
    </row>
    <row r="905" spans="1:3" x14ac:dyDescent="0.25">
      <c r="A905" s="1">
        <v>64396</v>
      </c>
      <c r="C905" s="1"/>
    </row>
    <row r="906" spans="1:3" x14ac:dyDescent="0.25">
      <c r="A906" s="1">
        <v>64406</v>
      </c>
      <c r="C906" s="1"/>
    </row>
    <row r="907" spans="1:3" x14ac:dyDescent="0.25">
      <c r="A907" s="1">
        <v>64454</v>
      </c>
      <c r="C907" s="1"/>
    </row>
    <row r="908" spans="1:3" x14ac:dyDescent="0.25">
      <c r="A908" s="1">
        <v>64535</v>
      </c>
      <c r="C908" s="1"/>
    </row>
    <row r="909" spans="1:3" x14ac:dyDescent="0.25">
      <c r="A909" s="1">
        <v>64570</v>
      </c>
      <c r="C909" s="1"/>
    </row>
    <row r="910" spans="1:3" x14ac:dyDescent="0.25">
      <c r="A910" s="1">
        <v>64591</v>
      </c>
      <c r="C910" s="1"/>
    </row>
    <row r="911" spans="1:3" x14ac:dyDescent="0.25">
      <c r="A911" s="1">
        <v>64604</v>
      </c>
      <c r="C911" s="1"/>
    </row>
    <row r="912" spans="1:3" x14ac:dyDescent="0.25">
      <c r="A912" s="1">
        <v>64644</v>
      </c>
      <c r="C912" s="1"/>
    </row>
    <row r="913" spans="1:3" x14ac:dyDescent="0.25">
      <c r="A913" s="1">
        <v>64651</v>
      </c>
      <c r="C913" s="1"/>
    </row>
    <row r="914" spans="1:3" x14ac:dyDescent="0.25">
      <c r="A914" s="1">
        <v>64703</v>
      </c>
      <c r="C914" s="1"/>
    </row>
    <row r="915" spans="1:3" x14ac:dyDescent="0.25">
      <c r="A915" s="1">
        <v>64704</v>
      </c>
      <c r="C915" s="1"/>
    </row>
    <row r="916" spans="1:3" x14ac:dyDescent="0.25">
      <c r="A916" s="1">
        <v>64749</v>
      </c>
      <c r="C916" s="1"/>
    </row>
    <row r="917" spans="1:3" x14ac:dyDescent="0.25">
      <c r="A917" s="1">
        <v>64761</v>
      </c>
      <c r="C917" s="1"/>
    </row>
    <row r="918" spans="1:3" x14ac:dyDescent="0.25">
      <c r="A918" s="1">
        <v>64771</v>
      </c>
      <c r="C918" s="1"/>
    </row>
    <row r="919" spans="1:3" x14ac:dyDescent="0.25">
      <c r="A919" s="1">
        <v>64811</v>
      </c>
      <c r="C919" s="1"/>
    </row>
    <row r="920" spans="1:3" x14ac:dyDescent="0.25">
      <c r="A920" s="1">
        <v>64900</v>
      </c>
      <c r="C920" s="1"/>
    </row>
    <row r="921" spans="1:3" x14ac:dyDescent="0.25">
      <c r="A921" s="1">
        <v>64935</v>
      </c>
      <c r="C921" s="1"/>
    </row>
    <row r="922" spans="1:3" x14ac:dyDescent="0.25">
      <c r="A922" s="1">
        <v>64956</v>
      </c>
      <c r="C922" s="1"/>
    </row>
    <row r="923" spans="1:3" x14ac:dyDescent="0.25">
      <c r="A923" s="1">
        <v>64969</v>
      </c>
      <c r="C923" s="1"/>
    </row>
    <row r="924" spans="1:3" x14ac:dyDescent="0.25">
      <c r="A924" s="1">
        <v>65009</v>
      </c>
      <c r="C924" s="1"/>
    </row>
    <row r="925" spans="1:3" x14ac:dyDescent="0.25">
      <c r="A925" s="1">
        <v>65016</v>
      </c>
      <c r="C925" s="1"/>
    </row>
    <row r="926" spans="1:3" x14ac:dyDescent="0.25">
      <c r="A926" s="1">
        <v>65060</v>
      </c>
      <c r="C926" s="1"/>
    </row>
    <row r="927" spans="1:3" x14ac:dyDescent="0.25">
      <c r="A927" s="1">
        <v>65061</v>
      </c>
      <c r="C927" s="1"/>
    </row>
    <row r="928" spans="1:3" x14ac:dyDescent="0.25">
      <c r="A928" s="1">
        <v>65106</v>
      </c>
      <c r="C928" s="1"/>
    </row>
    <row r="929" spans="1:3" x14ac:dyDescent="0.25">
      <c r="A929" s="1">
        <v>65126</v>
      </c>
      <c r="C929" s="1"/>
    </row>
    <row r="930" spans="1:3" x14ac:dyDescent="0.25">
      <c r="A930" s="1">
        <v>65136</v>
      </c>
      <c r="C930" s="1"/>
    </row>
    <row r="931" spans="1:3" x14ac:dyDescent="0.25">
      <c r="A931" s="1">
        <v>65168</v>
      </c>
      <c r="C931" s="1"/>
    </row>
    <row r="932" spans="1:3" x14ac:dyDescent="0.25">
      <c r="A932" s="1">
        <v>65265</v>
      </c>
      <c r="C932" s="1"/>
    </row>
    <row r="933" spans="1:3" x14ac:dyDescent="0.25">
      <c r="A933" s="1">
        <v>65300</v>
      </c>
      <c r="C933" s="1"/>
    </row>
    <row r="934" spans="1:3" x14ac:dyDescent="0.25">
      <c r="A934" s="1">
        <v>65321</v>
      </c>
      <c r="C934" s="1"/>
    </row>
    <row r="935" spans="1:3" x14ac:dyDescent="0.25">
      <c r="A935" s="1">
        <v>65334</v>
      </c>
      <c r="C935" s="1"/>
    </row>
    <row r="936" spans="1:3" x14ac:dyDescent="0.25">
      <c r="A936" s="1">
        <v>65374</v>
      </c>
      <c r="C936" s="1"/>
    </row>
    <row r="937" spans="1:3" x14ac:dyDescent="0.25">
      <c r="C937" s="1"/>
    </row>
    <row r="938" spans="1:3" x14ac:dyDescent="0.25">
      <c r="C938" s="1"/>
    </row>
    <row r="939" spans="1:3" x14ac:dyDescent="0.25">
      <c r="C939" s="1"/>
    </row>
    <row r="940" spans="1:3" x14ac:dyDescent="0.25">
      <c r="C940" s="1"/>
    </row>
    <row r="941" spans="1:3" x14ac:dyDescent="0.25">
      <c r="C941" s="1"/>
    </row>
    <row r="942" spans="1:3" x14ac:dyDescent="0.25">
      <c r="C942" s="1"/>
    </row>
  </sheetData>
  <pageMargins left="0.78740157499999996" right="0.78740157499999996" top="0.984251969" bottom="0.984251969" header="0.49212598499999999" footer="0.49212598499999999"/>
  <pageSetup paperSize="9" orientation="portrait" r:id="rId1"/>
  <headerFooter alignWithMargins="0">
    <oddHeader>&amp;R&amp;"Calibri"&amp;10&amp;K000000#interna&amp;1#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Gráficos</vt:lpstr>
      </vt:variant>
      <vt:variant>
        <vt:i4>2</vt:i4>
      </vt:variant>
    </vt:vector>
  </HeadingPairs>
  <TitlesOfParts>
    <vt:vector size="4" baseType="lpstr">
      <vt:lpstr>NTN-B</vt:lpstr>
      <vt:lpstr>Feriados</vt:lpstr>
      <vt:lpstr>Gráf NTN-B</vt:lpstr>
      <vt:lpstr>Gráf NTN-B PU x PU+JR</vt:lpstr>
    </vt:vector>
  </TitlesOfParts>
  <Company>RFP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Curso do Renda Fixa Prática</dc:title>
  <dc:creator>Jefferson Figueiredo</dc:creator>
  <cp:keywords>www.rendafixapratica.com.br</cp:keywords>
  <cp:lastModifiedBy>Jefferson Veiga Figueiredo</cp:lastModifiedBy>
  <dcterms:created xsi:type="dcterms:W3CDTF">2017-03-31T12:42:18Z</dcterms:created>
  <dcterms:modified xsi:type="dcterms:W3CDTF">2023-02-16T00:32:09Z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881dc9-f7f2-41de-a334-ceff3dc15b31_Enabled">
    <vt:lpwstr>true</vt:lpwstr>
  </property>
  <property fmtid="{D5CDD505-2E9C-101B-9397-08002B2CF9AE}" pid="3" name="MSIP_Label_40881dc9-f7f2-41de-a334-ceff3dc15b31_SetDate">
    <vt:lpwstr>2023-01-05T13:50:42Z</vt:lpwstr>
  </property>
  <property fmtid="{D5CDD505-2E9C-101B-9397-08002B2CF9AE}" pid="4" name="MSIP_Label_40881dc9-f7f2-41de-a334-ceff3dc15b31_Method">
    <vt:lpwstr>Standard</vt:lpwstr>
  </property>
  <property fmtid="{D5CDD505-2E9C-101B-9397-08002B2CF9AE}" pid="5" name="MSIP_Label_40881dc9-f7f2-41de-a334-ceff3dc15b31_Name">
    <vt:lpwstr>40881dc9-f7f2-41de-a334-ceff3dc15b31</vt:lpwstr>
  </property>
  <property fmtid="{D5CDD505-2E9C-101B-9397-08002B2CF9AE}" pid="6" name="MSIP_Label_40881dc9-f7f2-41de-a334-ceff3dc15b31_SiteId">
    <vt:lpwstr>ea0c2907-38d2-4181-8750-b0b190b60443</vt:lpwstr>
  </property>
  <property fmtid="{D5CDD505-2E9C-101B-9397-08002B2CF9AE}" pid="7" name="MSIP_Label_40881dc9-f7f2-41de-a334-ceff3dc15b31_ActionId">
    <vt:lpwstr>2dd8cf8e-83bb-4f8c-9a6c-631d1d6a7d9c</vt:lpwstr>
  </property>
  <property fmtid="{D5CDD505-2E9C-101B-9397-08002B2CF9AE}" pid="8" name="MSIP_Label_40881dc9-f7f2-41de-a334-ceff3dc15b31_ContentBits">
    <vt:lpwstr>1</vt:lpwstr>
  </property>
</Properties>
</file>