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D:\Desktop\RFP 03-2020\Curso Precificação\Planilhas\Para os Alunos\"/>
    </mc:Choice>
  </mc:AlternateContent>
  <xr:revisionPtr revIDLastSave="0" documentId="13_ncr:1_{4D31FF9B-DC06-4B7B-940C-D045A60DB7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TN-F" sheetId="12" r:id="rId1"/>
    <sheet name="Gráf NTN-F" sheetId="13" r:id="rId2"/>
    <sheet name="Gráf NTN-F PU x PU+JR" sheetId="18" r:id="rId3"/>
    <sheet name="Feriados" sheetId="4" r:id="rId4"/>
  </sheets>
  <externalReferences>
    <externalReference r:id="rId5"/>
  </externalReferences>
  <definedNames>
    <definedName name="_xlnm._FilterDatabase" localSheetId="0" hidden="1">'NTN-F'!$A$2:$AQ$504</definedName>
    <definedName name="feriado">[1]FERIADOS!$A$2:$A$1037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26" i="12" l="1"/>
  <c r="F126" i="12"/>
  <c r="E505" i="12"/>
  <c r="BC19" i="12"/>
  <c r="BC20" i="12" s="1"/>
  <c r="BC18" i="12"/>
  <c r="AY19" i="12"/>
  <c r="AY20" i="12" s="1"/>
  <c r="AY18" i="12"/>
  <c r="AI125" i="12" l="1"/>
  <c r="AI124" i="12"/>
  <c r="AJ125" i="12" s="1"/>
  <c r="AI123" i="12"/>
  <c r="AI122" i="12"/>
  <c r="AJ122" i="12" s="1"/>
  <c r="AI121" i="12"/>
  <c r="AI120" i="12"/>
  <c r="AJ120" i="12" s="1"/>
  <c r="AI119" i="12"/>
  <c r="AJ119" i="12" s="1"/>
  <c r="AI118" i="12"/>
  <c r="AI117" i="12"/>
  <c r="AJ117" i="12" s="1"/>
  <c r="AI116" i="12"/>
  <c r="AJ116" i="12" s="1"/>
  <c r="AJ115" i="12"/>
  <c r="AI115" i="12"/>
  <c r="AI114" i="12"/>
  <c r="AI113" i="12"/>
  <c r="AJ113" i="12" s="1"/>
  <c r="AI112" i="12"/>
  <c r="AI111" i="12"/>
  <c r="AJ111" i="12" s="1"/>
  <c r="AJ110" i="12"/>
  <c r="AI110" i="12"/>
  <c r="AI109" i="12"/>
  <c r="AJ109" i="12" s="1"/>
  <c r="AI108" i="12"/>
  <c r="AJ107" i="12"/>
  <c r="AI107" i="12"/>
  <c r="AI106" i="12"/>
  <c r="AJ106" i="12" s="1"/>
  <c r="AI105" i="12"/>
  <c r="AI104" i="12"/>
  <c r="AJ104" i="12" s="1"/>
  <c r="AI103" i="12"/>
  <c r="AI102" i="12"/>
  <c r="AJ102" i="12" s="1"/>
  <c r="AJ101" i="12"/>
  <c r="AI101" i="12"/>
  <c r="AJ100" i="12"/>
  <c r="AI100" i="12"/>
  <c r="AI99" i="12"/>
  <c r="AI98" i="12"/>
  <c r="AI97" i="12"/>
  <c r="AJ97" i="12" s="1"/>
  <c r="AI96" i="12"/>
  <c r="AJ96" i="12" s="1"/>
  <c r="AJ95" i="12"/>
  <c r="AI95" i="12"/>
  <c r="AI94" i="12"/>
  <c r="AI93" i="12"/>
  <c r="AI92" i="12"/>
  <c r="AI91" i="12"/>
  <c r="AJ91" i="12" s="1"/>
  <c r="AI90" i="12"/>
  <c r="AJ90" i="12" s="1"/>
  <c r="AI89" i="12"/>
  <c r="AI88" i="12"/>
  <c r="AJ89" i="12" s="1"/>
  <c r="AI87" i="12"/>
  <c r="AJ87" i="12" s="1"/>
  <c r="AI86" i="12"/>
  <c r="AJ86" i="12" s="1"/>
  <c r="AI85" i="12"/>
  <c r="AI84" i="12"/>
  <c r="AI83" i="12"/>
  <c r="AJ83" i="12" s="1"/>
  <c r="AI82" i="12"/>
  <c r="AJ82" i="12" s="1"/>
  <c r="AI81" i="12"/>
  <c r="AJ80" i="12"/>
  <c r="AI80" i="12"/>
  <c r="AI79" i="12"/>
  <c r="AI78" i="12"/>
  <c r="AI77" i="12"/>
  <c r="AJ77" i="12" s="1"/>
  <c r="AI76" i="12"/>
  <c r="AI75" i="12"/>
  <c r="AJ75" i="12" s="1"/>
  <c r="AJ74" i="12"/>
  <c r="AI74" i="12"/>
  <c r="AI73" i="12"/>
  <c r="AJ73" i="12" s="1"/>
  <c r="AI72" i="12"/>
  <c r="AI71" i="12"/>
  <c r="AJ71" i="12" s="1"/>
  <c r="AJ70" i="12"/>
  <c r="AI70" i="12"/>
  <c r="AI69" i="12"/>
  <c r="AI68" i="12"/>
  <c r="AJ68" i="12" s="1"/>
  <c r="AI67" i="12"/>
  <c r="AI66" i="12"/>
  <c r="AI65" i="12"/>
  <c r="AJ65" i="12" s="1"/>
  <c r="AJ64" i="12"/>
  <c r="AI64" i="12"/>
  <c r="AI63" i="12"/>
  <c r="AI62" i="12"/>
  <c r="AJ62" i="12" s="1"/>
  <c r="AI61" i="12"/>
  <c r="AJ61" i="12" s="1"/>
  <c r="AI60" i="12"/>
  <c r="AJ60" i="12" s="1"/>
  <c r="AJ59" i="12"/>
  <c r="AI59" i="12"/>
  <c r="AI58" i="12"/>
  <c r="AI57" i="12"/>
  <c r="AI56" i="12"/>
  <c r="AJ56" i="12" s="1"/>
  <c r="AI55" i="12"/>
  <c r="AJ55" i="12" s="1"/>
  <c r="AI54" i="12"/>
  <c r="AJ54" i="12" s="1"/>
  <c r="AI53" i="12"/>
  <c r="AI52" i="12"/>
  <c r="AJ53" i="12" s="1"/>
  <c r="AI51" i="12"/>
  <c r="AI50" i="12"/>
  <c r="AJ50" i="12" s="1"/>
  <c r="AI49" i="12"/>
  <c r="AI48" i="12"/>
  <c r="AJ48" i="12" s="1"/>
  <c r="AI47" i="12"/>
  <c r="AI46" i="12"/>
  <c r="AJ46" i="12" s="1"/>
  <c r="AI45" i="12"/>
  <c r="AJ45" i="12" s="1"/>
  <c r="AJ44" i="12"/>
  <c r="AI44" i="12"/>
  <c r="AJ43" i="12"/>
  <c r="AI43" i="12"/>
  <c r="AI42" i="12"/>
  <c r="AI41" i="12"/>
  <c r="AI40" i="12"/>
  <c r="AI39" i="12"/>
  <c r="AI38" i="12"/>
  <c r="AJ38" i="12" s="1"/>
  <c r="AI37" i="12"/>
  <c r="AI36" i="12"/>
  <c r="AI35" i="12"/>
  <c r="AI34" i="12"/>
  <c r="AI33" i="12"/>
  <c r="AI32" i="12"/>
  <c r="AJ32" i="12" s="1"/>
  <c r="AI31" i="12"/>
  <c r="AI30" i="12"/>
  <c r="AI29" i="12"/>
  <c r="AJ29" i="12" s="1"/>
  <c r="AI28" i="12"/>
  <c r="AI27" i="12"/>
  <c r="AI26" i="12"/>
  <c r="AI25" i="12"/>
  <c r="AI24" i="12"/>
  <c r="AI23" i="12"/>
  <c r="AJ23" i="12" s="1"/>
  <c r="AI22" i="12"/>
  <c r="AI21" i="12"/>
  <c r="AI20" i="12"/>
  <c r="AJ20" i="12" s="1"/>
  <c r="AI19" i="12"/>
  <c r="AI18" i="12"/>
  <c r="AI17" i="12"/>
  <c r="AI16" i="12"/>
  <c r="AI15" i="12"/>
  <c r="AI14" i="12"/>
  <c r="AJ14" i="12" s="1"/>
  <c r="AI13" i="12"/>
  <c r="AI12" i="12"/>
  <c r="AI11" i="12"/>
  <c r="AI10" i="12"/>
  <c r="AI9" i="12"/>
  <c r="AJ8" i="12"/>
  <c r="AI8" i="12"/>
  <c r="AI7" i="12"/>
  <c r="AI6" i="12"/>
  <c r="AI5" i="12"/>
  <c r="AI4" i="12"/>
  <c r="AI3" i="12"/>
  <c r="AJ4" i="12" s="1"/>
  <c r="AK4" i="12" s="1"/>
  <c r="AL4" i="12" s="1"/>
  <c r="W125" i="12"/>
  <c r="X125" i="12" s="1"/>
  <c r="W124" i="12"/>
  <c r="X124" i="12" s="1"/>
  <c r="W123" i="12"/>
  <c r="W122" i="12"/>
  <c r="X122" i="12" s="1"/>
  <c r="W121" i="12"/>
  <c r="W120" i="12"/>
  <c r="W119" i="12"/>
  <c r="X119" i="12" s="1"/>
  <c r="X118" i="12"/>
  <c r="W118" i="12"/>
  <c r="W117" i="12"/>
  <c r="W116" i="12"/>
  <c r="W115" i="12"/>
  <c r="W114" i="12"/>
  <c r="W113" i="12"/>
  <c r="X113" i="12" s="1"/>
  <c r="X112" i="12"/>
  <c r="W112" i="12"/>
  <c r="W111" i="12"/>
  <c r="W110" i="12"/>
  <c r="W109" i="12"/>
  <c r="X109" i="12" s="1"/>
  <c r="W108" i="12"/>
  <c r="W107" i="12"/>
  <c r="X107" i="12" s="1"/>
  <c r="W106" i="12"/>
  <c r="W105" i="12"/>
  <c r="W104" i="12"/>
  <c r="X103" i="12"/>
  <c r="W103" i="12"/>
  <c r="W102" i="12"/>
  <c r="X102" i="12" s="1"/>
  <c r="W101" i="12"/>
  <c r="X101" i="12" s="1"/>
  <c r="X100" i="12"/>
  <c r="W100" i="12"/>
  <c r="W99" i="12"/>
  <c r="W98" i="12"/>
  <c r="X98" i="12" s="1"/>
  <c r="W97" i="12"/>
  <c r="W96" i="12"/>
  <c r="W95" i="12"/>
  <c r="W94" i="12"/>
  <c r="W93" i="12"/>
  <c r="W92" i="12"/>
  <c r="W91" i="12"/>
  <c r="W90" i="12"/>
  <c r="X90" i="12" s="1"/>
  <c r="W89" i="12"/>
  <c r="X89" i="12" s="1"/>
  <c r="W88" i="12"/>
  <c r="W87" i="12"/>
  <c r="W86" i="12"/>
  <c r="X86" i="12" s="1"/>
  <c r="W85" i="12"/>
  <c r="W84" i="12"/>
  <c r="W83" i="12"/>
  <c r="X83" i="12" s="1"/>
  <c r="X82" i="12"/>
  <c r="W82" i="12"/>
  <c r="W81" i="12"/>
  <c r="W80" i="12"/>
  <c r="X80" i="12" s="1"/>
  <c r="W79" i="12"/>
  <c r="W78" i="12"/>
  <c r="W77" i="12"/>
  <c r="W76" i="12"/>
  <c r="W75" i="12"/>
  <c r="W74" i="12"/>
  <c r="W73" i="12"/>
  <c r="X73" i="12" s="1"/>
  <c r="X72" i="12"/>
  <c r="W72" i="12"/>
  <c r="W71" i="12"/>
  <c r="X71" i="12" s="1"/>
  <c r="W70" i="12"/>
  <c r="W69" i="12"/>
  <c r="W68" i="12"/>
  <c r="W67" i="12"/>
  <c r="X68" i="12" s="1"/>
  <c r="W66" i="12"/>
  <c r="X66" i="12" s="1"/>
  <c r="X65" i="12"/>
  <c r="W65" i="12"/>
  <c r="W64" i="12"/>
  <c r="W63" i="12"/>
  <c r="W62" i="12"/>
  <c r="X62" i="12" s="1"/>
  <c r="W61" i="12"/>
  <c r="W60" i="12"/>
  <c r="X60" i="12" s="1"/>
  <c r="X59" i="12"/>
  <c r="W59" i="12"/>
  <c r="W58" i="12"/>
  <c r="W57" i="12"/>
  <c r="W56" i="12"/>
  <c r="X56" i="12" s="1"/>
  <c r="W55" i="12"/>
  <c r="W54" i="12"/>
  <c r="X54" i="12" s="1"/>
  <c r="X53" i="12"/>
  <c r="W53" i="12"/>
  <c r="W52" i="12"/>
  <c r="X52" i="12" s="1"/>
  <c r="W51" i="12"/>
  <c r="W50" i="12"/>
  <c r="X50" i="12" s="1"/>
  <c r="X49" i="12"/>
  <c r="W49" i="12"/>
  <c r="W48" i="12"/>
  <c r="X48" i="12" s="1"/>
  <c r="W47" i="12"/>
  <c r="X47" i="12" s="1"/>
  <c r="W46" i="12"/>
  <c r="W45" i="12"/>
  <c r="W44" i="12"/>
  <c r="X44" i="12" s="1"/>
  <c r="W43" i="12"/>
  <c r="W42" i="12"/>
  <c r="X42" i="12" s="1"/>
  <c r="W41" i="12"/>
  <c r="W40" i="12"/>
  <c r="X40" i="12" s="1"/>
  <c r="W39" i="12"/>
  <c r="W38" i="12"/>
  <c r="X38" i="12" s="1"/>
  <c r="W37" i="12"/>
  <c r="W36" i="12"/>
  <c r="W35" i="12"/>
  <c r="X35" i="12" s="1"/>
  <c r="W34" i="12"/>
  <c r="W33" i="12"/>
  <c r="X33" i="12" s="1"/>
  <c r="X32" i="12"/>
  <c r="W32" i="12"/>
  <c r="X31" i="12"/>
  <c r="W31" i="12"/>
  <c r="W30" i="12"/>
  <c r="W29" i="12"/>
  <c r="X29" i="12" s="1"/>
  <c r="W28" i="12"/>
  <c r="W27" i="12"/>
  <c r="X27" i="12" s="1"/>
  <c r="X26" i="12"/>
  <c r="W26" i="12"/>
  <c r="W25" i="12"/>
  <c r="W24" i="12"/>
  <c r="W23" i="12"/>
  <c r="X23" i="12" s="1"/>
  <c r="W22" i="12"/>
  <c r="W21" i="12"/>
  <c r="X21" i="12" s="1"/>
  <c r="X20" i="12"/>
  <c r="W20" i="12"/>
  <c r="W19" i="12"/>
  <c r="W18" i="12"/>
  <c r="X17" i="12"/>
  <c r="W17" i="12"/>
  <c r="W16" i="12"/>
  <c r="W15" i="12"/>
  <c r="X15" i="12" s="1"/>
  <c r="X14" i="12"/>
  <c r="W14" i="12"/>
  <c r="W13" i="12"/>
  <c r="W12" i="12"/>
  <c r="X12" i="12" s="1"/>
  <c r="X11" i="12"/>
  <c r="W11" i="12"/>
  <c r="W10" i="12"/>
  <c r="W9" i="12"/>
  <c r="X9" i="12" s="1"/>
  <c r="W8" i="12"/>
  <c r="X8" i="12" s="1"/>
  <c r="W7" i="12"/>
  <c r="W6" i="12"/>
  <c r="W5" i="12"/>
  <c r="X5" i="12" s="1"/>
  <c r="X4" i="12"/>
  <c r="W4" i="12"/>
  <c r="W3" i="12"/>
  <c r="K5" i="12"/>
  <c r="K6" i="12"/>
  <c r="L6" i="12" s="1"/>
  <c r="K7" i="12"/>
  <c r="L7" i="12" s="1"/>
  <c r="K8" i="12"/>
  <c r="K9" i="12"/>
  <c r="K10" i="12"/>
  <c r="K11" i="12"/>
  <c r="K12" i="12"/>
  <c r="K13" i="12"/>
  <c r="L13" i="12" s="1"/>
  <c r="K14" i="12"/>
  <c r="K15" i="12"/>
  <c r="K16" i="12"/>
  <c r="L16" i="12" s="1"/>
  <c r="K17" i="12"/>
  <c r="L17" i="12" s="1"/>
  <c r="K18" i="12"/>
  <c r="K19" i="12"/>
  <c r="K20" i="12"/>
  <c r="K21" i="12"/>
  <c r="K22" i="12"/>
  <c r="K23" i="12"/>
  <c r="K24" i="12"/>
  <c r="L24" i="12" s="1"/>
  <c r="K25" i="12"/>
  <c r="L25" i="12" s="1"/>
  <c r="K26" i="12"/>
  <c r="K27" i="12"/>
  <c r="K28" i="12"/>
  <c r="K29" i="12"/>
  <c r="K30" i="12"/>
  <c r="K31" i="12"/>
  <c r="L31" i="12" s="1"/>
  <c r="K32" i="12"/>
  <c r="K33" i="12"/>
  <c r="K34" i="12"/>
  <c r="L35" i="12" s="1"/>
  <c r="K35" i="12"/>
  <c r="K36" i="12"/>
  <c r="K37" i="12"/>
  <c r="L37" i="12" s="1"/>
  <c r="K38" i="12"/>
  <c r="K39" i="12"/>
  <c r="K40" i="12"/>
  <c r="K41" i="12"/>
  <c r="L42" i="12" s="1"/>
  <c r="K42" i="12"/>
  <c r="K43" i="12"/>
  <c r="K44" i="12"/>
  <c r="K45" i="12"/>
  <c r="K46" i="12"/>
  <c r="L46" i="12" s="1"/>
  <c r="K47" i="12"/>
  <c r="K48" i="12"/>
  <c r="L48" i="12" s="1"/>
  <c r="K49" i="12"/>
  <c r="L49" i="12" s="1"/>
  <c r="K50" i="12"/>
  <c r="K51" i="12"/>
  <c r="K52" i="12"/>
  <c r="L53" i="12" s="1"/>
  <c r="K53" i="12"/>
  <c r="K54" i="12"/>
  <c r="K55" i="12"/>
  <c r="L55" i="12" s="1"/>
  <c r="K56" i="12"/>
  <c r="K57" i="12"/>
  <c r="K58" i="12"/>
  <c r="K59" i="12"/>
  <c r="K60" i="12"/>
  <c r="K61" i="12"/>
  <c r="K62" i="12"/>
  <c r="K63" i="12"/>
  <c r="K64" i="12"/>
  <c r="K65" i="12"/>
  <c r="L66" i="12" s="1"/>
  <c r="K66" i="12"/>
  <c r="K67" i="12"/>
  <c r="K68" i="12"/>
  <c r="K69" i="12"/>
  <c r="K70" i="12"/>
  <c r="K71" i="12"/>
  <c r="L71" i="12" s="1"/>
  <c r="K72" i="12"/>
  <c r="L72" i="12" s="1"/>
  <c r="K73" i="12"/>
  <c r="L73" i="12" s="1"/>
  <c r="K74" i="12"/>
  <c r="K75" i="12"/>
  <c r="K76" i="12"/>
  <c r="L76" i="12" s="1"/>
  <c r="K77" i="12"/>
  <c r="K78" i="12"/>
  <c r="K79" i="12"/>
  <c r="L79" i="12" s="1"/>
  <c r="K80" i="12"/>
  <c r="K81" i="12"/>
  <c r="K82" i="12"/>
  <c r="K83" i="12"/>
  <c r="K84" i="12"/>
  <c r="L84" i="12" s="1"/>
  <c r="K85" i="12"/>
  <c r="K86" i="12"/>
  <c r="K87" i="12"/>
  <c r="K88" i="12"/>
  <c r="L88" i="12" s="1"/>
  <c r="K89" i="12"/>
  <c r="L89" i="12" s="1"/>
  <c r="K90" i="12"/>
  <c r="K91" i="12"/>
  <c r="K92" i="12"/>
  <c r="K93" i="12"/>
  <c r="K94" i="12"/>
  <c r="K95" i="12"/>
  <c r="K96" i="12"/>
  <c r="L96" i="12" s="1"/>
  <c r="K97" i="12"/>
  <c r="L97" i="12" s="1"/>
  <c r="K98" i="12"/>
  <c r="K99" i="12"/>
  <c r="K100" i="12"/>
  <c r="L100" i="12" s="1"/>
  <c r="K101" i="12"/>
  <c r="K102" i="12"/>
  <c r="K103" i="12"/>
  <c r="L103" i="12" s="1"/>
  <c r="K104" i="12"/>
  <c r="K105" i="12"/>
  <c r="K106" i="12"/>
  <c r="L107" i="12" s="1"/>
  <c r="K107" i="12"/>
  <c r="K108" i="12"/>
  <c r="L108" i="12" s="1"/>
  <c r="K109" i="12"/>
  <c r="K110" i="12"/>
  <c r="K111" i="12"/>
  <c r="K112" i="12"/>
  <c r="L112" i="12" s="1"/>
  <c r="K113" i="12"/>
  <c r="K114" i="12"/>
  <c r="K115" i="12"/>
  <c r="K116" i="12"/>
  <c r="K117" i="12"/>
  <c r="K118" i="12"/>
  <c r="K119" i="12"/>
  <c r="K120" i="12"/>
  <c r="L120" i="12" s="1"/>
  <c r="K121" i="12"/>
  <c r="L121" i="12" s="1"/>
  <c r="K122" i="12"/>
  <c r="K123" i="12"/>
  <c r="K124" i="12"/>
  <c r="L125" i="12" s="1"/>
  <c r="K125" i="12"/>
  <c r="K4" i="12"/>
  <c r="L5" i="12" s="1"/>
  <c r="L30" i="12"/>
  <c r="L40" i="12"/>
  <c r="L54" i="12"/>
  <c r="L102" i="12"/>
  <c r="L114" i="12"/>
  <c r="K3" i="12"/>
  <c r="X6" i="12" l="1"/>
  <c r="X13" i="12"/>
  <c r="X84" i="12"/>
  <c r="X104" i="12"/>
  <c r="AJ17" i="12"/>
  <c r="AJ47" i="12"/>
  <c r="L119" i="12"/>
  <c r="L95" i="12"/>
  <c r="L78" i="12"/>
  <c r="L70" i="12"/>
  <c r="X45" i="12"/>
  <c r="X79" i="12"/>
  <c r="X91" i="12"/>
  <c r="AJ66" i="12"/>
  <c r="AJ92" i="12"/>
  <c r="AJ98" i="12"/>
  <c r="L109" i="12"/>
  <c r="L85" i="12"/>
  <c r="X39" i="12"/>
  <c r="X85" i="12"/>
  <c r="AJ123" i="12"/>
  <c r="L113" i="12"/>
  <c r="L115" i="12"/>
  <c r="L91" i="12"/>
  <c r="L67" i="12"/>
  <c r="L43" i="12"/>
  <c r="L19" i="12"/>
  <c r="X41" i="12"/>
  <c r="AJ81" i="12"/>
  <c r="AJ118" i="12"/>
  <c r="L65" i="12"/>
  <c r="L41" i="12"/>
  <c r="L90" i="12"/>
  <c r="L82" i="12"/>
  <c r="L58" i="12"/>
  <c r="L18" i="12"/>
  <c r="L10" i="12"/>
  <c r="Y4" i="12"/>
  <c r="Z4" i="12" s="1"/>
  <c r="X22" i="12"/>
  <c r="X67" i="12"/>
  <c r="X108" i="12"/>
  <c r="AJ51" i="12"/>
  <c r="X97" i="12"/>
  <c r="L23" i="12"/>
  <c r="X18" i="12"/>
  <c r="X51" i="12"/>
  <c r="X116" i="12"/>
  <c r="AJ72" i="12"/>
  <c r="AJ108" i="12"/>
  <c r="L61" i="12"/>
  <c r="X24" i="12"/>
  <c r="X30" i="12"/>
  <c r="X57" i="12"/>
  <c r="X63" i="12"/>
  <c r="X74" i="12"/>
  <c r="X81" i="12"/>
  <c r="X92" i="12"/>
  <c r="X99" i="12"/>
  <c r="X110" i="12"/>
  <c r="AJ11" i="12"/>
  <c r="AJ26" i="12"/>
  <c r="AJ42" i="12"/>
  <c r="AJ52" i="12"/>
  <c r="AJ57" i="12"/>
  <c r="AJ78" i="12"/>
  <c r="AJ88" i="12"/>
  <c r="AJ93" i="12"/>
  <c r="AJ114" i="12"/>
  <c r="AJ124" i="12"/>
  <c r="L60" i="12"/>
  <c r="L36" i="12"/>
  <c r="L28" i="12"/>
  <c r="L12" i="12"/>
  <c r="X36" i="12"/>
  <c r="X76" i="12"/>
  <c r="X94" i="12"/>
  <c r="AJ5" i="12"/>
  <c r="AK5" i="12" s="1"/>
  <c r="AL5" i="12" s="1"/>
  <c r="AJ35" i="12"/>
  <c r="AJ63" i="12"/>
  <c r="AJ99" i="12"/>
  <c r="AJ69" i="12"/>
  <c r="AJ79" i="12"/>
  <c r="AJ84" i="12"/>
  <c r="AJ105" i="12"/>
  <c r="AJ19" i="12"/>
  <c r="AJ18" i="12"/>
  <c r="AJ22" i="12"/>
  <c r="AJ21" i="12"/>
  <c r="AJ37" i="12"/>
  <c r="AJ36" i="12"/>
  <c r="AJ40" i="12"/>
  <c r="AJ41" i="12"/>
  <c r="AJ7" i="12"/>
  <c r="AJ6" i="12"/>
  <c r="AK6" i="12" s="1"/>
  <c r="AL6" i="12" s="1"/>
  <c r="AJ34" i="12"/>
  <c r="AJ33" i="12"/>
  <c r="AJ13" i="12"/>
  <c r="AJ12" i="12"/>
  <c r="AJ28" i="12"/>
  <c r="AJ27" i="12"/>
  <c r="AJ10" i="12"/>
  <c r="AJ9" i="12"/>
  <c r="AJ31" i="12"/>
  <c r="AJ30" i="12"/>
  <c r="AJ16" i="12"/>
  <c r="AJ15" i="12"/>
  <c r="AJ25" i="12"/>
  <c r="AJ24" i="12"/>
  <c r="AJ39" i="12"/>
  <c r="AJ49" i="12"/>
  <c r="AJ58" i="12"/>
  <c r="AJ67" i="12"/>
  <c r="AJ76" i="12"/>
  <c r="AJ85" i="12"/>
  <c r="AJ94" i="12"/>
  <c r="AJ103" i="12"/>
  <c r="AJ112" i="12"/>
  <c r="AJ121" i="12"/>
  <c r="X105" i="12"/>
  <c r="X106" i="12"/>
  <c r="X55" i="12"/>
  <c r="X87" i="12"/>
  <c r="X88" i="12"/>
  <c r="X7" i="12"/>
  <c r="X16" i="12"/>
  <c r="X25" i="12"/>
  <c r="X34" i="12"/>
  <c r="X43" i="12"/>
  <c r="X58" i="12"/>
  <c r="X69" i="12"/>
  <c r="X70" i="12"/>
  <c r="X95" i="12"/>
  <c r="X96" i="12"/>
  <c r="X114" i="12"/>
  <c r="X115" i="12"/>
  <c r="X61" i="12"/>
  <c r="X77" i="12"/>
  <c r="X78" i="12"/>
  <c r="X10" i="12"/>
  <c r="X19" i="12"/>
  <c r="X28" i="12"/>
  <c r="X37" i="12"/>
  <c r="X46" i="12"/>
  <c r="X64" i="12"/>
  <c r="X120" i="12"/>
  <c r="X121" i="12"/>
  <c r="X111" i="12"/>
  <c r="X117" i="12"/>
  <c r="X123" i="12"/>
  <c r="X75" i="12"/>
  <c r="X93" i="12"/>
  <c r="L124" i="12"/>
  <c r="L106" i="12"/>
  <c r="L94" i="12"/>
  <c r="L64" i="12"/>
  <c r="L52" i="12"/>
  <c r="L34" i="12"/>
  <c r="L22" i="12"/>
  <c r="L83" i="12"/>
  <c r="L47" i="12"/>
  <c r="L11" i="12"/>
  <c r="L123" i="12"/>
  <c r="L117" i="12"/>
  <c r="L111" i="12"/>
  <c r="L105" i="12"/>
  <c r="L99" i="12"/>
  <c r="L93" i="12"/>
  <c r="L87" i="12"/>
  <c r="L81" i="12"/>
  <c r="L75" i="12"/>
  <c r="L69" i="12"/>
  <c r="L63" i="12"/>
  <c r="L57" i="12"/>
  <c r="L51" i="12"/>
  <c r="L45" i="12"/>
  <c r="L39" i="12"/>
  <c r="L33" i="12"/>
  <c r="L27" i="12"/>
  <c r="L21" i="12"/>
  <c r="L15" i="12"/>
  <c r="L9" i="12"/>
  <c r="L101" i="12"/>
  <c r="L29" i="12"/>
  <c r="L118" i="12"/>
  <c r="L59" i="12"/>
  <c r="L77" i="12"/>
  <c r="L4" i="12"/>
  <c r="M4" i="12" s="1"/>
  <c r="N4" i="12" s="1"/>
  <c r="L122" i="12"/>
  <c r="L116" i="12"/>
  <c r="L110" i="12"/>
  <c r="L104" i="12"/>
  <c r="L98" i="12"/>
  <c r="L92" i="12"/>
  <c r="L86" i="12"/>
  <c r="L80" i="12"/>
  <c r="L74" i="12"/>
  <c r="L68" i="12"/>
  <c r="L62" i="12"/>
  <c r="L56" i="12"/>
  <c r="L50" i="12"/>
  <c r="L44" i="12"/>
  <c r="L38" i="12"/>
  <c r="L32" i="12"/>
  <c r="L26" i="12"/>
  <c r="L20" i="12"/>
  <c r="L14" i="12"/>
  <c r="L8" i="12"/>
  <c r="AE4" i="12"/>
  <c r="AF4" i="12" s="1"/>
  <c r="AE5" i="12"/>
  <c r="AF5" i="12" s="1"/>
  <c r="AE6" i="12"/>
  <c r="AF6" i="12" s="1"/>
  <c r="AE7" i="12"/>
  <c r="AF7" i="12" s="1"/>
  <c r="AE8" i="12"/>
  <c r="AF8" i="12" s="1"/>
  <c r="AE9" i="12"/>
  <c r="AF9" i="12" s="1"/>
  <c r="AE10" i="12"/>
  <c r="AF10" i="12" s="1"/>
  <c r="AE11" i="12"/>
  <c r="AF11" i="12" s="1"/>
  <c r="AE12" i="12"/>
  <c r="AF12" i="12" s="1"/>
  <c r="AE13" i="12"/>
  <c r="AF13" i="12" s="1"/>
  <c r="AE14" i="12"/>
  <c r="AF14" i="12" s="1"/>
  <c r="AE15" i="12"/>
  <c r="AF15" i="12" s="1"/>
  <c r="AE16" i="12"/>
  <c r="AF16" i="12" s="1"/>
  <c r="AE17" i="12"/>
  <c r="AF17" i="12" s="1"/>
  <c r="AE18" i="12"/>
  <c r="AF18" i="12" s="1"/>
  <c r="AE19" i="12"/>
  <c r="AF19" i="12" s="1"/>
  <c r="AE20" i="12"/>
  <c r="AF20" i="12" s="1"/>
  <c r="AE21" i="12"/>
  <c r="AF21" i="12" s="1"/>
  <c r="AE22" i="12"/>
  <c r="AF22" i="12" s="1"/>
  <c r="AE23" i="12"/>
  <c r="AF23" i="12" s="1"/>
  <c r="AE24" i="12"/>
  <c r="AF24" i="12" s="1"/>
  <c r="AE25" i="12"/>
  <c r="AF25" i="12" s="1"/>
  <c r="AE26" i="12"/>
  <c r="AF26" i="12" s="1"/>
  <c r="AE27" i="12"/>
  <c r="AF27" i="12" s="1"/>
  <c r="AE28" i="12"/>
  <c r="AF28" i="12" s="1"/>
  <c r="AE29" i="12"/>
  <c r="AF29" i="12" s="1"/>
  <c r="AE30" i="12"/>
  <c r="AF30" i="12" s="1"/>
  <c r="AE31" i="12"/>
  <c r="AF31" i="12" s="1"/>
  <c r="AE32" i="12"/>
  <c r="AF32" i="12" s="1"/>
  <c r="AE33" i="12"/>
  <c r="AF33" i="12" s="1"/>
  <c r="AE34" i="12"/>
  <c r="AF34" i="12" s="1"/>
  <c r="AE35" i="12"/>
  <c r="AF35" i="12" s="1"/>
  <c r="AE36" i="12"/>
  <c r="AF36" i="12" s="1"/>
  <c r="AE37" i="12"/>
  <c r="AF37" i="12" s="1"/>
  <c r="AE38" i="12"/>
  <c r="AF38" i="12" s="1"/>
  <c r="AE39" i="12"/>
  <c r="AF39" i="12" s="1"/>
  <c r="AE40" i="12"/>
  <c r="AF40" i="12" s="1"/>
  <c r="AE41" i="12"/>
  <c r="AF41" i="12" s="1"/>
  <c r="AE42" i="12"/>
  <c r="AF42" i="12" s="1"/>
  <c r="AE43" i="12"/>
  <c r="AF43" i="12" s="1"/>
  <c r="AE44" i="12"/>
  <c r="AF44" i="12" s="1"/>
  <c r="AE45" i="12"/>
  <c r="AF45" i="12" s="1"/>
  <c r="AE46" i="12"/>
  <c r="AF46" i="12" s="1"/>
  <c r="AE47" i="12"/>
  <c r="AF47" i="12" s="1"/>
  <c r="AE48" i="12"/>
  <c r="AF48" i="12" s="1"/>
  <c r="AE49" i="12"/>
  <c r="AF49" i="12" s="1"/>
  <c r="AE50" i="12"/>
  <c r="AF50" i="12" s="1"/>
  <c r="AE51" i="12"/>
  <c r="AF51" i="12" s="1"/>
  <c r="AE52" i="12"/>
  <c r="AF52" i="12" s="1"/>
  <c r="AE53" i="12"/>
  <c r="AF53" i="12" s="1"/>
  <c r="AE54" i="12"/>
  <c r="AF54" i="12" s="1"/>
  <c r="AE55" i="12"/>
  <c r="AF55" i="12" s="1"/>
  <c r="AE56" i="12"/>
  <c r="AF56" i="12" s="1"/>
  <c r="AE57" i="12"/>
  <c r="AF57" i="12" s="1"/>
  <c r="AE58" i="12"/>
  <c r="AF58" i="12" s="1"/>
  <c r="AE59" i="12"/>
  <c r="AF59" i="12" s="1"/>
  <c r="AE60" i="12"/>
  <c r="AF60" i="12" s="1"/>
  <c r="AE61" i="12"/>
  <c r="AF61" i="12" s="1"/>
  <c r="AE62" i="12"/>
  <c r="AF62" i="12" s="1"/>
  <c r="AE63" i="12"/>
  <c r="AF63" i="12" s="1"/>
  <c r="AE64" i="12"/>
  <c r="AF64" i="12" s="1"/>
  <c r="AE65" i="12"/>
  <c r="AF65" i="12" s="1"/>
  <c r="AE66" i="12"/>
  <c r="AF66" i="12" s="1"/>
  <c r="AE67" i="12"/>
  <c r="AF67" i="12" s="1"/>
  <c r="AE68" i="12"/>
  <c r="AF68" i="12" s="1"/>
  <c r="AE69" i="12"/>
  <c r="AF69" i="12" s="1"/>
  <c r="AE70" i="12"/>
  <c r="AF70" i="12" s="1"/>
  <c r="AE71" i="12"/>
  <c r="AF71" i="12" s="1"/>
  <c r="AE72" i="12"/>
  <c r="AF72" i="12" s="1"/>
  <c r="AE73" i="12"/>
  <c r="AF73" i="12" s="1"/>
  <c r="AE74" i="12"/>
  <c r="AF74" i="12" s="1"/>
  <c r="AE75" i="12"/>
  <c r="AF75" i="12" s="1"/>
  <c r="AE76" i="12"/>
  <c r="AF76" i="12" s="1"/>
  <c r="AE77" i="12"/>
  <c r="AF77" i="12" s="1"/>
  <c r="AE78" i="12"/>
  <c r="AF78" i="12" s="1"/>
  <c r="AE79" i="12"/>
  <c r="AF79" i="12" s="1"/>
  <c r="AE80" i="12"/>
  <c r="AF80" i="12" s="1"/>
  <c r="AE81" i="12"/>
  <c r="AF81" i="12" s="1"/>
  <c r="AE82" i="12"/>
  <c r="AF82" i="12" s="1"/>
  <c r="AE83" i="12"/>
  <c r="AF83" i="12" s="1"/>
  <c r="AE84" i="12"/>
  <c r="AF84" i="12" s="1"/>
  <c r="AE85" i="12"/>
  <c r="AF85" i="12" s="1"/>
  <c r="AE86" i="12"/>
  <c r="AF86" i="12" s="1"/>
  <c r="AE87" i="12"/>
  <c r="AF87" i="12" s="1"/>
  <c r="AE88" i="12"/>
  <c r="AF88" i="12" s="1"/>
  <c r="AE89" i="12"/>
  <c r="AF89" i="12" s="1"/>
  <c r="AE90" i="12"/>
  <c r="AF90" i="12" s="1"/>
  <c r="AE91" i="12"/>
  <c r="AF91" i="12" s="1"/>
  <c r="AE92" i="12"/>
  <c r="AF92" i="12" s="1"/>
  <c r="AE93" i="12"/>
  <c r="AF93" i="12" s="1"/>
  <c r="AE94" i="12"/>
  <c r="AF94" i="12" s="1"/>
  <c r="AE95" i="12"/>
  <c r="AF95" i="12" s="1"/>
  <c r="AE96" i="12"/>
  <c r="AF96" i="12" s="1"/>
  <c r="AE97" i="12"/>
  <c r="AF97" i="12" s="1"/>
  <c r="AE98" i="12"/>
  <c r="AF98" i="12" s="1"/>
  <c r="AE99" i="12"/>
  <c r="AF99" i="12" s="1"/>
  <c r="AE100" i="12"/>
  <c r="AF100" i="12" s="1"/>
  <c r="AE101" i="12"/>
  <c r="AF101" i="12" s="1"/>
  <c r="AE102" i="12"/>
  <c r="AF102" i="12" s="1"/>
  <c r="AE103" i="12"/>
  <c r="AF103" i="12" s="1"/>
  <c r="AE104" i="12"/>
  <c r="AF104" i="12" s="1"/>
  <c r="AE105" i="12"/>
  <c r="AF105" i="12" s="1"/>
  <c r="AE106" i="12"/>
  <c r="AF106" i="12" s="1"/>
  <c r="AE107" i="12"/>
  <c r="AF107" i="12" s="1"/>
  <c r="AE108" i="12"/>
  <c r="AF108" i="12" s="1"/>
  <c r="AE109" i="12"/>
  <c r="AF109" i="12" s="1"/>
  <c r="AE110" i="12"/>
  <c r="AF110" i="12" s="1"/>
  <c r="AE111" i="12"/>
  <c r="AF111" i="12" s="1"/>
  <c r="AE112" i="12"/>
  <c r="AF112" i="12" s="1"/>
  <c r="AE113" i="12"/>
  <c r="AF113" i="12" s="1"/>
  <c r="AE114" i="12"/>
  <c r="AF114" i="12" s="1"/>
  <c r="AE115" i="12"/>
  <c r="AF115" i="12" s="1"/>
  <c r="AE116" i="12"/>
  <c r="AF116" i="12" s="1"/>
  <c r="AE117" i="12"/>
  <c r="AF117" i="12" s="1"/>
  <c r="AE118" i="12"/>
  <c r="AF118" i="12" s="1"/>
  <c r="AE119" i="12"/>
  <c r="AF119" i="12" s="1"/>
  <c r="AE120" i="12"/>
  <c r="AF120" i="12" s="1"/>
  <c r="AE121" i="12"/>
  <c r="AF121" i="12" s="1"/>
  <c r="AE122" i="12"/>
  <c r="AF122" i="12" s="1"/>
  <c r="AE123" i="12"/>
  <c r="AF123" i="12" s="1"/>
  <c r="AE124" i="12"/>
  <c r="AF124" i="12" s="1"/>
  <c r="AE125" i="12"/>
  <c r="AF125" i="12" s="1"/>
  <c r="AE126" i="12"/>
  <c r="AF126" i="12" s="1"/>
  <c r="AE127" i="12"/>
  <c r="AF127" i="12" s="1"/>
  <c r="AE128" i="12"/>
  <c r="AF128" i="12" s="1"/>
  <c r="AE129" i="12"/>
  <c r="AF129" i="12" s="1"/>
  <c r="AE130" i="12"/>
  <c r="AF130" i="12" s="1"/>
  <c r="AE131" i="12"/>
  <c r="AF131" i="12" s="1"/>
  <c r="AE132" i="12"/>
  <c r="AF132" i="12" s="1"/>
  <c r="AE133" i="12"/>
  <c r="AF133" i="12" s="1"/>
  <c r="AE134" i="12"/>
  <c r="AF134" i="12" s="1"/>
  <c r="AE135" i="12"/>
  <c r="AF135" i="12" s="1"/>
  <c r="AE136" i="12"/>
  <c r="AF136" i="12" s="1"/>
  <c r="AE137" i="12"/>
  <c r="AF137" i="12" s="1"/>
  <c r="AE138" i="12"/>
  <c r="AF138" i="12" s="1"/>
  <c r="AE139" i="12"/>
  <c r="AF139" i="12" s="1"/>
  <c r="AE140" i="12"/>
  <c r="AF140" i="12" s="1"/>
  <c r="AE141" i="12"/>
  <c r="AF141" i="12" s="1"/>
  <c r="AE142" i="12"/>
  <c r="AF142" i="12" s="1"/>
  <c r="AE143" i="12"/>
  <c r="AF143" i="12" s="1"/>
  <c r="AE144" i="12"/>
  <c r="AF144" i="12" s="1"/>
  <c r="AE145" i="12"/>
  <c r="AF145" i="12" s="1"/>
  <c r="AE146" i="12"/>
  <c r="AF146" i="12" s="1"/>
  <c r="AE147" i="12"/>
  <c r="AF147" i="12" s="1"/>
  <c r="AE148" i="12"/>
  <c r="AF148" i="12" s="1"/>
  <c r="AE149" i="12"/>
  <c r="AF149" i="12" s="1"/>
  <c r="AE150" i="12"/>
  <c r="AF150" i="12" s="1"/>
  <c r="AE151" i="12"/>
  <c r="AF151" i="12" s="1"/>
  <c r="AE152" i="12"/>
  <c r="AF152" i="12" s="1"/>
  <c r="AE153" i="12"/>
  <c r="AF153" i="12" s="1"/>
  <c r="AE154" i="12"/>
  <c r="AF154" i="12" s="1"/>
  <c r="AE155" i="12"/>
  <c r="AF155" i="12" s="1"/>
  <c r="AE156" i="12"/>
  <c r="AF156" i="12" s="1"/>
  <c r="AE157" i="12"/>
  <c r="AF157" i="12" s="1"/>
  <c r="AE158" i="12"/>
  <c r="AF158" i="12" s="1"/>
  <c r="AE159" i="12"/>
  <c r="AF159" i="12" s="1"/>
  <c r="AE160" i="12"/>
  <c r="AF160" i="12" s="1"/>
  <c r="AE161" i="12"/>
  <c r="AF161" i="12" s="1"/>
  <c r="AE162" i="12"/>
  <c r="AF162" i="12" s="1"/>
  <c r="AE163" i="12"/>
  <c r="AF163" i="12" s="1"/>
  <c r="AE164" i="12"/>
  <c r="AF164" i="12" s="1"/>
  <c r="AE165" i="12"/>
  <c r="AF165" i="12" s="1"/>
  <c r="AE166" i="12"/>
  <c r="AF166" i="12" s="1"/>
  <c r="AE167" i="12"/>
  <c r="AF167" i="12" s="1"/>
  <c r="AE168" i="12"/>
  <c r="AF168" i="12" s="1"/>
  <c r="AE169" i="12"/>
  <c r="AF169" i="12" s="1"/>
  <c r="AE170" i="12"/>
  <c r="AF170" i="12" s="1"/>
  <c r="AE171" i="12"/>
  <c r="AF171" i="12" s="1"/>
  <c r="AE172" i="12"/>
  <c r="AF172" i="12" s="1"/>
  <c r="AE173" i="12"/>
  <c r="AF173" i="12" s="1"/>
  <c r="AE174" i="12"/>
  <c r="AF174" i="12" s="1"/>
  <c r="AE175" i="12"/>
  <c r="AF175" i="12" s="1"/>
  <c r="AE176" i="12"/>
  <c r="AF176" i="12" s="1"/>
  <c r="AE177" i="12"/>
  <c r="AF177" i="12" s="1"/>
  <c r="AE178" i="12"/>
  <c r="AF178" i="12" s="1"/>
  <c r="AE179" i="12"/>
  <c r="AF179" i="12" s="1"/>
  <c r="AE180" i="12"/>
  <c r="AF180" i="12" s="1"/>
  <c r="AE181" i="12"/>
  <c r="AF181" i="12" s="1"/>
  <c r="AE182" i="12"/>
  <c r="AF182" i="12" s="1"/>
  <c r="AE183" i="12"/>
  <c r="AF183" i="12" s="1"/>
  <c r="AE184" i="12"/>
  <c r="AF184" i="12" s="1"/>
  <c r="AE185" i="12"/>
  <c r="AF185" i="12" s="1"/>
  <c r="AE186" i="12"/>
  <c r="AF186" i="12" s="1"/>
  <c r="AE187" i="12"/>
  <c r="AF187" i="12" s="1"/>
  <c r="AE188" i="12"/>
  <c r="AF188" i="12" s="1"/>
  <c r="AE189" i="12"/>
  <c r="AF189" i="12" s="1"/>
  <c r="AE190" i="12"/>
  <c r="AF190" i="12" s="1"/>
  <c r="AE191" i="12"/>
  <c r="AF191" i="12" s="1"/>
  <c r="AE192" i="12"/>
  <c r="AF192" i="12" s="1"/>
  <c r="AE193" i="12"/>
  <c r="AF193" i="12" s="1"/>
  <c r="AE194" i="12"/>
  <c r="AF194" i="12" s="1"/>
  <c r="AE195" i="12"/>
  <c r="AF195" i="12" s="1"/>
  <c r="AE196" i="12"/>
  <c r="AF196" i="12" s="1"/>
  <c r="AE197" i="12"/>
  <c r="AF197" i="12" s="1"/>
  <c r="AE198" i="12"/>
  <c r="AF198" i="12" s="1"/>
  <c r="AE199" i="12"/>
  <c r="AF199" i="12" s="1"/>
  <c r="AE200" i="12"/>
  <c r="AF200" i="12" s="1"/>
  <c r="AE201" i="12"/>
  <c r="AF201" i="12" s="1"/>
  <c r="AE202" i="12"/>
  <c r="AF202" i="12" s="1"/>
  <c r="AE203" i="12"/>
  <c r="AF203" i="12" s="1"/>
  <c r="AE204" i="12"/>
  <c r="AF204" i="12" s="1"/>
  <c r="AE205" i="12"/>
  <c r="AF205" i="12" s="1"/>
  <c r="AE206" i="12"/>
  <c r="AF206" i="12" s="1"/>
  <c r="AE207" i="12"/>
  <c r="AF207" i="12" s="1"/>
  <c r="AE208" i="12"/>
  <c r="AF208" i="12" s="1"/>
  <c r="AE209" i="12"/>
  <c r="AF209" i="12" s="1"/>
  <c r="AE210" i="12"/>
  <c r="AF210" i="12" s="1"/>
  <c r="AE211" i="12"/>
  <c r="AF211" i="12" s="1"/>
  <c r="AE212" i="12"/>
  <c r="AF212" i="12" s="1"/>
  <c r="AE213" i="12"/>
  <c r="AF213" i="12" s="1"/>
  <c r="AE214" i="12"/>
  <c r="AF214" i="12" s="1"/>
  <c r="AE215" i="12"/>
  <c r="AF215" i="12" s="1"/>
  <c r="AE216" i="12"/>
  <c r="AF216" i="12" s="1"/>
  <c r="AE217" i="12"/>
  <c r="AF217" i="12" s="1"/>
  <c r="AE218" i="12"/>
  <c r="AF218" i="12" s="1"/>
  <c r="AE219" i="12"/>
  <c r="AF219" i="12" s="1"/>
  <c r="AE220" i="12"/>
  <c r="AF220" i="12" s="1"/>
  <c r="AE221" i="12"/>
  <c r="AF221" i="12" s="1"/>
  <c r="AE222" i="12"/>
  <c r="AF222" i="12" s="1"/>
  <c r="AE223" i="12"/>
  <c r="AF223" i="12" s="1"/>
  <c r="AE224" i="12"/>
  <c r="AF224" i="12" s="1"/>
  <c r="AE225" i="12"/>
  <c r="AF225" i="12" s="1"/>
  <c r="AE226" i="12"/>
  <c r="AF226" i="12" s="1"/>
  <c r="AE227" i="12"/>
  <c r="AF227" i="12" s="1"/>
  <c r="AE228" i="12"/>
  <c r="AF228" i="12" s="1"/>
  <c r="AE229" i="12"/>
  <c r="AF229" i="12" s="1"/>
  <c r="AE230" i="12"/>
  <c r="AF230" i="12" s="1"/>
  <c r="AE231" i="12"/>
  <c r="AF231" i="12" s="1"/>
  <c r="AE232" i="12"/>
  <c r="AF232" i="12" s="1"/>
  <c r="AE233" i="12"/>
  <c r="AF233" i="12" s="1"/>
  <c r="AE234" i="12"/>
  <c r="AF234" i="12" s="1"/>
  <c r="AE235" i="12"/>
  <c r="AF235" i="12" s="1"/>
  <c r="AE236" i="12"/>
  <c r="AF236" i="12" s="1"/>
  <c r="AE237" i="12"/>
  <c r="AF237" i="12" s="1"/>
  <c r="AE238" i="12"/>
  <c r="AF238" i="12" s="1"/>
  <c r="AE239" i="12"/>
  <c r="AF239" i="12" s="1"/>
  <c r="AE240" i="12"/>
  <c r="AF240" i="12" s="1"/>
  <c r="AE241" i="12"/>
  <c r="AF241" i="12" s="1"/>
  <c r="AE242" i="12"/>
  <c r="AF242" i="12" s="1"/>
  <c r="AE243" i="12"/>
  <c r="AF243" i="12" s="1"/>
  <c r="AE244" i="12"/>
  <c r="AF244" i="12" s="1"/>
  <c r="AE245" i="12"/>
  <c r="AF245" i="12" s="1"/>
  <c r="AE246" i="12"/>
  <c r="AF246" i="12" s="1"/>
  <c r="AE247" i="12"/>
  <c r="AF247" i="12" s="1"/>
  <c r="AE248" i="12"/>
  <c r="AF248" i="12" s="1"/>
  <c r="AE249" i="12"/>
  <c r="AF249" i="12" s="1"/>
  <c r="AE250" i="12"/>
  <c r="AF250" i="12" s="1"/>
  <c r="AE251" i="12"/>
  <c r="AF251" i="12" s="1"/>
  <c r="AE252" i="12"/>
  <c r="AF252" i="12" s="1"/>
  <c r="AE253" i="12"/>
  <c r="AF253" i="12" s="1"/>
  <c r="AE254" i="12"/>
  <c r="AF254" i="12" s="1"/>
  <c r="AE255" i="12"/>
  <c r="AF255" i="12" s="1"/>
  <c r="AE256" i="12"/>
  <c r="AF256" i="12" s="1"/>
  <c r="AE257" i="12"/>
  <c r="AF257" i="12" s="1"/>
  <c r="AE258" i="12"/>
  <c r="AF258" i="12" s="1"/>
  <c r="AE259" i="12"/>
  <c r="AF259" i="12" s="1"/>
  <c r="AE260" i="12"/>
  <c r="AF260" i="12" s="1"/>
  <c r="AE261" i="12"/>
  <c r="AF261" i="12" s="1"/>
  <c r="AE262" i="12"/>
  <c r="AF262" i="12" s="1"/>
  <c r="AE263" i="12"/>
  <c r="AF263" i="12" s="1"/>
  <c r="AE264" i="12"/>
  <c r="AF264" i="12" s="1"/>
  <c r="AE265" i="12"/>
  <c r="AF265" i="12" s="1"/>
  <c r="AE266" i="12"/>
  <c r="AF266" i="12" s="1"/>
  <c r="AE267" i="12"/>
  <c r="AF267" i="12" s="1"/>
  <c r="AE268" i="12"/>
  <c r="AF268" i="12" s="1"/>
  <c r="AE269" i="12"/>
  <c r="AF269" i="12" s="1"/>
  <c r="AE270" i="12"/>
  <c r="AF270" i="12" s="1"/>
  <c r="AE271" i="12"/>
  <c r="AF271" i="12" s="1"/>
  <c r="AE272" i="12"/>
  <c r="AF272" i="12" s="1"/>
  <c r="AE273" i="12"/>
  <c r="AF273" i="12" s="1"/>
  <c r="AE274" i="12"/>
  <c r="AF274" i="12" s="1"/>
  <c r="AE275" i="12"/>
  <c r="AF275" i="12" s="1"/>
  <c r="AE276" i="12"/>
  <c r="AF276" i="12" s="1"/>
  <c r="AE277" i="12"/>
  <c r="AF277" i="12" s="1"/>
  <c r="AE278" i="12"/>
  <c r="AF278" i="12" s="1"/>
  <c r="AE279" i="12"/>
  <c r="AF279" i="12" s="1"/>
  <c r="AE280" i="12"/>
  <c r="AF280" i="12" s="1"/>
  <c r="AE281" i="12"/>
  <c r="AF281" i="12" s="1"/>
  <c r="AE282" i="12"/>
  <c r="AF282" i="12" s="1"/>
  <c r="AE283" i="12"/>
  <c r="AF283" i="12" s="1"/>
  <c r="AE284" i="12"/>
  <c r="AF284" i="12" s="1"/>
  <c r="AE285" i="12"/>
  <c r="AF285" i="12" s="1"/>
  <c r="AE286" i="12"/>
  <c r="AF286" i="12" s="1"/>
  <c r="AE287" i="12"/>
  <c r="AF287" i="12" s="1"/>
  <c r="AE288" i="12"/>
  <c r="AF288" i="12" s="1"/>
  <c r="AE289" i="12"/>
  <c r="AF289" i="12" s="1"/>
  <c r="AE290" i="12"/>
  <c r="AF290" i="12" s="1"/>
  <c r="AE291" i="12"/>
  <c r="AF291" i="12" s="1"/>
  <c r="AE292" i="12"/>
  <c r="AF292" i="12" s="1"/>
  <c r="AE293" i="12"/>
  <c r="AF293" i="12" s="1"/>
  <c r="AE294" i="12"/>
  <c r="AF294" i="12" s="1"/>
  <c r="AE295" i="12"/>
  <c r="AF295" i="12" s="1"/>
  <c r="AE296" i="12"/>
  <c r="AF296" i="12" s="1"/>
  <c r="AE297" i="12"/>
  <c r="AF297" i="12" s="1"/>
  <c r="AE298" i="12"/>
  <c r="AF298" i="12" s="1"/>
  <c r="AE299" i="12"/>
  <c r="AF299" i="12" s="1"/>
  <c r="AE300" i="12"/>
  <c r="AF300" i="12" s="1"/>
  <c r="AE301" i="12"/>
  <c r="AF301" i="12" s="1"/>
  <c r="AE302" i="12"/>
  <c r="AF302" i="12" s="1"/>
  <c r="AE303" i="12"/>
  <c r="AF303" i="12" s="1"/>
  <c r="AE304" i="12"/>
  <c r="AF304" i="12" s="1"/>
  <c r="AE305" i="12"/>
  <c r="AF305" i="12" s="1"/>
  <c r="AE306" i="12"/>
  <c r="AF306" i="12" s="1"/>
  <c r="AE307" i="12"/>
  <c r="AF307" i="12" s="1"/>
  <c r="AE308" i="12"/>
  <c r="AF308" i="12" s="1"/>
  <c r="AE309" i="12"/>
  <c r="AF309" i="12" s="1"/>
  <c r="AE310" i="12"/>
  <c r="AF310" i="12" s="1"/>
  <c r="AE311" i="12"/>
  <c r="AF311" i="12" s="1"/>
  <c r="AE312" i="12"/>
  <c r="AF312" i="12" s="1"/>
  <c r="AE313" i="12"/>
  <c r="AF313" i="12" s="1"/>
  <c r="AE314" i="12"/>
  <c r="AF314" i="12" s="1"/>
  <c r="AE315" i="12"/>
  <c r="AF315" i="12" s="1"/>
  <c r="AE316" i="12"/>
  <c r="AF316" i="12" s="1"/>
  <c r="AE317" i="12"/>
  <c r="AF317" i="12" s="1"/>
  <c r="AE318" i="12"/>
  <c r="AF318" i="12" s="1"/>
  <c r="AE319" i="12"/>
  <c r="AF319" i="12" s="1"/>
  <c r="AE320" i="12"/>
  <c r="AF320" i="12" s="1"/>
  <c r="AE321" i="12"/>
  <c r="AF321" i="12" s="1"/>
  <c r="AE322" i="12"/>
  <c r="AF322" i="12" s="1"/>
  <c r="AE323" i="12"/>
  <c r="AF323" i="12" s="1"/>
  <c r="AE324" i="12"/>
  <c r="AF324" i="12" s="1"/>
  <c r="AE325" i="12"/>
  <c r="AF325" i="12" s="1"/>
  <c r="AE326" i="12"/>
  <c r="AF326" i="12" s="1"/>
  <c r="AE327" i="12"/>
  <c r="AF327" i="12" s="1"/>
  <c r="AE328" i="12"/>
  <c r="AF328" i="12" s="1"/>
  <c r="AE329" i="12"/>
  <c r="AF329" i="12" s="1"/>
  <c r="AE330" i="12"/>
  <c r="AF330" i="12" s="1"/>
  <c r="AE331" i="12"/>
  <c r="AF331" i="12" s="1"/>
  <c r="AE332" i="12"/>
  <c r="AF332" i="12" s="1"/>
  <c r="AE333" i="12"/>
  <c r="AF333" i="12" s="1"/>
  <c r="AE334" i="12"/>
  <c r="AF334" i="12" s="1"/>
  <c r="AE335" i="12"/>
  <c r="AF335" i="12" s="1"/>
  <c r="AE336" i="12"/>
  <c r="AF336" i="12" s="1"/>
  <c r="AE337" i="12"/>
  <c r="AF337" i="12" s="1"/>
  <c r="AE338" i="12"/>
  <c r="AF338" i="12" s="1"/>
  <c r="AE339" i="12"/>
  <c r="AF339" i="12" s="1"/>
  <c r="AE340" i="12"/>
  <c r="AF340" i="12" s="1"/>
  <c r="AE341" i="12"/>
  <c r="AF341" i="12" s="1"/>
  <c r="AE342" i="12"/>
  <c r="AF342" i="12" s="1"/>
  <c r="AE343" i="12"/>
  <c r="AF343" i="12" s="1"/>
  <c r="AE344" i="12"/>
  <c r="AF344" i="12" s="1"/>
  <c r="AE345" i="12"/>
  <c r="AF345" i="12" s="1"/>
  <c r="AE346" i="12"/>
  <c r="AF346" i="12" s="1"/>
  <c r="AE347" i="12"/>
  <c r="AF347" i="12" s="1"/>
  <c r="AE348" i="12"/>
  <c r="AF348" i="12" s="1"/>
  <c r="AE349" i="12"/>
  <c r="AF349" i="12" s="1"/>
  <c r="AE350" i="12"/>
  <c r="AF350" i="12" s="1"/>
  <c r="AE351" i="12"/>
  <c r="AF351" i="12" s="1"/>
  <c r="AE352" i="12"/>
  <c r="AF352" i="12" s="1"/>
  <c r="AE353" i="12"/>
  <c r="AF353" i="12" s="1"/>
  <c r="AE354" i="12"/>
  <c r="AF354" i="12" s="1"/>
  <c r="AE355" i="12"/>
  <c r="AF355" i="12" s="1"/>
  <c r="AE356" i="12"/>
  <c r="AF356" i="12" s="1"/>
  <c r="AE357" i="12"/>
  <c r="AF357" i="12" s="1"/>
  <c r="AE358" i="12"/>
  <c r="AF358" i="12" s="1"/>
  <c r="AE359" i="12"/>
  <c r="AF359" i="12" s="1"/>
  <c r="AE360" i="12"/>
  <c r="AF360" i="12" s="1"/>
  <c r="AE361" i="12"/>
  <c r="AF361" i="12" s="1"/>
  <c r="AE362" i="12"/>
  <c r="AF362" i="12" s="1"/>
  <c r="AE363" i="12"/>
  <c r="AF363" i="12" s="1"/>
  <c r="AE364" i="12"/>
  <c r="AF364" i="12" s="1"/>
  <c r="AE365" i="12"/>
  <c r="AF365" i="12" s="1"/>
  <c r="AE366" i="12"/>
  <c r="AF366" i="12" s="1"/>
  <c r="AE367" i="12"/>
  <c r="AF367" i="12" s="1"/>
  <c r="AE368" i="12"/>
  <c r="AF368" i="12" s="1"/>
  <c r="AE369" i="12"/>
  <c r="AF369" i="12" s="1"/>
  <c r="AE370" i="12"/>
  <c r="AF370" i="12" s="1"/>
  <c r="AE371" i="12"/>
  <c r="AF371" i="12" s="1"/>
  <c r="AE372" i="12"/>
  <c r="AF372" i="12" s="1"/>
  <c r="AE373" i="12"/>
  <c r="AF373" i="12" s="1"/>
  <c r="AE374" i="12"/>
  <c r="AF374" i="12" s="1"/>
  <c r="AE375" i="12"/>
  <c r="AF375" i="12" s="1"/>
  <c r="AE376" i="12"/>
  <c r="AF376" i="12" s="1"/>
  <c r="AE377" i="12"/>
  <c r="AF377" i="12" s="1"/>
  <c r="AE378" i="12"/>
  <c r="AF378" i="12" s="1"/>
  <c r="AE379" i="12"/>
  <c r="AF379" i="12" s="1"/>
  <c r="AE380" i="12"/>
  <c r="AF380" i="12" s="1"/>
  <c r="AE381" i="12"/>
  <c r="AF381" i="12" s="1"/>
  <c r="AE382" i="12"/>
  <c r="AF382" i="12" s="1"/>
  <c r="AE383" i="12"/>
  <c r="AF383" i="12" s="1"/>
  <c r="AE384" i="12"/>
  <c r="AF384" i="12" s="1"/>
  <c r="AE385" i="12"/>
  <c r="AF385" i="12" s="1"/>
  <c r="AE386" i="12"/>
  <c r="AF386" i="12" s="1"/>
  <c r="AE387" i="12"/>
  <c r="AF387" i="12" s="1"/>
  <c r="AE388" i="12"/>
  <c r="AF388" i="12" s="1"/>
  <c r="AE389" i="12"/>
  <c r="AF389" i="12" s="1"/>
  <c r="AE390" i="12"/>
  <c r="AF390" i="12" s="1"/>
  <c r="AE391" i="12"/>
  <c r="AF391" i="12" s="1"/>
  <c r="AE392" i="12"/>
  <c r="AF392" i="12" s="1"/>
  <c r="AE393" i="12"/>
  <c r="AF393" i="12" s="1"/>
  <c r="AE394" i="12"/>
  <c r="AF394" i="12" s="1"/>
  <c r="AE395" i="12"/>
  <c r="AF395" i="12" s="1"/>
  <c r="AE396" i="12"/>
  <c r="AF396" i="12" s="1"/>
  <c r="AE397" i="12"/>
  <c r="AF397" i="12" s="1"/>
  <c r="AE398" i="12"/>
  <c r="AF398" i="12" s="1"/>
  <c r="AE399" i="12"/>
  <c r="AF399" i="12" s="1"/>
  <c r="AE400" i="12"/>
  <c r="AF400" i="12" s="1"/>
  <c r="AE401" i="12"/>
  <c r="AF401" i="12" s="1"/>
  <c r="AE402" i="12"/>
  <c r="AF402" i="12" s="1"/>
  <c r="AE403" i="12"/>
  <c r="AF403" i="12" s="1"/>
  <c r="AE404" i="12"/>
  <c r="AF404" i="12" s="1"/>
  <c r="AE405" i="12"/>
  <c r="AF405" i="12" s="1"/>
  <c r="AE406" i="12"/>
  <c r="AF406" i="12" s="1"/>
  <c r="AE407" i="12"/>
  <c r="AF407" i="12" s="1"/>
  <c r="AE408" i="12"/>
  <c r="AF408" i="12" s="1"/>
  <c r="AE409" i="12"/>
  <c r="AF409" i="12" s="1"/>
  <c r="AE410" i="12"/>
  <c r="AF410" i="12" s="1"/>
  <c r="AE411" i="12"/>
  <c r="AF411" i="12" s="1"/>
  <c r="AE412" i="12"/>
  <c r="AF412" i="12" s="1"/>
  <c r="AE413" i="12"/>
  <c r="AF413" i="12" s="1"/>
  <c r="AE414" i="12"/>
  <c r="AF414" i="12" s="1"/>
  <c r="AE415" i="12"/>
  <c r="AF415" i="12" s="1"/>
  <c r="AE416" i="12"/>
  <c r="AF416" i="12" s="1"/>
  <c r="AE417" i="12"/>
  <c r="AF417" i="12" s="1"/>
  <c r="AE418" i="12"/>
  <c r="AF418" i="12" s="1"/>
  <c r="AE419" i="12"/>
  <c r="AF419" i="12" s="1"/>
  <c r="AE420" i="12"/>
  <c r="AF420" i="12" s="1"/>
  <c r="AE421" i="12"/>
  <c r="AF421" i="12" s="1"/>
  <c r="AE422" i="12"/>
  <c r="AF422" i="12" s="1"/>
  <c r="AE423" i="12"/>
  <c r="AF423" i="12" s="1"/>
  <c r="AE424" i="12"/>
  <c r="AF424" i="12" s="1"/>
  <c r="AE425" i="12"/>
  <c r="AF425" i="12" s="1"/>
  <c r="AE426" i="12"/>
  <c r="AF426" i="12" s="1"/>
  <c r="AE427" i="12"/>
  <c r="AF427" i="12" s="1"/>
  <c r="AE428" i="12"/>
  <c r="AF428" i="12" s="1"/>
  <c r="AE429" i="12"/>
  <c r="AF429" i="12" s="1"/>
  <c r="AE430" i="12"/>
  <c r="AF430" i="12" s="1"/>
  <c r="AE431" i="12"/>
  <c r="AF431" i="12" s="1"/>
  <c r="AE432" i="12"/>
  <c r="AF432" i="12" s="1"/>
  <c r="AE433" i="12"/>
  <c r="AF433" i="12" s="1"/>
  <c r="AE434" i="12"/>
  <c r="AF434" i="12" s="1"/>
  <c r="AE435" i="12"/>
  <c r="AF435" i="12" s="1"/>
  <c r="AE436" i="12"/>
  <c r="AF436" i="12" s="1"/>
  <c r="AE437" i="12"/>
  <c r="AF437" i="12" s="1"/>
  <c r="AE438" i="12"/>
  <c r="AF438" i="12" s="1"/>
  <c r="AE439" i="12"/>
  <c r="AF439" i="12" s="1"/>
  <c r="AE440" i="12"/>
  <c r="AF440" i="12" s="1"/>
  <c r="AE441" i="12"/>
  <c r="AF441" i="12" s="1"/>
  <c r="AE442" i="12"/>
  <c r="AF442" i="12" s="1"/>
  <c r="AE443" i="12"/>
  <c r="AF443" i="12" s="1"/>
  <c r="AE444" i="12"/>
  <c r="AF444" i="12" s="1"/>
  <c r="AE445" i="12"/>
  <c r="AF445" i="12" s="1"/>
  <c r="AE446" i="12"/>
  <c r="AF446" i="12" s="1"/>
  <c r="AE447" i="12"/>
  <c r="AF447" i="12" s="1"/>
  <c r="AE448" i="12"/>
  <c r="AF448" i="12" s="1"/>
  <c r="AE449" i="12"/>
  <c r="AF449" i="12" s="1"/>
  <c r="AE450" i="12"/>
  <c r="AF450" i="12" s="1"/>
  <c r="AE451" i="12"/>
  <c r="AF451" i="12" s="1"/>
  <c r="AE452" i="12"/>
  <c r="AF452" i="12" s="1"/>
  <c r="AE453" i="12"/>
  <c r="AF453" i="12" s="1"/>
  <c r="AE454" i="12"/>
  <c r="AF454" i="12" s="1"/>
  <c r="AE455" i="12"/>
  <c r="AF455" i="12" s="1"/>
  <c r="AE456" i="12"/>
  <c r="AF456" i="12" s="1"/>
  <c r="AE457" i="12"/>
  <c r="AF457" i="12" s="1"/>
  <c r="AE458" i="12"/>
  <c r="AF458" i="12" s="1"/>
  <c r="AE459" i="12"/>
  <c r="AF459" i="12" s="1"/>
  <c r="AE460" i="12"/>
  <c r="AF460" i="12" s="1"/>
  <c r="AE461" i="12"/>
  <c r="AF461" i="12" s="1"/>
  <c r="AE462" i="12"/>
  <c r="AF462" i="12" s="1"/>
  <c r="AE463" i="12"/>
  <c r="AF463" i="12" s="1"/>
  <c r="AE464" i="12"/>
  <c r="AF464" i="12" s="1"/>
  <c r="AE465" i="12"/>
  <c r="AF465" i="12" s="1"/>
  <c r="AE466" i="12"/>
  <c r="AF466" i="12" s="1"/>
  <c r="AE467" i="12"/>
  <c r="AF467" i="12" s="1"/>
  <c r="AE468" i="12"/>
  <c r="AF468" i="12" s="1"/>
  <c r="AE469" i="12"/>
  <c r="AF469" i="12" s="1"/>
  <c r="AE470" i="12"/>
  <c r="AF470" i="12" s="1"/>
  <c r="AE471" i="12"/>
  <c r="AF471" i="12" s="1"/>
  <c r="AE472" i="12"/>
  <c r="AF472" i="12" s="1"/>
  <c r="AE473" i="12"/>
  <c r="AF473" i="12" s="1"/>
  <c r="AE474" i="12"/>
  <c r="AF474" i="12" s="1"/>
  <c r="AE475" i="12"/>
  <c r="AF475" i="12" s="1"/>
  <c r="AE476" i="12"/>
  <c r="AF476" i="12" s="1"/>
  <c r="AE477" i="12"/>
  <c r="AF477" i="12" s="1"/>
  <c r="AE478" i="12"/>
  <c r="AF478" i="12" s="1"/>
  <c r="AE479" i="12"/>
  <c r="AF479" i="12" s="1"/>
  <c r="AE480" i="12"/>
  <c r="AF480" i="12" s="1"/>
  <c r="AE481" i="12"/>
  <c r="AF481" i="12" s="1"/>
  <c r="AE482" i="12"/>
  <c r="AF482" i="12" s="1"/>
  <c r="AE483" i="12"/>
  <c r="AF483" i="12" s="1"/>
  <c r="AE484" i="12"/>
  <c r="AF484" i="12" s="1"/>
  <c r="AE485" i="12"/>
  <c r="AF485" i="12" s="1"/>
  <c r="AE486" i="12"/>
  <c r="AF486" i="12" s="1"/>
  <c r="AE487" i="12"/>
  <c r="AF487" i="12" s="1"/>
  <c r="AE488" i="12"/>
  <c r="AF488" i="12" s="1"/>
  <c r="AE489" i="12"/>
  <c r="AF489" i="12" s="1"/>
  <c r="AE490" i="12"/>
  <c r="AF490" i="12" s="1"/>
  <c r="AE491" i="12"/>
  <c r="AF491" i="12" s="1"/>
  <c r="AE492" i="12"/>
  <c r="AF492" i="12" s="1"/>
  <c r="AE493" i="12"/>
  <c r="AF493" i="12" s="1"/>
  <c r="AE494" i="12"/>
  <c r="AF494" i="12" s="1"/>
  <c r="AE495" i="12"/>
  <c r="AF495" i="12" s="1"/>
  <c r="AE496" i="12"/>
  <c r="AF496" i="12" s="1"/>
  <c r="AE497" i="12"/>
  <c r="AF497" i="12" s="1"/>
  <c r="AE498" i="12"/>
  <c r="AF498" i="12" s="1"/>
  <c r="AE499" i="12"/>
  <c r="AF499" i="12" s="1"/>
  <c r="AE500" i="12"/>
  <c r="AF500" i="12" s="1"/>
  <c r="AE501" i="12"/>
  <c r="AF501" i="12" s="1"/>
  <c r="AE502" i="12"/>
  <c r="AF502" i="12" s="1"/>
  <c r="AE503" i="12"/>
  <c r="AF503" i="12" s="1"/>
  <c r="AE504" i="12"/>
  <c r="AF504" i="12" s="1"/>
  <c r="S4" i="12"/>
  <c r="T4" i="12" s="1"/>
  <c r="S5" i="12"/>
  <c r="T5" i="12" s="1"/>
  <c r="S6" i="12"/>
  <c r="T6" i="12" s="1"/>
  <c r="S7" i="12"/>
  <c r="T7" i="12" s="1"/>
  <c r="S8" i="12"/>
  <c r="T8" i="12" s="1"/>
  <c r="S9" i="12"/>
  <c r="T9" i="12" s="1"/>
  <c r="S10" i="12"/>
  <c r="T10" i="12" s="1"/>
  <c r="S11" i="12"/>
  <c r="T11" i="12" s="1"/>
  <c r="S12" i="12"/>
  <c r="T12" i="12" s="1"/>
  <c r="S13" i="12"/>
  <c r="T13" i="12" s="1"/>
  <c r="S14" i="12"/>
  <c r="T14" i="12" s="1"/>
  <c r="S15" i="12"/>
  <c r="T15" i="12" s="1"/>
  <c r="S16" i="12"/>
  <c r="T16" i="12" s="1"/>
  <c r="S17" i="12"/>
  <c r="T17" i="12" s="1"/>
  <c r="S18" i="12"/>
  <c r="T18" i="12" s="1"/>
  <c r="S19" i="12"/>
  <c r="T19" i="12" s="1"/>
  <c r="S20" i="12"/>
  <c r="T20" i="12" s="1"/>
  <c r="S21" i="12"/>
  <c r="T21" i="12" s="1"/>
  <c r="S22" i="12"/>
  <c r="T22" i="12" s="1"/>
  <c r="S23" i="12"/>
  <c r="T23" i="12" s="1"/>
  <c r="S24" i="12"/>
  <c r="T24" i="12" s="1"/>
  <c r="S25" i="12"/>
  <c r="T25" i="12" s="1"/>
  <c r="S26" i="12"/>
  <c r="T26" i="12" s="1"/>
  <c r="S27" i="12"/>
  <c r="T27" i="12" s="1"/>
  <c r="S28" i="12"/>
  <c r="T28" i="12" s="1"/>
  <c r="S29" i="12"/>
  <c r="T29" i="12" s="1"/>
  <c r="S30" i="12"/>
  <c r="T30" i="12" s="1"/>
  <c r="S31" i="12"/>
  <c r="T31" i="12" s="1"/>
  <c r="S32" i="12"/>
  <c r="T32" i="12" s="1"/>
  <c r="S33" i="12"/>
  <c r="T33" i="12" s="1"/>
  <c r="S34" i="12"/>
  <c r="T34" i="12" s="1"/>
  <c r="S35" i="12"/>
  <c r="T35" i="12" s="1"/>
  <c r="S36" i="12"/>
  <c r="T36" i="12" s="1"/>
  <c r="S37" i="12"/>
  <c r="T37" i="12" s="1"/>
  <c r="S38" i="12"/>
  <c r="T38" i="12" s="1"/>
  <c r="S39" i="12"/>
  <c r="T39" i="12" s="1"/>
  <c r="S40" i="12"/>
  <c r="T40" i="12" s="1"/>
  <c r="S41" i="12"/>
  <c r="T41" i="12" s="1"/>
  <c r="S42" i="12"/>
  <c r="T42" i="12" s="1"/>
  <c r="S43" i="12"/>
  <c r="T43" i="12" s="1"/>
  <c r="S44" i="12"/>
  <c r="T44" i="12" s="1"/>
  <c r="S45" i="12"/>
  <c r="T45" i="12" s="1"/>
  <c r="S46" i="12"/>
  <c r="T46" i="12" s="1"/>
  <c r="S47" i="12"/>
  <c r="T47" i="12" s="1"/>
  <c r="S48" i="12"/>
  <c r="T48" i="12" s="1"/>
  <c r="S49" i="12"/>
  <c r="T49" i="12" s="1"/>
  <c r="S50" i="12"/>
  <c r="T50" i="12" s="1"/>
  <c r="S51" i="12"/>
  <c r="T51" i="12" s="1"/>
  <c r="S52" i="12"/>
  <c r="T52" i="12" s="1"/>
  <c r="S53" i="12"/>
  <c r="T53" i="12" s="1"/>
  <c r="S54" i="12"/>
  <c r="T54" i="12" s="1"/>
  <c r="S55" i="12"/>
  <c r="T55" i="12" s="1"/>
  <c r="S56" i="12"/>
  <c r="T56" i="12" s="1"/>
  <c r="S57" i="12"/>
  <c r="T57" i="12" s="1"/>
  <c r="S58" i="12"/>
  <c r="T58" i="12" s="1"/>
  <c r="S59" i="12"/>
  <c r="T59" i="12" s="1"/>
  <c r="S60" i="12"/>
  <c r="T60" i="12" s="1"/>
  <c r="S61" i="12"/>
  <c r="T61" i="12" s="1"/>
  <c r="S62" i="12"/>
  <c r="T62" i="12" s="1"/>
  <c r="S63" i="12"/>
  <c r="T63" i="12" s="1"/>
  <c r="S64" i="12"/>
  <c r="T64" i="12" s="1"/>
  <c r="S65" i="12"/>
  <c r="T65" i="12" s="1"/>
  <c r="S66" i="12"/>
  <c r="T66" i="12" s="1"/>
  <c r="S67" i="12"/>
  <c r="T67" i="12" s="1"/>
  <c r="S68" i="12"/>
  <c r="T68" i="12" s="1"/>
  <c r="S69" i="12"/>
  <c r="T69" i="12" s="1"/>
  <c r="S70" i="12"/>
  <c r="T70" i="12" s="1"/>
  <c r="S71" i="12"/>
  <c r="T71" i="12" s="1"/>
  <c r="S72" i="12"/>
  <c r="T72" i="12" s="1"/>
  <c r="S73" i="12"/>
  <c r="T73" i="12" s="1"/>
  <c r="S74" i="12"/>
  <c r="T74" i="12" s="1"/>
  <c r="S75" i="12"/>
  <c r="T75" i="12" s="1"/>
  <c r="S76" i="12"/>
  <c r="T76" i="12" s="1"/>
  <c r="S77" i="12"/>
  <c r="T77" i="12" s="1"/>
  <c r="S78" i="12"/>
  <c r="T78" i="12" s="1"/>
  <c r="S79" i="12"/>
  <c r="T79" i="12" s="1"/>
  <c r="S80" i="12"/>
  <c r="T80" i="12" s="1"/>
  <c r="S81" i="12"/>
  <c r="T81" i="12" s="1"/>
  <c r="S82" i="12"/>
  <c r="T82" i="12" s="1"/>
  <c r="S83" i="12"/>
  <c r="T83" i="12" s="1"/>
  <c r="S84" i="12"/>
  <c r="T84" i="12" s="1"/>
  <c r="S85" i="12"/>
  <c r="T85" i="12" s="1"/>
  <c r="S86" i="12"/>
  <c r="T86" i="12" s="1"/>
  <c r="S87" i="12"/>
  <c r="T87" i="12" s="1"/>
  <c r="S88" i="12"/>
  <c r="T88" i="12" s="1"/>
  <c r="S89" i="12"/>
  <c r="T89" i="12" s="1"/>
  <c r="S90" i="12"/>
  <c r="T90" i="12" s="1"/>
  <c r="S91" i="12"/>
  <c r="T91" i="12" s="1"/>
  <c r="S92" i="12"/>
  <c r="T92" i="12" s="1"/>
  <c r="S93" i="12"/>
  <c r="T93" i="12" s="1"/>
  <c r="S94" i="12"/>
  <c r="T94" i="12" s="1"/>
  <c r="S95" i="12"/>
  <c r="T95" i="12" s="1"/>
  <c r="S96" i="12"/>
  <c r="T96" i="12" s="1"/>
  <c r="S97" i="12"/>
  <c r="T97" i="12" s="1"/>
  <c r="S98" i="12"/>
  <c r="T98" i="12" s="1"/>
  <c r="S99" i="12"/>
  <c r="T99" i="12" s="1"/>
  <c r="S100" i="12"/>
  <c r="T100" i="12" s="1"/>
  <c r="S101" i="12"/>
  <c r="T101" i="12" s="1"/>
  <c r="S102" i="12"/>
  <c r="T102" i="12" s="1"/>
  <c r="S103" i="12"/>
  <c r="T103" i="12" s="1"/>
  <c r="S104" i="12"/>
  <c r="T104" i="12" s="1"/>
  <c r="S105" i="12"/>
  <c r="T105" i="12" s="1"/>
  <c r="S106" i="12"/>
  <c r="T106" i="12" s="1"/>
  <c r="S107" i="12"/>
  <c r="T107" i="12" s="1"/>
  <c r="S108" i="12"/>
  <c r="T108" i="12" s="1"/>
  <c r="S109" i="12"/>
  <c r="T109" i="12" s="1"/>
  <c r="S110" i="12"/>
  <c r="T110" i="12" s="1"/>
  <c r="S111" i="12"/>
  <c r="T111" i="12" s="1"/>
  <c r="S112" i="12"/>
  <c r="T112" i="12" s="1"/>
  <c r="S113" i="12"/>
  <c r="T113" i="12" s="1"/>
  <c r="S114" i="12"/>
  <c r="T114" i="12" s="1"/>
  <c r="S115" i="12"/>
  <c r="T115" i="12" s="1"/>
  <c r="S116" i="12"/>
  <c r="T116" i="12" s="1"/>
  <c r="S117" i="12"/>
  <c r="T117" i="12" s="1"/>
  <c r="S118" i="12"/>
  <c r="T118" i="12" s="1"/>
  <c r="S119" i="12"/>
  <c r="T119" i="12" s="1"/>
  <c r="S120" i="12"/>
  <c r="T120" i="12" s="1"/>
  <c r="S121" i="12"/>
  <c r="T121" i="12" s="1"/>
  <c r="S122" i="12"/>
  <c r="T122" i="12" s="1"/>
  <c r="S123" i="12"/>
  <c r="T123" i="12" s="1"/>
  <c r="S124" i="12"/>
  <c r="T124" i="12" s="1"/>
  <c r="S125" i="12"/>
  <c r="T125" i="12" s="1"/>
  <c r="S126" i="12"/>
  <c r="T126" i="12" s="1"/>
  <c r="S127" i="12"/>
  <c r="T127" i="12" s="1"/>
  <c r="S128" i="12"/>
  <c r="T128" i="12" s="1"/>
  <c r="S129" i="12"/>
  <c r="T129" i="12" s="1"/>
  <c r="S130" i="12"/>
  <c r="T130" i="12" s="1"/>
  <c r="S131" i="12"/>
  <c r="T131" i="12" s="1"/>
  <c r="S132" i="12"/>
  <c r="T132" i="12" s="1"/>
  <c r="S133" i="12"/>
  <c r="T133" i="12" s="1"/>
  <c r="S134" i="12"/>
  <c r="T134" i="12" s="1"/>
  <c r="S135" i="12"/>
  <c r="T135" i="12" s="1"/>
  <c r="S136" i="12"/>
  <c r="T136" i="12" s="1"/>
  <c r="S137" i="12"/>
  <c r="T137" i="12" s="1"/>
  <c r="S138" i="12"/>
  <c r="T138" i="12" s="1"/>
  <c r="S139" i="12"/>
  <c r="T139" i="12" s="1"/>
  <c r="S140" i="12"/>
  <c r="T140" i="12" s="1"/>
  <c r="S141" i="12"/>
  <c r="T141" i="12" s="1"/>
  <c r="S142" i="12"/>
  <c r="T142" i="12" s="1"/>
  <c r="S143" i="12"/>
  <c r="T143" i="12" s="1"/>
  <c r="S144" i="12"/>
  <c r="T144" i="12" s="1"/>
  <c r="S145" i="12"/>
  <c r="T145" i="12" s="1"/>
  <c r="S146" i="12"/>
  <c r="T146" i="12" s="1"/>
  <c r="S147" i="12"/>
  <c r="T147" i="12" s="1"/>
  <c r="S148" i="12"/>
  <c r="T148" i="12" s="1"/>
  <c r="S149" i="12"/>
  <c r="T149" i="12" s="1"/>
  <c r="S150" i="12"/>
  <c r="T150" i="12" s="1"/>
  <c r="S151" i="12"/>
  <c r="T151" i="12" s="1"/>
  <c r="S152" i="12"/>
  <c r="T152" i="12" s="1"/>
  <c r="S153" i="12"/>
  <c r="T153" i="12" s="1"/>
  <c r="S154" i="12"/>
  <c r="T154" i="12" s="1"/>
  <c r="S155" i="12"/>
  <c r="T155" i="12" s="1"/>
  <c r="S156" i="12"/>
  <c r="T156" i="12" s="1"/>
  <c r="S157" i="12"/>
  <c r="T157" i="12" s="1"/>
  <c r="S158" i="12"/>
  <c r="T158" i="12" s="1"/>
  <c r="S159" i="12"/>
  <c r="T159" i="12" s="1"/>
  <c r="S160" i="12"/>
  <c r="T160" i="12" s="1"/>
  <c r="S161" i="12"/>
  <c r="T161" i="12" s="1"/>
  <c r="S162" i="12"/>
  <c r="T162" i="12" s="1"/>
  <c r="S163" i="12"/>
  <c r="T163" i="12" s="1"/>
  <c r="S164" i="12"/>
  <c r="T164" i="12" s="1"/>
  <c r="S165" i="12"/>
  <c r="T165" i="12" s="1"/>
  <c r="S166" i="12"/>
  <c r="T166" i="12" s="1"/>
  <c r="S167" i="12"/>
  <c r="T167" i="12" s="1"/>
  <c r="S168" i="12"/>
  <c r="T168" i="12" s="1"/>
  <c r="S169" i="12"/>
  <c r="T169" i="12" s="1"/>
  <c r="S170" i="12"/>
  <c r="T170" i="12" s="1"/>
  <c r="S171" i="12"/>
  <c r="T171" i="12" s="1"/>
  <c r="S172" i="12"/>
  <c r="T172" i="12" s="1"/>
  <c r="S173" i="12"/>
  <c r="T173" i="12" s="1"/>
  <c r="S174" i="12"/>
  <c r="T174" i="12" s="1"/>
  <c r="S175" i="12"/>
  <c r="T175" i="12" s="1"/>
  <c r="S176" i="12"/>
  <c r="T176" i="12" s="1"/>
  <c r="S177" i="12"/>
  <c r="T177" i="12" s="1"/>
  <c r="S178" i="12"/>
  <c r="T178" i="12" s="1"/>
  <c r="S179" i="12"/>
  <c r="T179" i="12" s="1"/>
  <c r="S180" i="12"/>
  <c r="T180" i="12" s="1"/>
  <c r="S181" i="12"/>
  <c r="T181" i="12" s="1"/>
  <c r="S182" i="12"/>
  <c r="T182" i="12" s="1"/>
  <c r="S183" i="12"/>
  <c r="T183" i="12" s="1"/>
  <c r="S184" i="12"/>
  <c r="T184" i="12" s="1"/>
  <c r="S185" i="12"/>
  <c r="T185" i="12" s="1"/>
  <c r="S186" i="12"/>
  <c r="T186" i="12" s="1"/>
  <c r="S187" i="12"/>
  <c r="T187" i="12" s="1"/>
  <c r="S188" i="12"/>
  <c r="T188" i="12" s="1"/>
  <c r="S189" i="12"/>
  <c r="T189" i="12" s="1"/>
  <c r="S190" i="12"/>
  <c r="T190" i="12" s="1"/>
  <c r="S191" i="12"/>
  <c r="T191" i="12" s="1"/>
  <c r="S192" i="12"/>
  <c r="T192" i="12" s="1"/>
  <c r="S193" i="12"/>
  <c r="T193" i="12" s="1"/>
  <c r="S194" i="12"/>
  <c r="T194" i="12" s="1"/>
  <c r="S195" i="12"/>
  <c r="T195" i="12" s="1"/>
  <c r="S196" i="12"/>
  <c r="T196" i="12" s="1"/>
  <c r="S197" i="12"/>
  <c r="T197" i="12" s="1"/>
  <c r="S198" i="12"/>
  <c r="T198" i="12" s="1"/>
  <c r="S199" i="12"/>
  <c r="T199" i="12" s="1"/>
  <c r="S200" i="12"/>
  <c r="T200" i="12" s="1"/>
  <c r="S201" i="12"/>
  <c r="T201" i="12" s="1"/>
  <c r="S202" i="12"/>
  <c r="T202" i="12" s="1"/>
  <c r="S203" i="12"/>
  <c r="T203" i="12" s="1"/>
  <c r="S204" i="12"/>
  <c r="T204" i="12" s="1"/>
  <c r="S205" i="12"/>
  <c r="T205" i="12" s="1"/>
  <c r="S206" i="12"/>
  <c r="T206" i="12" s="1"/>
  <c r="S207" i="12"/>
  <c r="T207" i="12" s="1"/>
  <c r="S208" i="12"/>
  <c r="T208" i="12" s="1"/>
  <c r="S209" i="12"/>
  <c r="T209" i="12" s="1"/>
  <c r="S210" i="12"/>
  <c r="T210" i="12" s="1"/>
  <c r="S211" i="12"/>
  <c r="T211" i="12" s="1"/>
  <c r="S212" i="12"/>
  <c r="T212" i="12" s="1"/>
  <c r="S213" i="12"/>
  <c r="T213" i="12" s="1"/>
  <c r="S214" i="12"/>
  <c r="T214" i="12" s="1"/>
  <c r="S215" i="12"/>
  <c r="T215" i="12" s="1"/>
  <c r="S216" i="12"/>
  <c r="T216" i="12" s="1"/>
  <c r="S217" i="12"/>
  <c r="T217" i="12" s="1"/>
  <c r="S218" i="12"/>
  <c r="T218" i="12" s="1"/>
  <c r="S219" i="12"/>
  <c r="T219" i="12" s="1"/>
  <c r="S220" i="12"/>
  <c r="T220" i="12" s="1"/>
  <c r="S221" i="12"/>
  <c r="T221" i="12" s="1"/>
  <c r="S222" i="12"/>
  <c r="T222" i="12" s="1"/>
  <c r="S223" i="12"/>
  <c r="T223" i="12" s="1"/>
  <c r="S224" i="12"/>
  <c r="T224" i="12" s="1"/>
  <c r="S225" i="12"/>
  <c r="T225" i="12" s="1"/>
  <c r="S226" i="12"/>
  <c r="T226" i="12" s="1"/>
  <c r="S227" i="12"/>
  <c r="T227" i="12" s="1"/>
  <c r="S228" i="12"/>
  <c r="T228" i="12" s="1"/>
  <c r="S229" i="12"/>
  <c r="T229" i="12" s="1"/>
  <c r="S230" i="12"/>
  <c r="T230" i="12" s="1"/>
  <c r="S231" i="12"/>
  <c r="T231" i="12" s="1"/>
  <c r="S232" i="12"/>
  <c r="T232" i="12" s="1"/>
  <c r="S233" i="12"/>
  <c r="T233" i="12" s="1"/>
  <c r="S234" i="12"/>
  <c r="T234" i="12" s="1"/>
  <c r="S235" i="12"/>
  <c r="T235" i="12" s="1"/>
  <c r="S236" i="12"/>
  <c r="T236" i="12" s="1"/>
  <c r="S237" i="12"/>
  <c r="T237" i="12" s="1"/>
  <c r="S238" i="12"/>
  <c r="T238" i="12" s="1"/>
  <c r="S239" i="12"/>
  <c r="T239" i="12" s="1"/>
  <c r="S240" i="12"/>
  <c r="T240" i="12" s="1"/>
  <c r="S241" i="12"/>
  <c r="T241" i="12" s="1"/>
  <c r="S242" i="12"/>
  <c r="T242" i="12" s="1"/>
  <c r="S243" i="12"/>
  <c r="T243" i="12" s="1"/>
  <c r="S244" i="12"/>
  <c r="T244" i="12" s="1"/>
  <c r="S245" i="12"/>
  <c r="T245" i="12" s="1"/>
  <c r="S246" i="12"/>
  <c r="T246" i="12" s="1"/>
  <c r="S247" i="12"/>
  <c r="T247" i="12" s="1"/>
  <c r="S248" i="12"/>
  <c r="T248" i="12" s="1"/>
  <c r="S249" i="12"/>
  <c r="T249" i="12" s="1"/>
  <c r="S250" i="12"/>
  <c r="T250" i="12" s="1"/>
  <c r="S251" i="12"/>
  <c r="T251" i="12" s="1"/>
  <c r="S252" i="12"/>
  <c r="T252" i="12" s="1"/>
  <c r="S253" i="12"/>
  <c r="T253" i="12" s="1"/>
  <c r="S254" i="12"/>
  <c r="T254" i="12" s="1"/>
  <c r="S255" i="12"/>
  <c r="T255" i="12" s="1"/>
  <c r="S256" i="12"/>
  <c r="T256" i="12" s="1"/>
  <c r="S257" i="12"/>
  <c r="T257" i="12" s="1"/>
  <c r="S258" i="12"/>
  <c r="T258" i="12" s="1"/>
  <c r="S259" i="12"/>
  <c r="T259" i="12" s="1"/>
  <c r="S260" i="12"/>
  <c r="T260" i="12" s="1"/>
  <c r="S261" i="12"/>
  <c r="T261" i="12" s="1"/>
  <c r="S262" i="12"/>
  <c r="T262" i="12" s="1"/>
  <c r="S263" i="12"/>
  <c r="T263" i="12" s="1"/>
  <c r="S264" i="12"/>
  <c r="T264" i="12" s="1"/>
  <c r="S265" i="12"/>
  <c r="T265" i="12" s="1"/>
  <c r="S266" i="12"/>
  <c r="T266" i="12" s="1"/>
  <c r="S267" i="12"/>
  <c r="T267" i="12" s="1"/>
  <c r="S268" i="12"/>
  <c r="T268" i="12" s="1"/>
  <c r="S269" i="12"/>
  <c r="T269" i="12" s="1"/>
  <c r="S270" i="12"/>
  <c r="T270" i="12" s="1"/>
  <c r="S271" i="12"/>
  <c r="T271" i="12" s="1"/>
  <c r="S272" i="12"/>
  <c r="T272" i="12" s="1"/>
  <c r="S273" i="12"/>
  <c r="T273" i="12" s="1"/>
  <c r="S274" i="12"/>
  <c r="T274" i="12" s="1"/>
  <c r="S275" i="12"/>
  <c r="T275" i="12" s="1"/>
  <c r="S276" i="12"/>
  <c r="T276" i="12" s="1"/>
  <c r="S277" i="12"/>
  <c r="T277" i="12" s="1"/>
  <c r="S278" i="12"/>
  <c r="T278" i="12" s="1"/>
  <c r="S279" i="12"/>
  <c r="T279" i="12" s="1"/>
  <c r="S280" i="12"/>
  <c r="T280" i="12" s="1"/>
  <c r="S281" i="12"/>
  <c r="T281" i="12" s="1"/>
  <c r="S282" i="12"/>
  <c r="T282" i="12" s="1"/>
  <c r="S283" i="12"/>
  <c r="T283" i="12" s="1"/>
  <c r="S284" i="12"/>
  <c r="T284" i="12" s="1"/>
  <c r="S285" i="12"/>
  <c r="T285" i="12" s="1"/>
  <c r="S286" i="12"/>
  <c r="T286" i="12" s="1"/>
  <c r="S287" i="12"/>
  <c r="T287" i="12" s="1"/>
  <c r="S288" i="12"/>
  <c r="T288" i="12" s="1"/>
  <c r="S289" i="12"/>
  <c r="T289" i="12" s="1"/>
  <c r="S290" i="12"/>
  <c r="T290" i="12" s="1"/>
  <c r="S291" i="12"/>
  <c r="T291" i="12" s="1"/>
  <c r="S292" i="12"/>
  <c r="T292" i="12" s="1"/>
  <c r="S293" i="12"/>
  <c r="T293" i="12" s="1"/>
  <c r="S294" i="12"/>
  <c r="T294" i="12" s="1"/>
  <c r="S295" i="12"/>
  <c r="T295" i="12" s="1"/>
  <c r="S296" i="12"/>
  <c r="T296" i="12" s="1"/>
  <c r="S297" i="12"/>
  <c r="T297" i="12" s="1"/>
  <c r="S298" i="12"/>
  <c r="T298" i="12" s="1"/>
  <c r="S299" i="12"/>
  <c r="T299" i="12" s="1"/>
  <c r="S300" i="12"/>
  <c r="T300" i="12" s="1"/>
  <c r="S301" i="12"/>
  <c r="T301" i="12" s="1"/>
  <c r="S302" i="12"/>
  <c r="T302" i="12" s="1"/>
  <c r="S303" i="12"/>
  <c r="T303" i="12" s="1"/>
  <c r="S304" i="12"/>
  <c r="T304" i="12" s="1"/>
  <c r="S305" i="12"/>
  <c r="T305" i="12" s="1"/>
  <c r="S306" i="12"/>
  <c r="T306" i="12" s="1"/>
  <c r="S307" i="12"/>
  <c r="T307" i="12" s="1"/>
  <c r="S308" i="12"/>
  <c r="T308" i="12" s="1"/>
  <c r="S309" i="12"/>
  <c r="T309" i="12" s="1"/>
  <c r="S310" i="12"/>
  <c r="T310" i="12" s="1"/>
  <c r="S311" i="12"/>
  <c r="T311" i="12" s="1"/>
  <c r="S312" i="12"/>
  <c r="T312" i="12" s="1"/>
  <c r="S313" i="12"/>
  <c r="T313" i="12" s="1"/>
  <c r="S314" i="12"/>
  <c r="T314" i="12" s="1"/>
  <c r="S315" i="12"/>
  <c r="T315" i="12" s="1"/>
  <c r="S316" i="12"/>
  <c r="T316" i="12" s="1"/>
  <c r="S317" i="12"/>
  <c r="T317" i="12" s="1"/>
  <c r="S318" i="12"/>
  <c r="T318" i="12" s="1"/>
  <c r="S319" i="12"/>
  <c r="T319" i="12" s="1"/>
  <c r="S320" i="12"/>
  <c r="T320" i="12" s="1"/>
  <c r="S321" i="12"/>
  <c r="T321" i="12" s="1"/>
  <c r="S322" i="12"/>
  <c r="T322" i="12" s="1"/>
  <c r="S323" i="12"/>
  <c r="T323" i="12" s="1"/>
  <c r="S324" i="12"/>
  <c r="T324" i="12" s="1"/>
  <c r="S325" i="12"/>
  <c r="T325" i="12" s="1"/>
  <c r="S326" i="12"/>
  <c r="T326" i="12" s="1"/>
  <c r="S327" i="12"/>
  <c r="T327" i="12" s="1"/>
  <c r="S328" i="12"/>
  <c r="T328" i="12" s="1"/>
  <c r="S329" i="12"/>
  <c r="T329" i="12" s="1"/>
  <c r="S330" i="12"/>
  <c r="T330" i="12" s="1"/>
  <c r="S331" i="12"/>
  <c r="T331" i="12" s="1"/>
  <c r="S332" i="12"/>
  <c r="T332" i="12" s="1"/>
  <c r="S333" i="12"/>
  <c r="T333" i="12" s="1"/>
  <c r="S334" i="12"/>
  <c r="T334" i="12" s="1"/>
  <c r="S335" i="12"/>
  <c r="T335" i="12" s="1"/>
  <c r="S336" i="12"/>
  <c r="T336" i="12" s="1"/>
  <c r="S337" i="12"/>
  <c r="T337" i="12" s="1"/>
  <c r="S338" i="12"/>
  <c r="T338" i="12" s="1"/>
  <c r="S339" i="12"/>
  <c r="T339" i="12" s="1"/>
  <c r="S340" i="12"/>
  <c r="T340" i="12" s="1"/>
  <c r="S341" i="12"/>
  <c r="T341" i="12" s="1"/>
  <c r="S342" i="12"/>
  <c r="T342" i="12" s="1"/>
  <c r="S343" i="12"/>
  <c r="T343" i="12" s="1"/>
  <c r="S344" i="12"/>
  <c r="T344" i="12" s="1"/>
  <c r="S345" i="12"/>
  <c r="T345" i="12" s="1"/>
  <c r="S346" i="12"/>
  <c r="T346" i="12" s="1"/>
  <c r="S347" i="12"/>
  <c r="T347" i="12" s="1"/>
  <c r="S348" i="12"/>
  <c r="T348" i="12" s="1"/>
  <c r="S349" i="12"/>
  <c r="T349" i="12" s="1"/>
  <c r="S350" i="12"/>
  <c r="T350" i="12" s="1"/>
  <c r="S351" i="12"/>
  <c r="T351" i="12" s="1"/>
  <c r="S352" i="12"/>
  <c r="T352" i="12" s="1"/>
  <c r="S353" i="12"/>
  <c r="T353" i="12" s="1"/>
  <c r="S354" i="12"/>
  <c r="T354" i="12" s="1"/>
  <c r="S355" i="12"/>
  <c r="T355" i="12" s="1"/>
  <c r="S356" i="12"/>
  <c r="T356" i="12" s="1"/>
  <c r="S357" i="12"/>
  <c r="T357" i="12" s="1"/>
  <c r="S358" i="12"/>
  <c r="T358" i="12" s="1"/>
  <c r="S359" i="12"/>
  <c r="T359" i="12" s="1"/>
  <c r="S360" i="12"/>
  <c r="T360" i="12" s="1"/>
  <c r="S361" i="12"/>
  <c r="T361" i="12" s="1"/>
  <c r="S362" i="12"/>
  <c r="T362" i="12" s="1"/>
  <c r="S363" i="12"/>
  <c r="T363" i="12" s="1"/>
  <c r="S364" i="12"/>
  <c r="T364" i="12" s="1"/>
  <c r="S365" i="12"/>
  <c r="T365" i="12" s="1"/>
  <c r="S366" i="12"/>
  <c r="T366" i="12" s="1"/>
  <c r="S367" i="12"/>
  <c r="T367" i="12" s="1"/>
  <c r="S368" i="12"/>
  <c r="T368" i="12" s="1"/>
  <c r="S369" i="12"/>
  <c r="T369" i="12" s="1"/>
  <c r="S370" i="12"/>
  <c r="T370" i="12" s="1"/>
  <c r="S371" i="12"/>
  <c r="T371" i="12" s="1"/>
  <c r="S372" i="12"/>
  <c r="T372" i="12" s="1"/>
  <c r="S373" i="12"/>
  <c r="T373" i="12" s="1"/>
  <c r="S374" i="12"/>
  <c r="T374" i="12" s="1"/>
  <c r="S375" i="12"/>
  <c r="T375" i="12" s="1"/>
  <c r="S376" i="12"/>
  <c r="T376" i="12" s="1"/>
  <c r="S377" i="12"/>
  <c r="T377" i="12" s="1"/>
  <c r="S378" i="12"/>
  <c r="T378" i="12" s="1"/>
  <c r="S379" i="12"/>
  <c r="T379" i="12" s="1"/>
  <c r="S380" i="12"/>
  <c r="T380" i="12" s="1"/>
  <c r="S381" i="12"/>
  <c r="T381" i="12" s="1"/>
  <c r="S382" i="12"/>
  <c r="T382" i="12" s="1"/>
  <c r="S383" i="12"/>
  <c r="T383" i="12" s="1"/>
  <c r="S384" i="12"/>
  <c r="T384" i="12" s="1"/>
  <c r="S385" i="12"/>
  <c r="T385" i="12" s="1"/>
  <c r="S386" i="12"/>
  <c r="T386" i="12" s="1"/>
  <c r="S387" i="12"/>
  <c r="T387" i="12" s="1"/>
  <c r="S388" i="12"/>
  <c r="T388" i="12" s="1"/>
  <c r="S389" i="12"/>
  <c r="T389" i="12" s="1"/>
  <c r="S390" i="12"/>
  <c r="T390" i="12" s="1"/>
  <c r="S391" i="12"/>
  <c r="T391" i="12" s="1"/>
  <c r="S392" i="12"/>
  <c r="T392" i="12" s="1"/>
  <c r="S393" i="12"/>
  <c r="T393" i="12" s="1"/>
  <c r="S394" i="12"/>
  <c r="T394" i="12" s="1"/>
  <c r="S395" i="12"/>
  <c r="T395" i="12" s="1"/>
  <c r="S396" i="12"/>
  <c r="T396" i="12" s="1"/>
  <c r="S397" i="12"/>
  <c r="T397" i="12" s="1"/>
  <c r="S398" i="12"/>
  <c r="T398" i="12" s="1"/>
  <c r="S399" i="12"/>
  <c r="T399" i="12" s="1"/>
  <c r="S400" i="12"/>
  <c r="T400" i="12" s="1"/>
  <c r="S401" i="12"/>
  <c r="T401" i="12" s="1"/>
  <c r="S402" i="12"/>
  <c r="T402" i="12" s="1"/>
  <c r="S403" i="12"/>
  <c r="T403" i="12" s="1"/>
  <c r="S404" i="12"/>
  <c r="T404" i="12" s="1"/>
  <c r="S405" i="12"/>
  <c r="T405" i="12" s="1"/>
  <c r="S406" i="12"/>
  <c r="T406" i="12" s="1"/>
  <c r="S407" i="12"/>
  <c r="T407" i="12" s="1"/>
  <c r="S408" i="12"/>
  <c r="T408" i="12" s="1"/>
  <c r="S409" i="12"/>
  <c r="T409" i="12" s="1"/>
  <c r="S410" i="12"/>
  <c r="T410" i="12" s="1"/>
  <c r="S411" i="12"/>
  <c r="T411" i="12" s="1"/>
  <c r="S412" i="12"/>
  <c r="T412" i="12" s="1"/>
  <c r="S413" i="12"/>
  <c r="T413" i="12" s="1"/>
  <c r="S414" i="12"/>
  <c r="T414" i="12" s="1"/>
  <c r="S415" i="12"/>
  <c r="T415" i="12" s="1"/>
  <c r="S416" i="12"/>
  <c r="T416" i="12" s="1"/>
  <c r="S417" i="12"/>
  <c r="T417" i="12" s="1"/>
  <c r="S418" i="12"/>
  <c r="T418" i="12" s="1"/>
  <c r="S419" i="12"/>
  <c r="T419" i="12" s="1"/>
  <c r="S420" i="12"/>
  <c r="T420" i="12" s="1"/>
  <c r="S421" i="12"/>
  <c r="T421" i="12" s="1"/>
  <c r="S422" i="12"/>
  <c r="T422" i="12" s="1"/>
  <c r="S423" i="12"/>
  <c r="T423" i="12" s="1"/>
  <c r="S424" i="12"/>
  <c r="T424" i="12" s="1"/>
  <c r="S425" i="12"/>
  <c r="T425" i="12" s="1"/>
  <c r="S426" i="12"/>
  <c r="T426" i="12" s="1"/>
  <c r="S427" i="12"/>
  <c r="T427" i="12" s="1"/>
  <c r="S428" i="12"/>
  <c r="T428" i="12" s="1"/>
  <c r="S429" i="12"/>
  <c r="T429" i="12" s="1"/>
  <c r="S430" i="12"/>
  <c r="T430" i="12" s="1"/>
  <c r="S431" i="12"/>
  <c r="T431" i="12" s="1"/>
  <c r="S432" i="12"/>
  <c r="T432" i="12" s="1"/>
  <c r="S433" i="12"/>
  <c r="T433" i="12" s="1"/>
  <c r="S434" i="12"/>
  <c r="T434" i="12" s="1"/>
  <c r="S435" i="12"/>
  <c r="T435" i="12" s="1"/>
  <c r="S436" i="12"/>
  <c r="T436" i="12" s="1"/>
  <c r="S437" i="12"/>
  <c r="T437" i="12" s="1"/>
  <c r="S438" i="12"/>
  <c r="T438" i="12" s="1"/>
  <c r="S439" i="12"/>
  <c r="T439" i="12" s="1"/>
  <c r="S440" i="12"/>
  <c r="T440" i="12" s="1"/>
  <c r="S441" i="12"/>
  <c r="T441" i="12" s="1"/>
  <c r="S442" i="12"/>
  <c r="T442" i="12" s="1"/>
  <c r="S443" i="12"/>
  <c r="T443" i="12" s="1"/>
  <c r="S444" i="12"/>
  <c r="T444" i="12" s="1"/>
  <c r="S445" i="12"/>
  <c r="T445" i="12" s="1"/>
  <c r="S446" i="12"/>
  <c r="T446" i="12" s="1"/>
  <c r="S447" i="12"/>
  <c r="T447" i="12" s="1"/>
  <c r="S448" i="12"/>
  <c r="T448" i="12" s="1"/>
  <c r="S449" i="12"/>
  <c r="T449" i="12" s="1"/>
  <c r="S450" i="12"/>
  <c r="T450" i="12" s="1"/>
  <c r="S451" i="12"/>
  <c r="T451" i="12" s="1"/>
  <c r="S452" i="12"/>
  <c r="T452" i="12" s="1"/>
  <c r="S453" i="12"/>
  <c r="T453" i="12" s="1"/>
  <c r="S454" i="12"/>
  <c r="T454" i="12" s="1"/>
  <c r="S455" i="12"/>
  <c r="T455" i="12" s="1"/>
  <c r="S456" i="12"/>
  <c r="T456" i="12" s="1"/>
  <c r="S457" i="12"/>
  <c r="T457" i="12" s="1"/>
  <c r="S458" i="12"/>
  <c r="T458" i="12" s="1"/>
  <c r="S459" i="12"/>
  <c r="T459" i="12" s="1"/>
  <c r="S460" i="12"/>
  <c r="T460" i="12" s="1"/>
  <c r="S461" i="12"/>
  <c r="T461" i="12" s="1"/>
  <c r="S462" i="12"/>
  <c r="T462" i="12" s="1"/>
  <c r="S463" i="12"/>
  <c r="T463" i="12" s="1"/>
  <c r="S464" i="12"/>
  <c r="T464" i="12" s="1"/>
  <c r="S465" i="12"/>
  <c r="T465" i="12" s="1"/>
  <c r="S466" i="12"/>
  <c r="T466" i="12" s="1"/>
  <c r="S467" i="12"/>
  <c r="T467" i="12" s="1"/>
  <c r="S468" i="12"/>
  <c r="T468" i="12" s="1"/>
  <c r="S469" i="12"/>
  <c r="T469" i="12" s="1"/>
  <c r="S470" i="12"/>
  <c r="T470" i="12" s="1"/>
  <c r="S471" i="12"/>
  <c r="T471" i="12" s="1"/>
  <c r="S472" i="12"/>
  <c r="T472" i="12" s="1"/>
  <c r="S473" i="12"/>
  <c r="T473" i="12" s="1"/>
  <c r="S474" i="12"/>
  <c r="T474" i="12" s="1"/>
  <c r="S475" i="12"/>
  <c r="T475" i="12" s="1"/>
  <c r="S476" i="12"/>
  <c r="T476" i="12" s="1"/>
  <c r="S477" i="12"/>
  <c r="T477" i="12" s="1"/>
  <c r="S478" i="12"/>
  <c r="T478" i="12" s="1"/>
  <c r="S479" i="12"/>
  <c r="T479" i="12" s="1"/>
  <c r="S480" i="12"/>
  <c r="T480" i="12" s="1"/>
  <c r="S481" i="12"/>
  <c r="T481" i="12" s="1"/>
  <c r="S482" i="12"/>
  <c r="T482" i="12" s="1"/>
  <c r="S483" i="12"/>
  <c r="T483" i="12" s="1"/>
  <c r="S484" i="12"/>
  <c r="T484" i="12" s="1"/>
  <c r="S485" i="12"/>
  <c r="T485" i="12" s="1"/>
  <c r="S486" i="12"/>
  <c r="T486" i="12" s="1"/>
  <c r="S487" i="12"/>
  <c r="T487" i="12" s="1"/>
  <c r="S488" i="12"/>
  <c r="T488" i="12" s="1"/>
  <c r="S489" i="12"/>
  <c r="T489" i="12" s="1"/>
  <c r="S490" i="12"/>
  <c r="T490" i="12" s="1"/>
  <c r="S491" i="12"/>
  <c r="T491" i="12" s="1"/>
  <c r="S492" i="12"/>
  <c r="T492" i="12" s="1"/>
  <c r="S493" i="12"/>
  <c r="T493" i="12" s="1"/>
  <c r="S494" i="12"/>
  <c r="T494" i="12" s="1"/>
  <c r="S495" i="12"/>
  <c r="T495" i="12" s="1"/>
  <c r="S496" i="12"/>
  <c r="T496" i="12" s="1"/>
  <c r="S497" i="12"/>
  <c r="T497" i="12" s="1"/>
  <c r="S498" i="12"/>
  <c r="T498" i="12" s="1"/>
  <c r="S499" i="12"/>
  <c r="T499" i="12" s="1"/>
  <c r="S500" i="12"/>
  <c r="T500" i="12" s="1"/>
  <c r="S501" i="12"/>
  <c r="T501" i="12" s="1"/>
  <c r="S502" i="12"/>
  <c r="T502" i="12" s="1"/>
  <c r="S503" i="12"/>
  <c r="T503" i="12" s="1"/>
  <c r="S504" i="12"/>
  <c r="T504" i="12" s="1"/>
  <c r="G4" i="12"/>
  <c r="H4" i="12" s="1"/>
  <c r="G5" i="12"/>
  <c r="H5" i="12" s="1"/>
  <c r="G6" i="12"/>
  <c r="H6" i="12" s="1"/>
  <c r="G7" i="12"/>
  <c r="H7" i="12" s="1"/>
  <c r="G8" i="12"/>
  <c r="H8" i="12" s="1"/>
  <c r="G9" i="12"/>
  <c r="H9" i="12" s="1"/>
  <c r="G10" i="12"/>
  <c r="H10" i="12" s="1"/>
  <c r="G11" i="12"/>
  <c r="H11" i="12" s="1"/>
  <c r="G12" i="12"/>
  <c r="H12" i="12" s="1"/>
  <c r="G13" i="12"/>
  <c r="H13" i="12" s="1"/>
  <c r="G14" i="12"/>
  <c r="H14" i="12" s="1"/>
  <c r="G15" i="12"/>
  <c r="H15" i="12" s="1"/>
  <c r="G16" i="12"/>
  <c r="H16" i="12" s="1"/>
  <c r="G17" i="12"/>
  <c r="H17" i="12" s="1"/>
  <c r="G18" i="12"/>
  <c r="H18" i="12" s="1"/>
  <c r="G19" i="12"/>
  <c r="H19" i="12" s="1"/>
  <c r="G20" i="12"/>
  <c r="H20" i="12" s="1"/>
  <c r="G21" i="12"/>
  <c r="H21" i="12" s="1"/>
  <c r="G22" i="12"/>
  <c r="H22" i="12" s="1"/>
  <c r="G23" i="12"/>
  <c r="H23" i="12" s="1"/>
  <c r="G24" i="12"/>
  <c r="H24" i="12" s="1"/>
  <c r="G25" i="12"/>
  <c r="H25" i="12" s="1"/>
  <c r="G26" i="12"/>
  <c r="H26" i="12" s="1"/>
  <c r="G27" i="12"/>
  <c r="H27" i="12" s="1"/>
  <c r="G28" i="12"/>
  <c r="H28" i="12" s="1"/>
  <c r="G29" i="12"/>
  <c r="H29" i="12" s="1"/>
  <c r="G30" i="12"/>
  <c r="H30" i="12" s="1"/>
  <c r="G31" i="12"/>
  <c r="H31" i="12" s="1"/>
  <c r="G32" i="12"/>
  <c r="H32" i="12" s="1"/>
  <c r="G33" i="12"/>
  <c r="H33" i="12" s="1"/>
  <c r="G34" i="12"/>
  <c r="H34" i="12" s="1"/>
  <c r="G35" i="12"/>
  <c r="H35" i="12" s="1"/>
  <c r="G36" i="12"/>
  <c r="H36" i="12" s="1"/>
  <c r="G37" i="12"/>
  <c r="H37" i="12" s="1"/>
  <c r="G38" i="12"/>
  <c r="H38" i="12" s="1"/>
  <c r="G39" i="12"/>
  <c r="H39" i="12" s="1"/>
  <c r="G40" i="12"/>
  <c r="H40" i="12" s="1"/>
  <c r="G41" i="12"/>
  <c r="H41" i="12" s="1"/>
  <c r="G42" i="12"/>
  <c r="H42" i="12" s="1"/>
  <c r="G43" i="12"/>
  <c r="H43" i="12" s="1"/>
  <c r="G44" i="12"/>
  <c r="H44" i="12" s="1"/>
  <c r="G45" i="12"/>
  <c r="H45" i="12" s="1"/>
  <c r="G46" i="12"/>
  <c r="H46" i="12" s="1"/>
  <c r="G47" i="12"/>
  <c r="H47" i="12" s="1"/>
  <c r="G48" i="12"/>
  <c r="H48" i="12" s="1"/>
  <c r="G49" i="12"/>
  <c r="H49" i="12" s="1"/>
  <c r="G50" i="12"/>
  <c r="H50" i="12" s="1"/>
  <c r="G51" i="12"/>
  <c r="H51" i="12" s="1"/>
  <c r="G52" i="12"/>
  <c r="H52" i="12" s="1"/>
  <c r="G53" i="12"/>
  <c r="H53" i="12" s="1"/>
  <c r="G54" i="12"/>
  <c r="H54" i="12" s="1"/>
  <c r="G55" i="12"/>
  <c r="H55" i="12" s="1"/>
  <c r="G56" i="12"/>
  <c r="H56" i="12" s="1"/>
  <c r="G57" i="12"/>
  <c r="H57" i="12" s="1"/>
  <c r="G58" i="12"/>
  <c r="H58" i="12" s="1"/>
  <c r="G59" i="12"/>
  <c r="H59" i="12" s="1"/>
  <c r="G60" i="12"/>
  <c r="H60" i="12" s="1"/>
  <c r="G61" i="12"/>
  <c r="H61" i="12" s="1"/>
  <c r="G62" i="12"/>
  <c r="H62" i="12" s="1"/>
  <c r="G63" i="12"/>
  <c r="H63" i="12" s="1"/>
  <c r="G64" i="12"/>
  <c r="H64" i="12" s="1"/>
  <c r="G65" i="12"/>
  <c r="H65" i="12" s="1"/>
  <c r="G66" i="12"/>
  <c r="H66" i="12" s="1"/>
  <c r="G67" i="12"/>
  <c r="H67" i="12" s="1"/>
  <c r="G68" i="12"/>
  <c r="H68" i="12" s="1"/>
  <c r="G69" i="12"/>
  <c r="H69" i="12" s="1"/>
  <c r="G70" i="12"/>
  <c r="H70" i="12" s="1"/>
  <c r="G71" i="12"/>
  <c r="H71" i="12" s="1"/>
  <c r="G72" i="12"/>
  <c r="H72" i="12" s="1"/>
  <c r="G73" i="12"/>
  <c r="H73" i="12" s="1"/>
  <c r="G74" i="12"/>
  <c r="H74" i="12" s="1"/>
  <c r="G75" i="12"/>
  <c r="H75" i="12" s="1"/>
  <c r="G76" i="12"/>
  <c r="H76" i="12" s="1"/>
  <c r="G77" i="12"/>
  <c r="H77" i="12" s="1"/>
  <c r="G78" i="12"/>
  <c r="H78" i="12" s="1"/>
  <c r="G79" i="12"/>
  <c r="H79" i="12" s="1"/>
  <c r="G80" i="12"/>
  <c r="H80" i="12" s="1"/>
  <c r="G81" i="12"/>
  <c r="H81" i="12" s="1"/>
  <c r="G82" i="12"/>
  <c r="H82" i="12" s="1"/>
  <c r="G83" i="12"/>
  <c r="H83" i="12" s="1"/>
  <c r="G84" i="12"/>
  <c r="H84" i="12" s="1"/>
  <c r="G85" i="12"/>
  <c r="H85" i="12" s="1"/>
  <c r="G86" i="12"/>
  <c r="H86" i="12" s="1"/>
  <c r="G87" i="12"/>
  <c r="H87" i="12" s="1"/>
  <c r="G88" i="12"/>
  <c r="H88" i="12" s="1"/>
  <c r="G89" i="12"/>
  <c r="H89" i="12" s="1"/>
  <c r="G90" i="12"/>
  <c r="H90" i="12" s="1"/>
  <c r="G91" i="12"/>
  <c r="H91" i="12" s="1"/>
  <c r="G92" i="12"/>
  <c r="H92" i="12" s="1"/>
  <c r="G93" i="12"/>
  <c r="H93" i="12" s="1"/>
  <c r="G94" i="12"/>
  <c r="H94" i="12" s="1"/>
  <c r="G95" i="12"/>
  <c r="H95" i="12" s="1"/>
  <c r="G96" i="12"/>
  <c r="H96" i="12" s="1"/>
  <c r="G97" i="12"/>
  <c r="H97" i="12" s="1"/>
  <c r="G98" i="12"/>
  <c r="H98" i="12" s="1"/>
  <c r="G99" i="12"/>
  <c r="H99" i="12" s="1"/>
  <c r="G100" i="12"/>
  <c r="H100" i="12" s="1"/>
  <c r="G101" i="12"/>
  <c r="H101" i="12" s="1"/>
  <c r="G102" i="12"/>
  <c r="H102" i="12" s="1"/>
  <c r="G103" i="12"/>
  <c r="H103" i="12" s="1"/>
  <c r="G104" i="12"/>
  <c r="H104" i="12" s="1"/>
  <c r="G105" i="12"/>
  <c r="H105" i="12" s="1"/>
  <c r="G106" i="12"/>
  <c r="H106" i="12" s="1"/>
  <c r="G107" i="12"/>
  <c r="H107" i="12" s="1"/>
  <c r="G108" i="12"/>
  <c r="H108" i="12" s="1"/>
  <c r="G109" i="12"/>
  <c r="H109" i="12" s="1"/>
  <c r="G110" i="12"/>
  <c r="H110" i="12" s="1"/>
  <c r="G111" i="12"/>
  <c r="H111" i="12" s="1"/>
  <c r="G112" i="12"/>
  <c r="H112" i="12" s="1"/>
  <c r="G113" i="12"/>
  <c r="H113" i="12" s="1"/>
  <c r="G114" i="12"/>
  <c r="H114" i="12" s="1"/>
  <c r="G115" i="12"/>
  <c r="H115" i="12" s="1"/>
  <c r="G116" i="12"/>
  <c r="H116" i="12" s="1"/>
  <c r="G117" i="12"/>
  <c r="H117" i="12" s="1"/>
  <c r="G118" i="12"/>
  <c r="H118" i="12" s="1"/>
  <c r="G119" i="12"/>
  <c r="H119" i="12" s="1"/>
  <c r="G120" i="12"/>
  <c r="H120" i="12" s="1"/>
  <c r="G121" i="12"/>
  <c r="H121" i="12" s="1"/>
  <c r="G122" i="12"/>
  <c r="H122" i="12" s="1"/>
  <c r="G123" i="12"/>
  <c r="H123" i="12" s="1"/>
  <c r="G124" i="12"/>
  <c r="H124" i="12" s="1"/>
  <c r="G125" i="12"/>
  <c r="H125" i="12" s="1"/>
  <c r="G126" i="12"/>
  <c r="G127" i="12"/>
  <c r="H127" i="12" s="1"/>
  <c r="G128" i="12"/>
  <c r="H128" i="12" s="1"/>
  <c r="G129" i="12"/>
  <c r="H129" i="12" s="1"/>
  <c r="G130" i="12"/>
  <c r="H130" i="12" s="1"/>
  <c r="G131" i="12"/>
  <c r="H131" i="12" s="1"/>
  <c r="G132" i="12"/>
  <c r="H132" i="12" s="1"/>
  <c r="G133" i="12"/>
  <c r="H133" i="12" s="1"/>
  <c r="G134" i="12"/>
  <c r="H134" i="12" s="1"/>
  <c r="G135" i="12"/>
  <c r="H135" i="12" s="1"/>
  <c r="G136" i="12"/>
  <c r="H136" i="12" s="1"/>
  <c r="G137" i="12"/>
  <c r="H137" i="12" s="1"/>
  <c r="G138" i="12"/>
  <c r="H138" i="12" s="1"/>
  <c r="G139" i="12"/>
  <c r="H139" i="12" s="1"/>
  <c r="G140" i="12"/>
  <c r="H140" i="12" s="1"/>
  <c r="G141" i="12"/>
  <c r="H141" i="12" s="1"/>
  <c r="G142" i="12"/>
  <c r="H142" i="12" s="1"/>
  <c r="G143" i="12"/>
  <c r="H143" i="12" s="1"/>
  <c r="G144" i="12"/>
  <c r="H144" i="12" s="1"/>
  <c r="G145" i="12"/>
  <c r="H145" i="12" s="1"/>
  <c r="G146" i="12"/>
  <c r="H146" i="12" s="1"/>
  <c r="G147" i="12"/>
  <c r="H147" i="12" s="1"/>
  <c r="G148" i="12"/>
  <c r="H148" i="12" s="1"/>
  <c r="G149" i="12"/>
  <c r="H149" i="12" s="1"/>
  <c r="G150" i="12"/>
  <c r="H150" i="12" s="1"/>
  <c r="G151" i="12"/>
  <c r="H151" i="12" s="1"/>
  <c r="G152" i="12"/>
  <c r="H152" i="12" s="1"/>
  <c r="G153" i="12"/>
  <c r="H153" i="12" s="1"/>
  <c r="G154" i="12"/>
  <c r="H154" i="12" s="1"/>
  <c r="G155" i="12"/>
  <c r="H155" i="12" s="1"/>
  <c r="G156" i="12"/>
  <c r="H156" i="12" s="1"/>
  <c r="G157" i="12"/>
  <c r="H157" i="12" s="1"/>
  <c r="G158" i="12"/>
  <c r="H158" i="12" s="1"/>
  <c r="G159" i="12"/>
  <c r="H159" i="12" s="1"/>
  <c r="G160" i="12"/>
  <c r="H160" i="12" s="1"/>
  <c r="G161" i="12"/>
  <c r="H161" i="12" s="1"/>
  <c r="G162" i="12"/>
  <c r="H162" i="12" s="1"/>
  <c r="G163" i="12"/>
  <c r="H163" i="12" s="1"/>
  <c r="G164" i="12"/>
  <c r="H164" i="12" s="1"/>
  <c r="G165" i="12"/>
  <c r="H165" i="12" s="1"/>
  <c r="G166" i="12"/>
  <c r="H166" i="12" s="1"/>
  <c r="G167" i="12"/>
  <c r="H167" i="12" s="1"/>
  <c r="G168" i="12"/>
  <c r="H168" i="12" s="1"/>
  <c r="G169" i="12"/>
  <c r="H169" i="12" s="1"/>
  <c r="G170" i="12"/>
  <c r="H170" i="12" s="1"/>
  <c r="G171" i="12"/>
  <c r="H171" i="12" s="1"/>
  <c r="G172" i="12"/>
  <c r="H172" i="12" s="1"/>
  <c r="G173" i="12"/>
  <c r="H173" i="12" s="1"/>
  <c r="G174" i="12"/>
  <c r="H174" i="12" s="1"/>
  <c r="G175" i="12"/>
  <c r="H175" i="12" s="1"/>
  <c r="G176" i="12"/>
  <c r="H176" i="12" s="1"/>
  <c r="G177" i="12"/>
  <c r="H177" i="12" s="1"/>
  <c r="G178" i="12"/>
  <c r="H178" i="12" s="1"/>
  <c r="G179" i="12"/>
  <c r="H179" i="12" s="1"/>
  <c r="G180" i="12"/>
  <c r="H180" i="12" s="1"/>
  <c r="G181" i="12"/>
  <c r="H181" i="12" s="1"/>
  <c r="G182" i="12"/>
  <c r="H182" i="12" s="1"/>
  <c r="G183" i="12"/>
  <c r="H183" i="12" s="1"/>
  <c r="G184" i="12"/>
  <c r="H184" i="12" s="1"/>
  <c r="G185" i="12"/>
  <c r="H185" i="12" s="1"/>
  <c r="G186" i="12"/>
  <c r="H186" i="12" s="1"/>
  <c r="G187" i="12"/>
  <c r="H187" i="12" s="1"/>
  <c r="G188" i="12"/>
  <c r="H188" i="12" s="1"/>
  <c r="G189" i="12"/>
  <c r="H189" i="12" s="1"/>
  <c r="G190" i="12"/>
  <c r="H190" i="12" s="1"/>
  <c r="G191" i="12"/>
  <c r="H191" i="12" s="1"/>
  <c r="G192" i="12"/>
  <c r="H192" i="12" s="1"/>
  <c r="G193" i="12"/>
  <c r="H193" i="12" s="1"/>
  <c r="G194" i="12"/>
  <c r="H194" i="12" s="1"/>
  <c r="G195" i="12"/>
  <c r="H195" i="12" s="1"/>
  <c r="G196" i="12"/>
  <c r="H196" i="12" s="1"/>
  <c r="G197" i="12"/>
  <c r="H197" i="12" s="1"/>
  <c r="G198" i="12"/>
  <c r="H198" i="12" s="1"/>
  <c r="G199" i="12"/>
  <c r="H199" i="12" s="1"/>
  <c r="G200" i="12"/>
  <c r="H200" i="12" s="1"/>
  <c r="G201" i="12"/>
  <c r="H201" i="12" s="1"/>
  <c r="G202" i="12"/>
  <c r="H202" i="12" s="1"/>
  <c r="G203" i="12"/>
  <c r="H203" i="12" s="1"/>
  <c r="G204" i="12"/>
  <c r="H204" i="12" s="1"/>
  <c r="G205" i="12"/>
  <c r="H205" i="12" s="1"/>
  <c r="G206" i="12"/>
  <c r="H206" i="12" s="1"/>
  <c r="G207" i="12"/>
  <c r="H207" i="12" s="1"/>
  <c r="G208" i="12"/>
  <c r="H208" i="12" s="1"/>
  <c r="G209" i="12"/>
  <c r="H209" i="12" s="1"/>
  <c r="G210" i="12"/>
  <c r="H210" i="12" s="1"/>
  <c r="G211" i="12"/>
  <c r="H211" i="12" s="1"/>
  <c r="G212" i="12"/>
  <c r="H212" i="12" s="1"/>
  <c r="G213" i="12"/>
  <c r="H213" i="12" s="1"/>
  <c r="G214" i="12"/>
  <c r="H214" i="12" s="1"/>
  <c r="G215" i="12"/>
  <c r="H215" i="12" s="1"/>
  <c r="G216" i="12"/>
  <c r="H216" i="12" s="1"/>
  <c r="G217" i="12"/>
  <c r="H217" i="12" s="1"/>
  <c r="G218" i="12"/>
  <c r="H218" i="12" s="1"/>
  <c r="G219" i="12"/>
  <c r="H219" i="12" s="1"/>
  <c r="G220" i="12"/>
  <c r="H220" i="12" s="1"/>
  <c r="G221" i="12"/>
  <c r="H221" i="12" s="1"/>
  <c r="G222" i="12"/>
  <c r="H222" i="12" s="1"/>
  <c r="G223" i="12"/>
  <c r="H223" i="12" s="1"/>
  <c r="G224" i="12"/>
  <c r="H224" i="12" s="1"/>
  <c r="G225" i="12"/>
  <c r="H225" i="12" s="1"/>
  <c r="G226" i="12"/>
  <c r="H226" i="12" s="1"/>
  <c r="G227" i="12"/>
  <c r="H227" i="12" s="1"/>
  <c r="G228" i="12"/>
  <c r="H228" i="12" s="1"/>
  <c r="G229" i="12"/>
  <c r="H229" i="12" s="1"/>
  <c r="G230" i="12"/>
  <c r="H230" i="12" s="1"/>
  <c r="G231" i="12"/>
  <c r="H231" i="12" s="1"/>
  <c r="G232" i="12"/>
  <c r="H232" i="12" s="1"/>
  <c r="G233" i="12"/>
  <c r="H233" i="12" s="1"/>
  <c r="G234" i="12"/>
  <c r="H234" i="12" s="1"/>
  <c r="G235" i="12"/>
  <c r="H235" i="12" s="1"/>
  <c r="G236" i="12"/>
  <c r="H236" i="12" s="1"/>
  <c r="G237" i="12"/>
  <c r="H237" i="12" s="1"/>
  <c r="G238" i="12"/>
  <c r="H238" i="12" s="1"/>
  <c r="G239" i="12"/>
  <c r="H239" i="12" s="1"/>
  <c r="G240" i="12"/>
  <c r="H240" i="12" s="1"/>
  <c r="G241" i="12"/>
  <c r="H241" i="12" s="1"/>
  <c r="G242" i="12"/>
  <c r="H242" i="12" s="1"/>
  <c r="G243" i="12"/>
  <c r="H243" i="12" s="1"/>
  <c r="G244" i="12"/>
  <c r="H244" i="12" s="1"/>
  <c r="G245" i="12"/>
  <c r="H245" i="12" s="1"/>
  <c r="G246" i="12"/>
  <c r="H246" i="12" s="1"/>
  <c r="G247" i="12"/>
  <c r="H247" i="12" s="1"/>
  <c r="G248" i="12"/>
  <c r="H248" i="12" s="1"/>
  <c r="G249" i="12"/>
  <c r="H249" i="12" s="1"/>
  <c r="G250" i="12"/>
  <c r="H250" i="12" s="1"/>
  <c r="G251" i="12"/>
  <c r="H251" i="12" s="1"/>
  <c r="G252" i="12"/>
  <c r="H252" i="12" s="1"/>
  <c r="G253" i="12"/>
  <c r="H253" i="12" s="1"/>
  <c r="G254" i="12"/>
  <c r="H254" i="12" s="1"/>
  <c r="G255" i="12"/>
  <c r="H255" i="12" s="1"/>
  <c r="G256" i="12"/>
  <c r="H256" i="12" s="1"/>
  <c r="G257" i="12"/>
  <c r="H257" i="12" s="1"/>
  <c r="G258" i="12"/>
  <c r="H258" i="12" s="1"/>
  <c r="G259" i="12"/>
  <c r="H259" i="12" s="1"/>
  <c r="G260" i="12"/>
  <c r="H260" i="12" s="1"/>
  <c r="G261" i="12"/>
  <c r="H261" i="12" s="1"/>
  <c r="G262" i="12"/>
  <c r="H262" i="12" s="1"/>
  <c r="G263" i="12"/>
  <c r="H263" i="12" s="1"/>
  <c r="G264" i="12"/>
  <c r="H264" i="12" s="1"/>
  <c r="G265" i="12"/>
  <c r="H265" i="12" s="1"/>
  <c r="G266" i="12"/>
  <c r="H266" i="12" s="1"/>
  <c r="G267" i="12"/>
  <c r="H267" i="12" s="1"/>
  <c r="G268" i="12"/>
  <c r="H268" i="12" s="1"/>
  <c r="G269" i="12"/>
  <c r="H269" i="12" s="1"/>
  <c r="G270" i="12"/>
  <c r="H270" i="12" s="1"/>
  <c r="G271" i="12"/>
  <c r="H271" i="12" s="1"/>
  <c r="G272" i="12"/>
  <c r="H272" i="12" s="1"/>
  <c r="G273" i="12"/>
  <c r="H273" i="12" s="1"/>
  <c r="G274" i="12"/>
  <c r="H274" i="12" s="1"/>
  <c r="G275" i="12"/>
  <c r="H275" i="12" s="1"/>
  <c r="G276" i="12"/>
  <c r="H276" i="12" s="1"/>
  <c r="G277" i="12"/>
  <c r="H277" i="12" s="1"/>
  <c r="G278" i="12"/>
  <c r="H278" i="12" s="1"/>
  <c r="G279" i="12"/>
  <c r="H279" i="12" s="1"/>
  <c r="G280" i="12"/>
  <c r="H280" i="12" s="1"/>
  <c r="G281" i="12"/>
  <c r="H281" i="12" s="1"/>
  <c r="G282" i="12"/>
  <c r="H282" i="12" s="1"/>
  <c r="G283" i="12"/>
  <c r="H283" i="12" s="1"/>
  <c r="G284" i="12"/>
  <c r="H284" i="12" s="1"/>
  <c r="G285" i="12"/>
  <c r="H285" i="12" s="1"/>
  <c r="G286" i="12"/>
  <c r="H286" i="12" s="1"/>
  <c r="G287" i="12"/>
  <c r="H287" i="12" s="1"/>
  <c r="G288" i="12"/>
  <c r="H288" i="12" s="1"/>
  <c r="G289" i="12"/>
  <c r="H289" i="12" s="1"/>
  <c r="G290" i="12"/>
  <c r="H290" i="12" s="1"/>
  <c r="G291" i="12"/>
  <c r="H291" i="12" s="1"/>
  <c r="G292" i="12"/>
  <c r="H292" i="12" s="1"/>
  <c r="G293" i="12"/>
  <c r="H293" i="12" s="1"/>
  <c r="G294" i="12"/>
  <c r="H294" i="12" s="1"/>
  <c r="G295" i="12"/>
  <c r="H295" i="12" s="1"/>
  <c r="G296" i="12"/>
  <c r="H296" i="12" s="1"/>
  <c r="G297" i="12"/>
  <c r="H297" i="12" s="1"/>
  <c r="G298" i="12"/>
  <c r="H298" i="12" s="1"/>
  <c r="G299" i="12"/>
  <c r="H299" i="12" s="1"/>
  <c r="G300" i="12"/>
  <c r="H300" i="12" s="1"/>
  <c r="G301" i="12"/>
  <c r="H301" i="12" s="1"/>
  <c r="G302" i="12"/>
  <c r="H302" i="12" s="1"/>
  <c r="G303" i="12"/>
  <c r="H303" i="12" s="1"/>
  <c r="G304" i="12"/>
  <c r="H304" i="12" s="1"/>
  <c r="G305" i="12"/>
  <c r="H305" i="12" s="1"/>
  <c r="G306" i="12"/>
  <c r="H306" i="12" s="1"/>
  <c r="G307" i="12"/>
  <c r="H307" i="12" s="1"/>
  <c r="G308" i="12"/>
  <c r="H308" i="12" s="1"/>
  <c r="G309" i="12"/>
  <c r="H309" i="12" s="1"/>
  <c r="G310" i="12"/>
  <c r="H310" i="12" s="1"/>
  <c r="G311" i="12"/>
  <c r="H311" i="12" s="1"/>
  <c r="G312" i="12"/>
  <c r="H312" i="12" s="1"/>
  <c r="G313" i="12"/>
  <c r="H313" i="12" s="1"/>
  <c r="G314" i="12"/>
  <c r="H314" i="12" s="1"/>
  <c r="G315" i="12"/>
  <c r="H315" i="12" s="1"/>
  <c r="G316" i="12"/>
  <c r="H316" i="12" s="1"/>
  <c r="G317" i="12"/>
  <c r="H317" i="12" s="1"/>
  <c r="G318" i="12"/>
  <c r="H318" i="12" s="1"/>
  <c r="G319" i="12"/>
  <c r="H319" i="12" s="1"/>
  <c r="G320" i="12"/>
  <c r="H320" i="12" s="1"/>
  <c r="G321" i="12"/>
  <c r="H321" i="12" s="1"/>
  <c r="G322" i="12"/>
  <c r="H322" i="12" s="1"/>
  <c r="G323" i="12"/>
  <c r="H323" i="12" s="1"/>
  <c r="G324" i="12"/>
  <c r="H324" i="12" s="1"/>
  <c r="G325" i="12"/>
  <c r="H325" i="12" s="1"/>
  <c r="G326" i="12"/>
  <c r="H326" i="12" s="1"/>
  <c r="G327" i="12"/>
  <c r="H327" i="12" s="1"/>
  <c r="G328" i="12"/>
  <c r="H328" i="12" s="1"/>
  <c r="G329" i="12"/>
  <c r="H329" i="12" s="1"/>
  <c r="G330" i="12"/>
  <c r="H330" i="12" s="1"/>
  <c r="G331" i="12"/>
  <c r="H331" i="12" s="1"/>
  <c r="G332" i="12"/>
  <c r="H332" i="12" s="1"/>
  <c r="G333" i="12"/>
  <c r="H333" i="12" s="1"/>
  <c r="G334" i="12"/>
  <c r="H334" i="12" s="1"/>
  <c r="G335" i="12"/>
  <c r="H335" i="12" s="1"/>
  <c r="G336" i="12"/>
  <c r="H336" i="12" s="1"/>
  <c r="G337" i="12"/>
  <c r="H337" i="12" s="1"/>
  <c r="G338" i="12"/>
  <c r="H338" i="12" s="1"/>
  <c r="G339" i="12"/>
  <c r="H339" i="12" s="1"/>
  <c r="G340" i="12"/>
  <c r="H340" i="12" s="1"/>
  <c r="G341" i="12"/>
  <c r="H341" i="12" s="1"/>
  <c r="G342" i="12"/>
  <c r="H342" i="12" s="1"/>
  <c r="G343" i="12"/>
  <c r="H343" i="12" s="1"/>
  <c r="G344" i="12"/>
  <c r="H344" i="12" s="1"/>
  <c r="G345" i="12"/>
  <c r="H345" i="12" s="1"/>
  <c r="G346" i="12"/>
  <c r="H346" i="12" s="1"/>
  <c r="G347" i="12"/>
  <c r="H347" i="12" s="1"/>
  <c r="G348" i="12"/>
  <c r="H348" i="12" s="1"/>
  <c r="G349" i="12"/>
  <c r="H349" i="12" s="1"/>
  <c r="G350" i="12"/>
  <c r="H350" i="12" s="1"/>
  <c r="G351" i="12"/>
  <c r="H351" i="12" s="1"/>
  <c r="G352" i="12"/>
  <c r="H352" i="12" s="1"/>
  <c r="G353" i="12"/>
  <c r="H353" i="12" s="1"/>
  <c r="G354" i="12"/>
  <c r="H354" i="12" s="1"/>
  <c r="G355" i="12"/>
  <c r="H355" i="12" s="1"/>
  <c r="G356" i="12"/>
  <c r="H356" i="12" s="1"/>
  <c r="G357" i="12"/>
  <c r="H357" i="12" s="1"/>
  <c r="G358" i="12"/>
  <c r="H358" i="12" s="1"/>
  <c r="G359" i="12"/>
  <c r="H359" i="12" s="1"/>
  <c r="G360" i="12"/>
  <c r="H360" i="12" s="1"/>
  <c r="G361" i="12"/>
  <c r="H361" i="12" s="1"/>
  <c r="G362" i="12"/>
  <c r="H362" i="12" s="1"/>
  <c r="G363" i="12"/>
  <c r="H363" i="12" s="1"/>
  <c r="G364" i="12"/>
  <c r="H364" i="12" s="1"/>
  <c r="G365" i="12"/>
  <c r="H365" i="12" s="1"/>
  <c r="G366" i="12"/>
  <c r="H366" i="12" s="1"/>
  <c r="G367" i="12"/>
  <c r="H367" i="12" s="1"/>
  <c r="G368" i="12"/>
  <c r="H368" i="12" s="1"/>
  <c r="G369" i="12"/>
  <c r="H369" i="12" s="1"/>
  <c r="G370" i="12"/>
  <c r="H370" i="12" s="1"/>
  <c r="G371" i="12"/>
  <c r="H371" i="12" s="1"/>
  <c r="G372" i="12"/>
  <c r="H372" i="12" s="1"/>
  <c r="G373" i="12"/>
  <c r="H373" i="12" s="1"/>
  <c r="G374" i="12"/>
  <c r="H374" i="12" s="1"/>
  <c r="G375" i="12"/>
  <c r="H375" i="12" s="1"/>
  <c r="G376" i="12"/>
  <c r="H376" i="12" s="1"/>
  <c r="G377" i="12"/>
  <c r="H377" i="12" s="1"/>
  <c r="G378" i="12"/>
  <c r="H378" i="12" s="1"/>
  <c r="G379" i="12"/>
  <c r="H379" i="12" s="1"/>
  <c r="G380" i="12"/>
  <c r="H380" i="12" s="1"/>
  <c r="G381" i="12"/>
  <c r="H381" i="12" s="1"/>
  <c r="G382" i="12"/>
  <c r="H382" i="12" s="1"/>
  <c r="G383" i="12"/>
  <c r="H383" i="12" s="1"/>
  <c r="G384" i="12"/>
  <c r="H384" i="12" s="1"/>
  <c r="G385" i="12"/>
  <c r="H385" i="12" s="1"/>
  <c r="G386" i="12"/>
  <c r="H386" i="12" s="1"/>
  <c r="G387" i="12"/>
  <c r="H387" i="12" s="1"/>
  <c r="G388" i="12"/>
  <c r="H388" i="12" s="1"/>
  <c r="G389" i="12"/>
  <c r="H389" i="12" s="1"/>
  <c r="G390" i="12"/>
  <c r="H390" i="12" s="1"/>
  <c r="G391" i="12"/>
  <c r="H391" i="12" s="1"/>
  <c r="G392" i="12"/>
  <c r="H392" i="12" s="1"/>
  <c r="G393" i="12"/>
  <c r="H393" i="12" s="1"/>
  <c r="G394" i="12"/>
  <c r="H394" i="12" s="1"/>
  <c r="G395" i="12"/>
  <c r="H395" i="12" s="1"/>
  <c r="G396" i="12"/>
  <c r="H396" i="12" s="1"/>
  <c r="G397" i="12"/>
  <c r="H397" i="12" s="1"/>
  <c r="G398" i="12"/>
  <c r="H398" i="12" s="1"/>
  <c r="G399" i="12"/>
  <c r="H399" i="12" s="1"/>
  <c r="G400" i="12"/>
  <c r="H400" i="12" s="1"/>
  <c r="G401" i="12"/>
  <c r="H401" i="12" s="1"/>
  <c r="G402" i="12"/>
  <c r="H402" i="12" s="1"/>
  <c r="G403" i="12"/>
  <c r="H403" i="12" s="1"/>
  <c r="G404" i="12"/>
  <c r="H404" i="12" s="1"/>
  <c r="G405" i="12"/>
  <c r="H405" i="12" s="1"/>
  <c r="G406" i="12"/>
  <c r="H406" i="12" s="1"/>
  <c r="G407" i="12"/>
  <c r="H407" i="12" s="1"/>
  <c r="G408" i="12"/>
  <c r="H408" i="12" s="1"/>
  <c r="G409" i="12"/>
  <c r="H409" i="12" s="1"/>
  <c r="G410" i="12"/>
  <c r="H410" i="12" s="1"/>
  <c r="G411" i="12"/>
  <c r="H411" i="12" s="1"/>
  <c r="G412" i="12"/>
  <c r="H412" i="12" s="1"/>
  <c r="G413" i="12"/>
  <c r="H413" i="12" s="1"/>
  <c r="G414" i="12"/>
  <c r="H414" i="12" s="1"/>
  <c r="G415" i="12"/>
  <c r="H415" i="12" s="1"/>
  <c r="G416" i="12"/>
  <c r="H416" i="12" s="1"/>
  <c r="G417" i="12"/>
  <c r="H417" i="12" s="1"/>
  <c r="G418" i="12"/>
  <c r="H418" i="12" s="1"/>
  <c r="G419" i="12"/>
  <c r="H419" i="12" s="1"/>
  <c r="G420" i="12"/>
  <c r="H420" i="12" s="1"/>
  <c r="G421" i="12"/>
  <c r="H421" i="12" s="1"/>
  <c r="G422" i="12"/>
  <c r="H422" i="12" s="1"/>
  <c r="G423" i="12"/>
  <c r="H423" i="12" s="1"/>
  <c r="G424" i="12"/>
  <c r="H424" i="12" s="1"/>
  <c r="G425" i="12"/>
  <c r="H425" i="12" s="1"/>
  <c r="G426" i="12"/>
  <c r="H426" i="12" s="1"/>
  <c r="G427" i="12"/>
  <c r="H427" i="12" s="1"/>
  <c r="G428" i="12"/>
  <c r="H428" i="12" s="1"/>
  <c r="G429" i="12"/>
  <c r="H429" i="12" s="1"/>
  <c r="G430" i="12"/>
  <c r="H430" i="12" s="1"/>
  <c r="G431" i="12"/>
  <c r="H431" i="12" s="1"/>
  <c r="G432" i="12"/>
  <c r="H432" i="12" s="1"/>
  <c r="G433" i="12"/>
  <c r="H433" i="12" s="1"/>
  <c r="G434" i="12"/>
  <c r="H434" i="12" s="1"/>
  <c r="G435" i="12"/>
  <c r="H435" i="12" s="1"/>
  <c r="G436" i="12"/>
  <c r="H436" i="12" s="1"/>
  <c r="G437" i="12"/>
  <c r="H437" i="12" s="1"/>
  <c r="G438" i="12"/>
  <c r="H438" i="12" s="1"/>
  <c r="G439" i="12"/>
  <c r="H439" i="12" s="1"/>
  <c r="G440" i="12"/>
  <c r="H440" i="12" s="1"/>
  <c r="G441" i="12"/>
  <c r="H441" i="12" s="1"/>
  <c r="G442" i="12"/>
  <c r="H442" i="12" s="1"/>
  <c r="G443" i="12"/>
  <c r="H443" i="12" s="1"/>
  <c r="G444" i="12"/>
  <c r="H444" i="12" s="1"/>
  <c r="G445" i="12"/>
  <c r="H445" i="12" s="1"/>
  <c r="G446" i="12"/>
  <c r="H446" i="12" s="1"/>
  <c r="G447" i="12"/>
  <c r="H447" i="12" s="1"/>
  <c r="G448" i="12"/>
  <c r="H448" i="12" s="1"/>
  <c r="G449" i="12"/>
  <c r="H449" i="12" s="1"/>
  <c r="G450" i="12"/>
  <c r="H450" i="12" s="1"/>
  <c r="G451" i="12"/>
  <c r="H451" i="12" s="1"/>
  <c r="G452" i="12"/>
  <c r="H452" i="12" s="1"/>
  <c r="G453" i="12"/>
  <c r="H453" i="12" s="1"/>
  <c r="G454" i="12"/>
  <c r="H454" i="12" s="1"/>
  <c r="G455" i="12"/>
  <c r="H455" i="12" s="1"/>
  <c r="G456" i="12"/>
  <c r="H456" i="12" s="1"/>
  <c r="G457" i="12"/>
  <c r="H457" i="12" s="1"/>
  <c r="G458" i="12"/>
  <c r="H458" i="12" s="1"/>
  <c r="G459" i="12"/>
  <c r="H459" i="12" s="1"/>
  <c r="G460" i="12"/>
  <c r="H460" i="12" s="1"/>
  <c r="G461" i="12"/>
  <c r="H461" i="12" s="1"/>
  <c r="G462" i="12"/>
  <c r="H462" i="12" s="1"/>
  <c r="G463" i="12"/>
  <c r="H463" i="12" s="1"/>
  <c r="G464" i="12"/>
  <c r="H464" i="12" s="1"/>
  <c r="G465" i="12"/>
  <c r="H465" i="12" s="1"/>
  <c r="G466" i="12"/>
  <c r="H466" i="12" s="1"/>
  <c r="G467" i="12"/>
  <c r="H467" i="12" s="1"/>
  <c r="G468" i="12"/>
  <c r="H468" i="12" s="1"/>
  <c r="G469" i="12"/>
  <c r="H469" i="12" s="1"/>
  <c r="G470" i="12"/>
  <c r="H470" i="12" s="1"/>
  <c r="G471" i="12"/>
  <c r="H471" i="12" s="1"/>
  <c r="G472" i="12"/>
  <c r="H472" i="12" s="1"/>
  <c r="G473" i="12"/>
  <c r="H473" i="12" s="1"/>
  <c r="G474" i="12"/>
  <c r="H474" i="12" s="1"/>
  <c r="G475" i="12"/>
  <c r="H475" i="12" s="1"/>
  <c r="G476" i="12"/>
  <c r="H476" i="12" s="1"/>
  <c r="G477" i="12"/>
  <c r="H477" i="12" s="1"/>
  <c r="G478" i="12"/>
  <c r="H478" i="12" s="1"/>
  <c r="G479" i="12"/>
  <c r="H479" i="12" s="1"/>
  <c r="G480" i="12"/>
  <c r="H480" i="12" s="1"/>
  <c r="G481" i="12"/>
  <c r="H481" i="12" s="1"/>
  <c r="G482" i="12"/>
  <c r="H482" i="12" s="1"/>
  <c r="G483" i="12"/>
  <c r="H483" i="12" s="1"/>
  <c r="G484" i="12"/>
  <c r="H484" i="12" s="1"/>
  <c r="G485" i="12"/>
  <c r="H485" i="12" s="1"/>
  <c r="G486" i="12"/>
  <c r="H486" i="12" s="1"/>
  <c r="G487" i="12"/>
  <c r="H487" i="12" s="1"/>
  <c r="G488" i="12"/>
  <c r="H488" i="12" s="1"/>
  <c r="G489" i="12"/>
  <c r="H489" i="12" s="1"/>
  <c r="G490" i="12"/>
  <c r="H490" i="12" s="1"/>
  <c r="G491" i="12"/>
  <c r="H491" i="12" s="1"/>
  <c r="G492" i="12"/>
  <c r="H492" i="12" s="1"/>
  <c r="G493" i="12"/>
  <c r="H493" i="12" s="1"/>
  <c r="G494" i="12"/>
  <c r="H494" i="12" s="1"/>
  <c r="G495" i="12"/>
  <c r="H495" i="12" s="1"/>
  <c r="G496" i="12"/>
  <c r="H496" i="12" s="1"/>
  <c r="G497" i="12"/>
  <c r="H497" i="12" s="1"/>
  <c r="G498" i="12"/>
  <c r="H498" i="12" s="1"/>
  <c r="G499" i="12"/>
  <c r="H499" i="12" s="1"/>
  <c r="G500" i="12"/>
  <c r="H500" i="12" s="1"/>
  <c r="G501" i="12"/>
  <c r="H501" i="12" s="1"/>
  <c r="G502" i="12"/>
  <c r="H502" i="12" s="1"/>
  <c r="G503" i="12"/>
  <c r="H503" i="12" s="1"/>
  <c r="G504" i="12"/>
  <c r="H504" i="12" s="1"/>
  <c r="Y5" i="12" l="1"/>
  <c r="AK7" i="12"/>
  <c r="M5" i="12"/>
  <c r="N5" i="12" s="1"/>
  <c r="BC26" i="12"/>
  <c r="BC23" i="12"/>
  <c r="BC24" i="12" s="1"/>
  <c r="BC21" i="12"/>
  <c r="BC22" i="12" s="1"/>
  <c r="AY26" i="12"/>
  <c r="AY23" i="12"/>
  <c r="AY24" i="12" s="1"/>
  <c r="AY21" i="12"/>
  <c r="AY22" i="12" s="1"/>
  <c r="AU18" i="12"/>
  <c r="BB3" i="12"/>
  <c r="AX3" i="12"/>
  <c r="AT3" i="12"/>
  <c r="Z5" i="12" l="1"/>
  <c r="Y6" i="12"/>
  <c r="AL7" i="12"/>
  <c r="AK8" i="12"/>
  <c r="M6" i="12"/>
  <c r="N6" i="12" s="1"/>
  <c r="M7" i="12"/>
  <c r="N7" i="12" s="1"/>
  <c r="BC25" i="12"/>
  <c r="AY25" i="12"/>
  <c r="Z6" i="12" l="1"/>
  <c r="Y7" i="12"/>
  <c r="AL8" i="12"/>
  <c r="AK9" i="12"/>
  <c r="M8" i="12"/>
  <c r="N8" i="12" s="1"/>
  <c r="M9" i="12"/>
  <c r="AU19" i="12"/>
  <c r="AU20" i="12" s="1"/>
  <c r="AU26" i="12"/>
  <c r="AU23" i="12"/>
  <c r="AU24" i="12" s="1"/>
  <c r="AU21" i="12"/>
  <c r="AU22" i="12" s="1"/>
  <c r="Z7" i="12" l="1"/>
  <c r="Y8" i="12"/>
  <c r="AL9" i="12"/>
  <c r="AK10" i="12"/>
  <c r="N9" i="12"/>
  <c r="M10" i="12"/>
  <c r="AU25" i="12"/>
  <c r="I4" i="12"/>
  <c r="U4" i="12"/>
  <c r="Z8" i="12" l="1"/>
  <c r="Y9" i="12"/>
  <c r="AL10" i="12"/>
  <c r="AK11" i="12"/>
  <c r="N10" i="12"/>
  <c r="M11" i="12"/>
  <c r="I5" i="12"/>
  <c r="I6" i="12" s="1"/>
  <c r="I7" i="12" s="1"/>
  <c r="I8" i="12" s="1"/>
  <c r="I9" i="12" s="1"/>
  <c r="I10" i="12" s="1"/>
  <c r="I11" i="12" s="1"/>
  <c r="I12" i="12" s="1"/>
  <c r="I13" i="12" s="1"/>
  <c r="I14" i="12" s="1"/>
  <c r="I15" i="12" s="1"/>
  <c r="I16" i="12" s="1"/>
  <c r="I17" i="12" s="1"/>
  <c r="I18" i="12" s="1"/>
  <c r="I19" i="12" s="1"/>
  <c r="I20" i="12" s="1"/>
  <c r="I21" i="12" s="1"/>
  <c r="I22" i="12" s="1"/>
  <c r="I23" i="12" s="1"/>
  <c r="I24" i="12" s="1"/>
  <c r="I25" i="12" s="1"/>
  <c r="I26" i="12" s="1"/>
  <c r="I27" i="12" s="1"/>
  <c r="I28" i="12" s="1"/>
  <c r="I29" i="12" s="1"/>
  <c r="I30" i="12" s="1"/>
  <c r="I31" i="12" s="1"/>
  <c r="I32" i="12" s="1"/>
  <c r="I33" i="12" s="1"/>
  <c r="I34" i="12" s="1"/>
  <c r="I35" i="12" s="1"/>
  <c r="I36" i="12" s="1"/>
  <c r="I37" i="12" s="1"/>
  <c r="I38" i="12" s="1"/>
  <c r="I39" i="12" s="1"/>
  <c r="I40" i="12" s="1"/>
  <c r="I41" i="12" s="1"/>
  <c r="I42" i="12" s="1"/>
  <c r="I43" i="12" s="1"/>
  <c r="I44" i="12" s="1"/>
  <c r="I45" i="12" s="1"/>
  <c r="I46" i="12" s="1"/>
  <c r="I47" i="12" s="1"/>
  <c r="I48" i="12" s="1"/>
  <c r="I49" i="12" s="1"/>
  <c r="I50" i="12" s="1"/>
  <c r="I51" i="12" s="1"/>
  <c r="I52" i="12" s="1"/>
  <c r="I53" i="12" s="1"/>
  <c r="I54" i="12" s="1"/>
  <c r="I55" i="12" s="1"/>
  <c r="I56" i="12" s="1"/>
  <c r="I57" i="12" s="1"/>
  <c r="I58" i="12" s="1"/>
  <c r="I59" i="12" s="1"/>
  <c r="I60" i="12" s="1"/>
  <c r="I61" i="12" s="1"/>
  <c r="I62" i="12" s="1"/>
  <c r="I63" i="12" s="1"/>
  <c r="I64" i="12" s="1"/>
  <c r="I65" i="12" s="1"/>
  <c r="I66" i="12" s="1"/>
  <c r="I67" i="12" s="1"/>
  <c r="I68" i="12" s="1"/>
  <c r="I69" i="12" s="1"/>
  <c r="I70" i="12" s="1"/>
  <c r="I71" i="12" s="1"/>
  <c r="I72" i="12" s="1"/>
  <c r="I73" i="12" s="1"/>
  <c r="I74" i="12" s="1"/>
  <c r="I75" i="12" s="1"/>
  <c r="I76" i="12" s="1"/>
  <c r="I77" i="12" s="1"/>
  <c r="I78" i="12" s="1"/>
  <c r="I79" i="12" s="1"/>
  <c r="I80" i="12" s="1"/>
  <c r="I81" i="12" s="1"/>
  <c r="I82" i="12" s="1"/>
  <c r="I83" i="12" s="1"/>
  <c r="I84" i="12" s="1"/>
  <c r="I85" i="12" s="1"/>
  <c r="I86" i="12" s="1"/>
  <c r="I87" i="12" s="1"/>
  <c r="I88" i="12" s="1"/>
  <c r="I89" i="12" s="1"/>
  <c r="I90" i="12" s="1"/>
  <c r="I91" i="12" s="1"/>
  <c r="I92" i="12" s="1"/>
  <c r="I93" i="12" s="1"/>
  <c r="I94" i="12" s="1"/>
  <c r="I95" i="12" s="1"/>
  <c r="I96" i="12" s="1"/>
  <c r="I97" i="12" s="1"/>
  <c r="I98" i="12" s="1"/>
  <c r="I99" i="12" s="1"/>
  <c r="I100" i="12" s="1"/>
  <c r="I101" i="12" s="1"/>
  <c r="I102" i="12" s="1"/>
  <c r="I103" i="12" s="1"/>
  <c r="I104" i="12" s="1"/>
  <c r="I105" i="12" s="1"/>
  <c r="I106" i="12" s="1"/>
  <c r="I107" i="12" s="1"/>
  <c r="I108" i="12" s="1"/>
  <c r="I109" i="12" s="1"/>
  <c r="I110" i="12" s="1"/>
  <c r="I111" i="12" s="1"/>
  <c r="I112" i="12" s="1"/>
  <c r="I113" i="12" s="1"/>
  <c r="I114" i="12" s="1"/>
  <c r="I115" i="12" s="1"/>
  <c r="I116" i="12" s="1"/>
  <c r="I117" i="12" s="1"/>
  <c r="I118" i="12" s="1"/>
  <c r="I119" i="12" s="1"/>
  <c r="I120" i="12" s="1"/>
  <c r="I121" i="12" s="1"/>
  <c r="I122" i="12" s="1"/>
  <c r="I123" i="12" s="1"/>
  <c r="I124" i="12" s="1"/>
  <c r="I125" i="12" s="1"/>
  <c r="I126" i="12" s="1"/>
  <c r="I127" i="12" s="1"/>
  <c r="I128" i="12" s="1"/>
  <c r="I129" i="12" s="1"/>
  <c r="I130" i="12" s="1"/>
  <c r="I131" i="12" s="1"/>
  <c r="I132" i="12" s="1"/>
  <c r="I133" i="12" s="1"/>
  <c r="I134" i="12" s="1"/>
  <c r="I135" i="12" s="1"/>
  <c r="I136" i="12" s="1"/>
  <c r="I137" i="12" s="1"/>
  <c r="I138" i="12" s="1"/>
  <c r="I139" i="12" s="1"/>
  <c r="I140" i="12" s="1"/>
  <c r="I141" i="12" s="1"/>
  <c r="I142" i="12" s="1"/>
  <c r="I143" i="12" s="1"/>
  <c r="I144" i="12" s="1"/>
  <c r="I145" i="12" s="1"/>
  <c r="I146" i="12" s="1"/>
  <c r="I147" i="12" s="1"/>
  <c r="I148" i="12" s="1"/>
  <c r="I149" i="12" s="1"/>
  <c r="I150" i="12" s="1"/>
  <c r="I151" i="12" s="1"/>
  <c r="I152" i="12" s="1"/>
  <c r="I153" i="12" s="1"/>
  <c r="I154" i="12" s="1"/>
  <c r="I155" i="12" s="1"/>
  <c r="I156" i="12" s="1"/>
  <c r="I157" i="12" s="1"/>
  <c r="I158" i="12" s="1"/>
  <c r="I159" i="12" s="1"/>
  <c r="I160" i="12" s="1"/>
  <c r="I161" i="12" s="1"/>
  <c r="I162" i="12" s="1"/>
  <c r="I163" i="12" s="1"/>
  <c r="I164" i="12" s="1"/>
  <c r="I165" i="12" s="1"/>
  <c r="I166" i="12" s="1"/>
  <c r="I167" i="12" s="1"/>
  <c r="I168" i="12" s="1"/>
  <c r="I169" i="12" s="1"/>
  <c r="I170" i="12" s="1"/>
  <c r="I171" i="12" s="1"/>
  <c r="I172" i="12" s="1"/>
  <c r="I173" i="12" s="1"/>
  <c r="I174" i="12" s="1"/>
  <c r="I175" i="12" s="1"/>
  <c r="I176" i="12" s="1"/>
  <c r="I177" i="12" s="1"/>
  <c r="I178" i="12" s="1"/>
  <c r="I179" i="12" s="1"/>
  <c r="I180" i="12" s="1"/>
  <c r="I181" i="12" s="1"/>
  <c r="I182" i="12" s="1"/>
  <c r="I183" i="12" s="1"/>
  <c r="I184" i="12" s="1"/>
  <c r="I185" i="12" s="1"/>
  <c r="I186" i="12" s="1"/>
  <c r="I187" i="12" s="1"/>
  <c r="I188" i="12" s="1"/>
  <c r="I189" i="12" s="1"/>
  <c r="I190" i="12" s="1"/>
  <c r="I191" i="12" s="1"/>
  <c r="I192" i="12" s="1"/>
  <c r="I193" i="12" s="1"/>
  <c r="I194" i="12" s="1"/>
  <c r="I195" i="12" s="1"/>
  <c r="I196" i="12" s="1"/>
  <c r="I197" i="12" s="1"/>
  <c r="I198" i="12" s="1"/>
  <c r="I199" i="12" s="1"/>
  <c r="I200" i="12" s="1"/>
  <c r="I201" i="12" s="1"/>
  <c r="I202" i="12" s="1"/>
  <c r="I203" i="12" s="1"/>
  <c r="I204" i="12" s="1"/>
  <c r="I205" i="12" s="1"/>
  <c r="I206" i="12" s="1"/>
  <c r="I207" i="12" s="1"/>
  <c r="I208" i="12" s="1"/>
  <c r="I209" i="12" s="1"/>
  <c r="I210" i="12" s="1"/>
  <c r="I211" i="12" s="1"/>
  <c r="I212" i="12" s="1"/>
  <c r="I213" i="12" s="1"/>
  <c r="I214" i="12" s="1"/>
  <c r="I215" i="12" s="1"/>
  <c r="I216" i="12" s="1"/>
  <c r="I217" i="12" s="1"/>
  <c r="I218" i="12" s="1"/>
  <c r="I219" i="12" s="1"/>
  <c r="I220" i="12" s="1"/>
  <c r="I221" i="12" s="1"/>
  <c r="I222" i="12" s="1"/>
  <c r="I223" i="12" s="1"/>
  <c r="I224" i="12" s="1"/>
  <c r="I225" i="12" s="1"/>
  <c r="I226" i="12" s="1"/>
  <c r="I227" i="12" s="1"/>
  <c r="I228" i="12" s="1"/>
  <c r="I229" i="12" s="1"/>
  <c r="I230" i="12" s="1"/>
  <c r="I231" i="12" s="1"/>
  <c r="I232" i="12" s="1"/>
  <c r="I233" i="12" s="1"/>
  <c r="I234" i="12" s="1"/>
  <c r="I235" i="12" s="1"/>
  <c r="I236" i="12" s="1"/>
  <c r="I237" i="12" s="1"/>
  <c r="I238" i="12" s="1"/>
  <c r="I239" i="12" s="1"/>
  <c r="I240" i="12" s="1"/>
  <c r="I241" i="12" s="1"/>
  <c r="I242" i="12" s="1"/>
  <c r="I243" i="12" s="1"/>
  <c r="I244" i="12" s="1"/>
  <c r="I245" i="12" s="1"/>
  <c r="I246" i="12" s="1"/>
  <c r="I247" i="12" s="1"/>
  <c r="I248" i="12" s="1"/>
  <c r="I249" i="12" s="1"/>
  <c r="I250" i="12" s="1"/>
  <c r="I251" i="12" s="1"/>
  <c r="I252" i="12" s="1"/>
  <c r="I253" i="12" s="1"/>
  <c r="I254" i="12" s="1"/>
  <c r="I255" i="12" s="1"/>
  <c r="I256" i="12" s="1"/>
  <c r="I257" i="12" s="1"/>
  <c r="I258" i="12" s="1"/>
  <c r="I259" i="12" s="1"/>
  <c r="I260" i="12" s="1"/>
  <c r="I261" i="12" s="1"/>
  <c r="I262" i="12" s="1"/>
  <c r="I263" i="12" s="1"/>
  <c r="I264" i="12" s="1"/>
  <c r="I265" i="12" s="1"/>
  <c r="I266" i="12" s="1"/>
  <c r="I267" i="12" s="1"/>
  <c r="I268" i="12" s="1"/>
  <c r="I269" i="12" s="1"/>
  <c r="I270" i="12" s="1"/>
  <c r="I271" i="12" s="1"/>
  <c r="I272" i="12" s="1"/>
  <c r="I273" i="12" s="1"/>
  <c r="I274" i="12" s="1"/>
  <c r="I275" i="12" s="1"/>
  <c r="I276" i="12" s="1"/>
  <c r="I277" i="12" s="1"/>
  <c r="I278" i="12" s="1"/>
  <c r="I279" i="12" s="1"/>
  <c r="I280" i="12" s="1"/>
  <c r="I281" i="12" s="1"/>
  <c r="I282" i="12" s="1"/>
  <c r="I283" i="12" s="1"/>
  <c r="I284" i="12" s="1"/>
  <c r="I285" i="12" s="1"/>
  <c r="I286" i="12" s="1"/>
  <c r="I287" i="12" s="1"/>
  <c r="I288" i="12" s="1"/>
  <c r="I289" i="12" s="1"/>
  <c r="I290" i="12" s="1"/>
  <c r="I291" i="12" s="1"/>
  <c r="I292" i="12" s="1"/>
  <c r="I293" i="12" s="1"/>
  <c r="I294" i="12" s="1"/>
  <c r="I295" i="12" s="1"/>
  <c r="I296" i="12" s="1"/>
  <c r="I297" i="12" s="1"/>
  <c r="I298" i="12" s="1"/>
  <c r="I299" i="12" s="1"/>
  <c r="I300" i="12" s="1"/>
  <c r="I301" i="12" s="1"/>
  <c r="I302" i="12" s="1"/>
  <c r="I303" i="12" s="1"/>
  <c r="I304" i="12" s="1"/>
  <c r="I305" i="12" s="1"/>
  <c r="I306" i="12" s="1"/>
  <c r="I307" i="12" s="1"/>
  <c r="I308" i="12" s="1"/>
  <c r="I309" i="12" s="1"/>
  <c r="I310" i="12" s="1"/>
  <c r="I311" i="12" s="1"/>
  <c r="I312" i="12" s="1"/>
  <c r="I313" i="12" s="1"/>
  <c r="I314" i="12" s="1"/>
  <c r="I315" i="12" s="1"/>
  <c r="I316" i="12" s="1"/>
  <c r="I317" i="12" s="1"/>
  <c r="I318" i="12" s="1"/>
  <c r="I319" i="12" s="1"/>
  <c r="I320" i="12" s="1"/>
  <c r="I321" i="12" s="1"/>
  <c r="I322" i="12" s="1"/>
  <c r="I323" i="12" s="1"/>
  <c r="I324" i="12" s="1"/>
  <c r="I325" i="12" s="1"/>
  <c r="I326" i="12" s="1"/>
  <c r="I327" i="12" s="1"/>
  <c r="I328" i="12" s="1"/>
  <c r="I329" i="12" s="1"/>
  <c r="I330" i="12" s="1"/>
  <c r="I331" i="12" s="1"/>
  <c r="I332" i="12" s="1"/>
  <c r="I333" i="12" s="1"/>
  <c r="I334" i="12" s="1"/>
  <c r="I335" i="12" s="1"/>
  <c r="I336" i="12" s="1"/>
  <c r="I337" i="12" s="1"/>
  <c r="I338" i="12" s="1"/>
  <c r="I339" i="12" s="1"/>
  <c r="I340" i="12" s="1"/>
  <c r="I341" i="12" s="1"/>
  <c r="I342" i="12" s="1"/>
  <c r="I343" i="12" s="1"/>
  <c r="I344" i="12" s="1"/>
  <c r="I345" i="12" s="1"/>
  <c r="I346" i="12" s="1"/>
  <c r="I347" i="12" s="1"/>
  <c r="I348" i="12" s="1"/>
  <c r="I349" i="12" s="1"/>
  <c r="I350" i="12" s="1"/>
  <c r="I351" i="12" s="1"/>
  <c r="I352" i="12" s="1"/>
  <c r="I353" i="12" s="1"/>
  <c r="I354" i="12" s="1"/>
  <c r="I355" i="12" s="1"/>
  <c r="I356" i="12" s="1"/>
  <c r="I357" i="12" s="1"/>
  <c r="I358" i="12" s="1"/>
  <c r="I359" i="12" s="1"/>
  <c r="I360" i="12" s="1"/>
  <c r="I361" i="12" s="1"/>
  <c r="I362" i="12" s="1"/>
  <c r="I363" i="12" s="1"/>
  <c r="I364" i="12" s="1"/>
  <c r="I365" i="12" s="1"/>
  <c r="I366" i="12" s="1"/>
  <c r="I367" i="12" s="1"/>
  <c r="I368" i="12" s="1"/>
  <c r="I369" i="12" s="1"/>
  <c r="I370" i="12" s="1"/>
  <c r="I371" i="12" s="1"/>
  <c r="I372" i="12" s="1"/>
  <c r="I373" i="12" s="1"/>
  <c r="I374" i="12" s="1"/>
  <c r="I375" i="12" s="1"/>
  <c r="I376" i="12" s="1"/>
  <c r="I377" i="12" s="1"/>
  <c r="I378" i="12" s="1"/>
  <c r="AU16" i="12"/>
  <c r="U5" i="12"/>
  <c r="U6" i="12" s="1"/>
  <c r="U7" i="12" s="1"/>
  <c r="U8" i="12" s="1"/>
  <c r="U9" i="12" s="1"/>
  <c r="U10" i="12" s="1"/>
  <c r="U11" i="12" s="1"/>
  <c r="U12" i="12" s="1"/>
  <c r="U13" i="12" s="1"/>
  <c r="U14" i="12" s="1"/>
  <c r="U15" i="12" s="1"/>
  <c r="U16" i="12" s="1"/>
  <c r="U17" i="12" s="1"/>
  <c r="U18" i="12" s="1"/>
  <c r="U19" i="12" s="1"/>
  <c r="U20" i="12" s="1"/>
  <c r="U21" i="12" s="1"/>
  <c r="U22" i="12" s="1"/>
  <c r="U23" i="12" s="1"/>
  <c r="U24" i="12" s="1"/>
  <c r="U25" i="12" s="1"/>
  <c r="U26" i="12" s="1"/>
  <c r="U27" i="12" s="1"/>
  <c r="U28" i="12" s="1"/>
  <c r="U29" i="12" s="1"/>
  <c r="U30" i="12" s="1"/>
  <c r="U31" i="12" s="1"/>
  <c r="U32" i="12" s="1"/>
  <c r="U33" i="12" s="1"/>
  <c r="U34" i="12" s="1"/>
  <c r="U35" i="12" s="1"/>
  <c r="U36" i="12" s="1"/>
  <c r="U37" i="12" s="1"/>
  <c r="U38" i="12" s="1"/>
  <c r="U39" i="12" s="1"/>
  <c r="U40" i="12" s="1"/>
  <c r="U41" i="12" s="1"/>
  <c r="U42" i="12" s="1"/>
  <c r="U43" i="12" s="1"/>
  <c r="U44" i="12" s="1"/>
  <c r="U45" i="12" s="1"/>
  <c r="U46" i="12" s="1"/>
  <c r="U47" i="12" s="1"/>
  <c r="U48" i="12" s="1"/>
  <c r="U49" i="12" s="1"/>
  <c r="U50" i="12" s="1"/>
  <c r="U51" i="12" s="1"/>
  <c r="U52" i="12" s="1"/>
  <c r="U53" i="12" s="1"/>
  <c r="U54" i="12" s="1"/>
  <c r="U55" i="12" s="1"/>
  <c r="U56" i="12" s="1"/>
  <c r="U57" i="12" s="1"/>
  <c r="U58" i="12" s="1"/>
  <c r="U59" i="12" s="1"/>
  <c r="U60" i="12" s="1"/>
  <c r="U61" i="12" s="1"/>
  <c r="U62" i="12" s="1"/>
  <c r="U63" i="12" s="1"/>
  <c r="U64" i="12" s="1"/>
  <c r="U65" i="12" s="1"/>
  <c r="U66" i="12" s="1"/>
  <c r="U67" i="12" s="1"/>
  <c r="U68" i="12" s="1"/>
  <c r="U69" i="12" s="1"/>
  <c r="U70" i="12" s="1"/>
  <c r="U71" i="12" s="1"/>
  <c r="U72" i="12" s="1"/>
  <c r="U73" i="12" s="1"/>
  <c r="U74" i="12" s="1"/>
  <c r="U75" i="12" s="1"/>
  <c r="U76" i="12" s="1"/>
  <c r="U77" i="12" s="1"/>
  <c r="U78" i="12" s="1"/>
  <c r="U79" i="12" s="1"/>
  <c r="U80" i="12" s="1"/>
  <c r="U81" i="12" s="1"/>
  <c r="U82" i="12" s="1"/>
  <c r="U83" i="12" s="1"/>
  <c r="U84" i="12" s="1"/>
  <c r="U85" i="12" s="1"/>
  <c r="U86" i="12" s="1"/>
  <c r="U87" i="12" s="1"/>
  <c r="U88" i="12" s="1"/>
  <c r="U89" i="12" s="1"/>
  <c r="U90" i="12" s="1"/>
  <c r="U91" i="12" s="1"/>
  <c r="U92" i="12" s="1"/>
  <c r="U93" i="12" s="1"/>
  <c r="U94" i="12" s="1"/>
  <c r="U95" i="12" s="1"/>
  <c r="U96" i="12" s="1"/>
  <c r="U97" i="12" s="1"/>
  <c r="U98" i="12" s="1"/>
  <c r="U99" i="12" s="1"/>
  <c r="U100" i="12" s="1"/>
  <c r="U101" i="12" s="1"/>
  <c r="U102" i="12" s="1"/>
  <c r="U103" i="12" s="1"/>
  <c r="U104" i="12" s="1"/>
  <c r="U105" i="12" s="1"/>
  <c r="U106" i="12" s="1"/>
  <c r="U107" i="12" s="1"/>
  <c r="U108" i="12" s="1"/>
  <c r="U109" i="12" s="1"/>
  <c r="U110" i="12" s="1"/>
  <c r="U111" i="12" s="1"/>
  <c r="U112" i="12" s="1"/>
  <c r="U113" i="12" s="1"/>
  <c r="U114" i="12" s="1"/>
  <c r="U115" i="12" s="1"/>
  <c r="U116" i="12" s="1"/>
  <c r="U117" i="12" s="1"/>
  <c r="U118" i="12" s="1"/>
  <c r="U119" i="12" s="1"/>
  <c r="U120" i="12" s="1"/>
  <c r="U121" i="12" s="1"/>
  <c r="U122" i="12" s="1"/>
  <c r="U123" i="12" s="1"/>
  <c r="U124" i="12" s="1"/>
  <c r="U125" i="12" s="1"/>
  <c r="U126" i="12" s="1"/>
  <c r="U127" i="12" s="1"/>
  <c r="U128" i="12" s="1"/>
  <c r="U129" i="12" s="1"/>
  <c r="U130" i="12" s="1"/>
  <c r="U131" i="12" s="1"/>
  <c r="U132" i="12" s="1"/>
  <c r="U133" i="12" s="1"/>
  <c r="U134" i="12" s="1"/>
  <c r="U135" i="12" s="1"/>
  <c r="U136" i="12" s="1"/>
  <c r="U137" i="12" s="1"/>
  <c r="U138" i="12" s="1"/>
  <c r="U139" i="12" s="1"/>
  <c r="U140" i="12" s="1"/>
  <c r="U141" i="12" s="1"/>
  <c r="U142" i="12" s="1"/>
  <c r="U143" i="12" s="1"/>
  <c r="U144" i="12" s="1"/>
  <c r="U145" i="12" s="1"/>
  <c r="U146" i="12" s="1"/>
  <c r="U147" i="12" s="1"/>
  <c r="U148" i="12" s="1"/>
  <c r="U149" i="12" s="1"/>
  <c r="U150" i="12" s="1"/>
  <c r="U151" i="12" s="1"/>
  <c r="U152" i="12" s="1"/>
  <c r="U153" i="12" s="1"/>
  <c r="U154" i="12" s="1"/>
  <c r="U155" i="12" s="1"/>
  <c r="U156" i="12" s="1"/>
  <c r="U157" i="12" s="1"/>
  <c r="U158" i="12" s="1"/>
  <c r="U159" i="12" s="1"/>
  <c r="U160" i="12" s="1"/>
  <c r="U161" i="12" s="1"/>
  <c r="U162" i="12" s="1"/>
  <c r="U163" i="12" s="1"/>
  <c r="U164" i="12" s="1"/>
  <c r="U165" i="12" s="1"/>
  <c r="U166" i="12" s="1"/>
  <c r="U167" i="12" s="1"/>
  <c r="U168" i="12" s="1"/>
  <c r="U169" i="12" s="1"/>
  <c r="U170" i="12" s="1"/>
  <c r="U171" i="12" s="1"/>
  <c r="U172" i="12" s="1"/>
  <c r="U173" i="12" s="1"/>
  <c r="U174" i="12" s="1"/>
  <c r="U175" i="12" s="1"/>
  <c r="U176" i="12" s="1"/>
  <c r="U177" i="12" s="1"/>
  <c r="U178" i="12" s="1"/>
  <c r="U179" i="12" s="1"/>
  <c r="U180" i="12" s="1"/>
  <c r="U181" i="12" s="1"/>
  <c r="U182" i="12" s="1"/>
  <c r="U183" i="12" s="1"/>
  <c r="U184" i="12" s="1"/>
  <c r="U185" i="12" s="1"/>
  <c r="U186" i="12" s="1"/>
  <c r="U187" i="12" s="1"/>
  <c r="U188" i="12" s="1"/>
  <c r="U189" i="12" s="1"/>
  <c r="U190" i="12" s="1"/>
  <c r="U191" i="12" s="1"/>
  <c r="U192" i="12" s="1"/>
  <c r="U193" i="12" s="1"/>
  <c r="U194" i="12" s="1"/>
  <c r="U195" i="12" s="1"/>
  <c r="U196" i="12" s="1"/>
  <c r="U197" i="12" s="1"/>
  <c r="U198" i="12" s="1"/>
  <c r="U199" i="12" s="1"/>
  <c r="U200" i="12" s="1"/>
  <c r="U201" i="12" s="1"/>
  <c r="U202" i="12" s="1"/>
  <c r="U203" i="12" s="1"/>
  <c r="U204" i="12" s="1"/>
  <c r="U205" i="12" s="1"/>
  <c r="U206" i="12" s="1"/>
  <c r="U207" i="12" s="1"/>
  <c r="U208" i="12" s="1"/>
  <c r="U209" i="12" s="1"/>
  <c r="U210" i="12" s="1"/>
  <c r="U211" i="12" s="1"/>
  <c r="U212" i="12" s="1"/>
  <c r="U213" i="12" s="1"/>
  <c r="U214" i="12" s="1"/>
  <c r="U215" i="12" s="1"/>
  <c r="U216" i="12" s="1"/>
  <c r="U217" i="12" s="1"/>
  <c r="U218" i="12" s="1"/>
  <c r="U219" i="12" s="1"/>
  <c r="U220" i="12" s="1"/>
  <c r="U221" i="12" s="1"/>
  <c r="U222" i="12" s="1"/>
  <c r="U223" i="12" s="1"/>
  <c r="U224" i="12" s="1"/>
  <c r="U225" i="12" s="1"/>
  <c r="U226" i="12" s="1"/>
  <c r="U227" i="12" s="1"/>
  <c r="U228" i="12" s="1"/>
  <c r="U229" i="12" s="1"/>
  <c r="U230" i="12" s="1"/>
  <c r="U231" i="12" s="1"/>
  <c r="U232" i="12" s="1"/>
  <c r="U233" i="12" s="1"/>
  <c r="U234" i="12" s="1"/>
  <c r="U235" i="12" s="1"/>
  <c r="U236" i="12" s="1"/>
  <c r="U237" i="12" s="1"/>
  <c r="U238" i="12" s="1"/>
  <c r="U239" i="12" s="1"/>
  <c r="U240" i="12" s="1"/>
  <c r="U241" i="12" s="1"/>
  <c r="U242" i="12" s="1"/>
  <c r="U243" i="12" s="1"/>
  <c r="U244" i="12" s="1"/>
  <c r="U245" i="12" s="1"/>
  <c r="U246" i="12" s="1"/>
  <c r="U247" i="12" s="1"/>
  <c r="U248" i="12" s="1"/>
  <c r="U249" i="12" s="1"/>
  <c r="U250" i="12" s="1"/>
  <c r="U251" i="12" s="1"/>
  <c r="U252" i="12" s="1"/>
  <c r="U253" i="12" s="1"/>
  <c r="U254" i="12" s="1"/>
  <c r="U255" i="12" s="1"/>
  <c r="U256" i="12" s="1"/>
  <c r="U257" i="12" s="1"/>
  <c r="U258" i="12" s="1"/>
  <c r="U259" i="12" s="1"/>
  <c r="U260" i="12" s="1"/>
  <c r="U261" i="12" s="1"/>
  <c r="U262" i="12" s="1"/>
  <c r="U263" i="12" s="1"/>
  <c r="U264" i="12" s="1"/>
  <c r="U265" i="12" s="1"/>
  <c r="U266" i="12" s="1"/>
  <c r="U267" i="12" s="1"/>
  <c r="U268" i="12" s="1"/>
  <c r="U269" i="12" s="1"/>
  <c r="U270" i="12" s="1"/>
  <c r="U271" i="12" s="1"/>
  <c r="U272" i="12" s="1"/>
  <c r="U273" i="12" s="1"/>
  <c r="U274" i="12" s="1"/>
  <c r="U275" i="12" s="1"/>
  <c r="U276" i="12" s="1"/>
  <c r="U277" i="12" s="1"/>
  <c r="U278" i="12" s="1"/>
  <c r="U279" i="12" s="1"/>
  <c r="U280" i="12" s="1"/>
  <c r="U281" i="12" s="1"/>
  <c r="U282" i="12" s="1"/>
  <c r="U283" i="12" s="1"/>
  <c r="U284" i="12" s="1"/>
  <c r="U285" i="12" s="1"/>
  <c r="U286" i="12" s="1"/>
  <c r="U287" i="12" s="1"/>
  <c r="U288" i="12" s="1"/>
  <c r="U289" i="12" s="1"/>
  <c r="U290" i="12" s="1"/>
  <c r="U291" i="12" s="1"/>
  <c r="U292" i="12" s="1"/>
  <c r="U293" i="12" s="1"/>
  <c r="U294" i="12" s="1"/>
  <c r="U295" i="12" s="1"/>
  <c r="U296" i="12" s="1"/>
  <c r="U297" i="12" s="1"/>
  <c r="U298" i="12" s="1"/>
  <c r="U299" i="12" s="1"/>
  <c r="U300" i="12" s="1"/>
  <c r="U301" i="12" s="1"/>
  <c r="U302" i="12" s="1"/>
  <c r="U303" i="12" s="1"/>
  <c r="U304" i="12" s="1"/>
  <c r="U305" i="12" s="1"/>
  <c r="U306" i="12" s="1"/>
  <c r="U307" i="12" s="1"/>
  <c r="U308" i="12" s="1"/>
  <c r="U309" i="12" s="1"/>
  <c r="U310" i="12" s="1"/>
  <c r="U311" i="12" s="1"/>
  <c r="U312" i="12" s="1"/>
  <c r="U313" i="12" s="1"/>
  <c r="U314" i="12" s="1"/>
  <c r="U315" i="12" s="1"/>
  <c r="U316" i="12" s="1"/>
  <c r="U317" i="12" s="1"/>
  <c r="U318" i="12" s="1"/>
  <c r="U319" i="12" s="1"/>
  <c r="U320" i="12" s="1"/>
  <c r="U321" i="12" s="1"/>
  <c r="U322" i="12" s="1"/>
  <c r="U323" i="12" s="1"/>
  <c r="U324" i="12" s="1"/>
  <c r="U325" i="12" s="1"/>
  <c r="U326" i="12" s="1"/>
  <c r="U327" i="12" s="1"/>
  <c r="U328" i="12" s="1"/>
  <c r="U329" i="12" s="1"/>
  <c r="U330" i="12" s="1"/>
  <c r="U331" i="12" s="1"/>
  <c r="U332" i="12" s="1"/>
  <c r="U333" i="12" s="1"/>
  <c r="U334" i="12" s="1"/>
  <c r="U335" i="12" s="1"/>
  <c r="U336" i="12" s="1"/>
  <c r="U337" i="12" s="1"/>
  <c r="U338" i="12" s="1"/>
  <c r="U339" i="12" s="1"/>
  <c r="U340" i="12" s="1"/>
  <c r="U341" i="12" s="1"/>
  <c r="U342" i="12" s="1"/>
  <c r="U343" i="12" s="1"/>
  <c r="U344" i="12" s="1"/>
  <c r="U345" i="12" s="1"/>
  <c r="U346" i="12" s="1"/>
  <c r="U347" i="12" s="1"/>
  <c r="U348" i="12" s="1"/>
  <c r="U349" i="12" s="1"/>
  <c r="U350" i="12" s="1"/>
  <c r="U351" i="12" s="1"/>
  <c r="U352" i="12" s="1"/>
  <c r="U353" i="12" s="1"/>
  <c r="U354" i="12" s="1"/>
  <c r="U355" i="12" s="1"/>
  <c r="U356" i="12" s="1"/>
  <c r="U357" i="12" s="1"/>
  <c r="U358" i="12" s="1"/>
  <c r="U359" i="12" s="1"/>
  <c r="U360" i="12" s="1"/>
  <c r="U361" i="12" s="1"/>
  <c r="U362" i="12" s="1"/>
  <c r="U363" i="12" s="1"/>
  <c r="U364" i="12" s="1"/>
  <c r="U365" i="12" s="1"/>
  <c r="U366" i="12" s="1"/>
  <c r="U367" i="12" s="1"/>
  <c r="U368" i="12" s="1"/>
  <c r="U369" i="12" s="1"/>
  <c r="U370" i="12" s="1"/>
  <c r="U371" i="12" s="1"/>
  <c r="U372" i="12" s="1"/>
  <c r="U373" i="12" s="1"/>
  <c r="U374" i="12" s="1"/>
  <c r="U375" i="12" s="1"/>
  <c r="U376" i="12" s="1"/>
  <c r="U377" i="12" s="1"/>
  <c r="U378" i="12" s="1"/>
  <c r="U379" i="12" s="1"/>
  <c r="U380" i="12" s="1"/>
  <c r="U381" i="12" s="1"/>
  <c r="U382" i="12" s="1"/>
  <c r="U383" i="12" s="1"/>
  <c r="U384" i="12" s="1"/>
  <c r="U385" i="12" s="1"/>
  <c r="U386" i="12" s="1"/>
  <c r="U387" i="12" s="1"/>
  <c r="U388" i="12" s="1"/>
  <c r="U389" i="12" s="1"/>
  <c r="U390" i="12" s="1"/>
  <c r="U391" i="12" s="1"/>
  <c r="U392" i="12" s="1"/>
  <c r="U393" i="12" s="1"/>
  <c r="U394" i="12" s="1"/>
  <c r="U395" i="12" s="1"/>
  <c r="U396" i="12" s="1"/>
  <c r="U397" i="12" s="1"/>
  <c r="U398" i="12" s="1"/>
  <c r="U399" i="12" s="1"/>
  <c r="U400" i="12" s="1"/>
  <c r="U401" i="12" s="1"/>
  <c r="U402" i="12" s="1"/>
  <c r="U403" i="12" s="1"/>
  <c r="U404" i="12" s="1"/>
  <c r="U405" i="12" s="1"/>
  <c r="U406" i="12" s="1"/>
  <c r="U407" i="12" s="1"/>
  <c r="U408" i="12" s="1"/>
  <c r="U409" i="12" s="1"/>
  <c r="U410" i="12" s="1"/>
  <c r="U411" i="12" s="1"/>
  <c r="U412" i="12" s="1"/>
  <c r="U413" i="12" s="1"/>
  <c r="U414" i="12" s="1"/>
  <c r="U415" i="12" s="1"/>
  <c r="U416" i="12" s="1"/>
  <c r="U417" i="12" s="1"/>
  <c r="U418" i="12" s="1"/>
  <c r="U419" i="12" s="1"/>
  <c r="U420" i="12" s="1"/>
  <c r="U421" i="12" s="1"/>
  <c r="U422" i="12" s="1"/>
  <c r="U423" i="12" s="1"/>
  <c r="U424" i="12" s="1"/>
  <c r="U425" i="12" s="1"/>
  <c r="U426" i="12" s="1"/>
  <c r="U427" i="12" s="1"/>
  <c r="U428" i="12" s="1"/>
  <c r="U429" i="12" s="1"/>
  <c r="U430" i="12" s="1"/>
  <c r="U431" i="12" s="1"/>
  <c r="U432" i="12" s="1"/>
  <c r="U433" i="12" s="1"/>
  <c r="U434" i="12" s="1"/>
  <c r="U435" i="12" s="1"/>
  <c r="U436" i="12" s="1"/>
  <c r="U437" i="12" s="1"/>
  <c r="U438" i="12" s="1"/>
  <c r="U439" i="12" s="1"/>
  <c r="U440" i="12" s="1"/>
  <c r="U441" i="12" s="1"/>
  <c r="U442" i="12" s="1"/>
  <c r="U443" i="12" s="1"/>
  <c r="U444" i="12" s="1"/>
  <c r="U445" i="12" s="1"/>
  <c r="U446" i="12" s="1"/>
  <c r="U447" i="12" s="1"/>
  <c r="U448" i="12" s="1"/>
  <c r="U449" i="12" s="1"/>
  <c r="U450" i="12" s="1"/>
  <c r="U451" i="12" s="1"/>
  <c r="U452" i="12" s="1"/>
  <c r="U453" i="12" s="1"/>
  <c r="U454" i="12" s="1"/>
  <c r="U455" i="12" s="1"/>
  <c r="U456" i="12" s="1"/>
  <c r="U457" i="12" s="1"/>
  <c r="U458" i="12" s="1"/>
  <c r="U459" i="12" s="1"/>
  <c r="U460" i="12" s="1"/>
  <c r="U461" i="12" s="1"/>
  <c r="U462" i="12" s="1"/>
  <c r="U463" i="12" s="1"/>
  <c r="U464" i="12" s="1"/>
  <c r="U465" i="12" s="1"/>
  <c r="U466" i="12" s="1"/>
  <c r="U467" i="12" s="1"/>
  <c r="U468" i="12" s="1"/>
  <c r="U469" i="12" s="1"/>
  <c r="U470" i="12" s="1"/>
  <c r="U471" i="12" s="1"/>
  <c r="U472" i="12" s="1"/>
  <c r="U473" i="12" s="1"/>
  <c r="U474" i="12" s="1"/>
  <c r="U475" i="12" s="1"/>
  <c r="U476" i="12" s="1"/>
  <c r="U477" i="12" s="1"/>
  <c r="U478" i="12" s="1"/>
  <c r="U479" i="12" s="1"/>
  <c r="U480" i="12" s="1"/>
  <c r="U481" i="12" s="1"/>
  <c r="U482" i="12" s="1"/>
  <c r="U483" i="12" s="1"/>
  <c r="U484" i="12" s="1"/>
  <c r="U485" i="12" s="1"/>
  <c r="U486" i="12" s="1"/>
  <c r="U487" i="12" s="1"/>
  <c r="U488" i="12" s="1"/>
  <c r="U489" i="12" s="1"/>
  <c r="U490" i="12" s="1"/>
  <c r="U491" i="12" s="1"/>
  <c r="U492" i="12" s="1"/>
  <c r="U493" i="12" s="1"/>
  <c r="U494" i="12" s="1"/>
  <c r="U495" i="12" s="1"/>
  <c r="U496" i="12" s="1"/>
  <c r="U497" i="12" s="1"/>
  <c r="U498" i="12" s="1"/>
  <c r="U499" i="12" s="1"/>
  <c r="U500" i="12" s="1"/>
  <c r="U501" i="12" s="1"/>
  <c r="U502" i="12" s="1"/>
  <c r="U503" i="12" s="1"/>
  <c r="U504" i="12" s="1"/>
  <c r="AY7" i="12" s="1"/>
  <c r="AY16" i="12"/>
  <c r="AG4" i="12"/>
  <c r="AG5" i="12" s="1"/>
  <c r="AG6" i="12" s="1"/>
  <c r="AG7" i="12" s="1"/>
  <c r="AG8" i="12" s="1"/>
  <c r="AG9" i="12" s="1"/>
  <c r="AG10" i="12" s="1"/>
  <c r="AG11" i="12" s="1"/>
  <c r="AG12" i="12" s="1"/>
  <c r="AG13" i="12" s="1"/>
  <c r="AG14" i="12" s="1"/>
  <c r="AG15" i="12" s="1"/>
  <c r="AG16" i="12" s="1"/>
  <c r="AG17" i="12" s="1"/>
  <c r="AG18" i="12" s="1"/>
  <c r="AG19" i="12" s="1"/>
  <c r="AG20" i="12" s="1"/>
  <c r="AG21" i="12" s="1"/>
  <c r="AG22" i="12" s="1"/>
  <c r="AG23" i="12" s="1"/>
  <c r="AG24" i="12" s="1"/>
  <c r="AG25" i="12" s="1"/>
  <c r="AG26" i="12" s="1"/>
  <c r="AG27" i="12" s="1"/>
  <c r="AG28" i="12" s="1"/>
  <c r="AG29" i="12" s="1"/>
  <c r="AG30" i="12" s="1"/>
  <c r="AG31" i="12" s="1"/>
  <c r="AG32" i="12" s="1"/>
  <c r="AG33" i="12" s="1"/>
  <c r="AG34" i="12" s="1"/>
  <c r="AG35" i="12" s="1"/>
  <c r="AG36" i="12" s="1"/>
  <c r="AG37" i="12" s="1"/>
  <c r="AG38" i="12" s="1"/>
  <c r="AG39" i="12" s="1"/>
  <c r="AG40" i="12" s="1"/>
  <c r="AG41" i="12" s="1"/>
  <c r="AG42" i="12" s="1"/>
  <c r="AG43" i="12" s="1"/>
  <c r="AG44" i="12" s="1"/>
  <c r="AG45" i="12" s="1"/>
  <c r="AG46" i="12" s="1"/>
  <c r="AG47" i="12" s="1"/>
  <c r="AG48" i="12" s="1"/>
  <c r="AG49" i="12" s="1"/>
  <c r="AG50" i="12" s="1"/>
  <c r="AG51" i="12" s="1"/>
  <c r="AG52" i="12" s="1"/>
  <c r="AG53" i="12" s="1"/>
  <c r="AG54" i="12" s="1"/>
  <c r="AG55" i="12" s="1"/>
  <c r="AG56" i="12" s="1"/>
  <c r="AG57" i="12" s="1"/>
  <c r="AG58" i="12" s="1"/>
  <c r="BC16" i="12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369" i="12" s="1"/>
  <c r="A370" i="12" s="1"/>
  <c r="A371" i="12" s="1"/>
  <c r="A372" i="12" s="1"/>
  <c r="A373" i="12" s="1"/>
  <c r="A374" i="12" s="1"/>
  <c r="A375" i="12" s="1"/>
  <c r="A376" i="12" s="1"/>
  <c r="A377" i="12" s="1"/>
  <c r="A378" i="12" s="1"/>
  <c r="A379" i="12" s="1"/>
  <c r="A380" i="12" s="1"/>
  <c r="A381" i="12" s="1"/>
  <c r="A382" i="12" s="1"/>
  <c r="A383" i="12" s="1"/>
  <c r="A384" i="12" s="1"/>
  <c r="A385" i="12" s="1"/>
  <c r="A386" i="12" s="1"/>
  <c r="A387" i="12" s="1"/>
  <c r="A388" i="12" s="1"/>
  <c r="A389" i="12" s="1"/>
  <c r="A390" i="12" s="1"/>
  <c r="A391" i="12" s="1"/>
  <c r="A392" i="12" s="1"/>
  <c r="A393" i="12" s="1"/>
  <c r="A394" i="12" s="1"/>
  <c r="A395" i="12" s="1"/>
  <c r="A396" i="12" s="1"/>
  <c r="A397" i="12" s="1"/>
  <c r="A398" i="12" s="1"/>
  <c r="A399" i="12" s="1"/>
  <c r="A400" i="12" s="1"/>
  <c r="A401" i="12" s="1"/>
  <c r="A402" i="12" s="1"/>
  <c r="A403" i="12" s="1"/>
  <c r="A404" i="12" s="1"/>
  <c r="A405" i="12" s="1"/>
  <c r="A406" i="12" s="1"/>
  <c r="A407" i="12" s="1"/>
  <c r="A408" i="12" s="1"/>
  <c r="A409" i="12" s="1"/>
  <c r="A410" i="12" s="1"/>
  <c r="A411" i="12" s="1"/>
  <c r="A412" i="12" s="1"/>
  <c r="A413" i="12" s="1"/>
  <c r="A414" i="12" s="1"/>
  <c r="A415" i="12" s="1"/>
  <c r="A416" i="12" s="1"/>
  <c r="A417" i="12" s="1"/>
  <c r="A418" i="12" s="1"/>
  <c r="A419" i="12" s="1"/>
  <c r="A420" i="12" s="1"/>
  <c r="A421" i="12" s="1"/>
  <c r="A422" i="12" s="1"/>
  <c r="A423" i="12" s="1"/>
  <c r="A424" i="12" s="1"/>
  <c r="A425" i="12" s="1"/>
  <c r="A426" i="12" s="1"/>
  <c r="A427" i="12" s="1"/>
  <c r="A428" i="12" s="1"/>
  <c r="A429" i="12" s="1"/>
  <c r="A430" i="12" s="1"/>
  <c r="A431" i="12" s="1"/>
  <c r="A432" i="12" s="1"/>
  <c r="A433" i="12" s="1"/>
  <c r="A434" i="12" s="1"/>
  <c r="A435" i="12" s="1"/>
  <c r="A436" i="12" s="1"/>
  <c r="A437" i="12" s="1"/>
  <c r="A438" i="12" s="1"/>
  <c r="A439" i="12" s="1"/>
  <c r="A440" i="12" s="1"/>
  <c r="A441" i="12" s="1"/>
  <c r="A442" i="12" s="1"/>
  <c r="A443" i="12" s="1"/>
  <c r="A444" i="12" s="1"/>
  <c r="A445" i="12" s="1"/>
  <c r="A446" i="12" s="1"/>
  <c r="A447" i="12" s="1"/>
  <c r="A448" i="12" s="1"/>
  <c r="A449" i="12" s="1"/>
  <c r="A450" i="12" s="1"/>
  <c r="A451" i="12" s="1"/>
  <c r="A452" i="12" s="1"/>
  <c r="A453" i="12" s="1"/>
  <c r="A454" i="12" s="1"/>
  <c r="A455" i="12" s="1"/>
  <c r="A456" i="12" s="1"/>
  <c r="A457" i="12" s="1"/>
  <c r="A458" i="12" s="1"/>
  <c r="A459" i="12" s="1"/>
  <c r="A460" i="12" s="1"/>
  <c r="A461" i="12" s="1"/>
  <c r="A462" i="12" s="1"/>
  <c r="A463" i="12" s="1"/>
  <c r="A464" i="12" s="1"/>
  <c r="A465" i="12" s="1"/>
  <c r="A466" i="12" s="1"/>
  <c r="A467" i="12" s="1"/>
  <c r="A468" i="12" s="1"/>
  <c r="A469" i="12" s="1"/>
  <c r="A470" i="12" s="1"/>
  <c r="A471" i="12" s="1"/>
  <c r="A472" i="12" s="1"/>
  <c r="A473" i="12" s="1"/>
  <c r="A474" i="12" s="1"/>
  <c r="A475" i="12" s="1"/>
  <c r="A476" i="12" s="1"/>
  <c r="A477" i="12" s="1"/>
  <c r="A478" i="12" s="1"/>
  <c r="A479" i="12" s="1"/>
  <c r="A480" i="12" s="1"/>
  <c r="A481" i="12" s="1"/>
  <c r="A482" i="12" s="1"/>
  <c r="A483" i="12" s="1"/>
  <c r="A484" i="12" s="1"/>
  <c r="A485" i="12" s="1"/>
  <c r="A486" i="12" s="1"/>
  <c r="A487" i="12" s="1"/>
  <c r="A488" i="12" s="1"/>
  <c r="A489" i="12" s="1"/>
  <c r="A490" i="12" s="1"/>
  <c r="A491" i="12" s="1"/>
  <c r="A492" i="12" s="1"/>
  <c r="A493" i="12" s="1"/>
  <c r="A494" i="12" s="1"/>
  <c r="A495" i="12" s="1"/>
  <c r="A496" i="12" s="1"/>
  <c r="A497" i="12" s="1"/>
  <c r="A498" i="12" s="1"/>
  <c r="A499" i="12" s="1"/>
  <c r="A500" i="12" s="1"/>
  <c r="A501" i="12" s="1"/>
  <c r="A502" i="12" s="1"/>
  <c r="A503" i="12" s="1"/>
  <c r="A504" i="12" s="1"/>
  <c r="Y10" i="12" l="1"/>
  <c r="Z9" i="12"/>
  <c r="AL11" i="12"/>
  <c r="AK12" i="12"/>
  <c r="N11" i="12"/>
  <c r="M12" i="12"/>
  <c r="J378" i="12"/>
  <c r="I379" i="12"/>
  <c r="AG59" i="12"/>
  <c r="AG60" i="12" s="1"/>
  <c r="AG61" i="12" s="1"/>
  <c r="AG62" i="12" s="1"/>
  <c r="AG63" i="12" s="1"/>
  <c r="AG64" i="12" s="1"/>
  <c r="AG65" i="12" s="1"/>
  <c r="AG66" i="12" s="1"/>
  <c r="AG67" i="12" s="1"/>
  <c r="AG68" i="12" s="1"/>
  <c r="AG69" i="12" s="1"/>
  <c r="AG70" i="12" s="1"/>
  <c r="AG71" i="12" s="1"/>
  <c r="AG72" i="12" s="1"/>
  <c r="AG73" i="12" s="1"/>
  <c r="AG74" i="12" s="1"/>
  <c r="AG75" i="12" s="1"/>
  <c r="AG76" i="12" s="1"/>
  <c r="AG77" i="12" s="1"/>
  <c r="AG78" i="12" s="1"/>
  <c r="AG79" i="12" s="1"/>
  <c r="AG80" i="12" s="1"/>
  <c r="AG81" i="12" s="1"/>
  <c r="AG82" i="12" s="1"/>
  <c r="AG83" i="12" s="1"/>
  <c r="AG84" i="12" s="1"/>
  <c r="AG85" i="12" s="1"/>
  <c r="AG86" i="12" s="1"/>
  <c r="AG87" i="12" s="1"/>
  <c r="AG88" i="12" s="1"/>
  <c r="AG89" i="12" s="1"/>
  <c r="AG90" i="12" s="1"/>
  <c r="AG91" i="12" s="1"/>
  <c r="AG92" i="12" s="1"/>
  <c r="AG93" i="12" s="1"/>
  <c r="AG94" i="12" s="1"/>
  <c r="AG95" i="12" s="1"/>
  <c r="AG96" i="12" s="1"/>
  <c r="AG97" i="12" s="1"/>
  <c r="AG98" i="12" s="1"/>
  <c r="AG99" i="12" s="1"/>
  <c r="AG100" i="12" s="1"/>
  <c r="AG101" i="12" s="1"/>
  <c r="AG102" i="12" s="1"/>
  <c r="AG103" i="12" s="1"/>
  <c r="AG104" i="12" s="1"/>
  <c r="AG105" i="12" s="1"/>
  <c r="AG106" i="12" s="1"/>
  <c r="AG107" i="12" s="1"/>
  <c r="AG108" i="12" s="1"/>
  <c r="AG109" i="12" s="1"/>
  <c r="AG110" i="12" s="1"/>
  <c r="AG111" i="12" s="1"/>
  <c r="AG112" i="12" s="1"/>
  <c r="AG113" i="12" s="1"/>
  <c r="AG114" i="12" s="1"/>
  <c r="AG115" i="12" s="1"/>
  <c r="AG116" i="12" s="1"/>
  <c r="AG117" i="12" s="1"/>
  <c r="AG118" i="12" s="1"/>
  <c r="AG119" i="12" s="1"/>
  <c r="AG120" i="12" s="1"/>
  <c r="AG121" i="12" s="1"/>
  <c r="AG122" i="12" s="1"/>
  <c r="AG123" i="12" s="1"/>
  <c r="AG124" i="12" s="1"/>
  <c r="AG125" i="12" s="1"/>
  <c r="AG126" i="12" s="1"/>
  <c r="AG127" i="12" s="1"/>
  <c r="AG128" i="12" s="1"/>
  <c r="AG129" i="12" s="1"/>
  <c r="AG130" i="12" s="1"/>
  <c r="AG131" i="12" s="1"/>
  <c r="AG132" i="12" s="1"/>
  <c r="AG133" i="12" s="1"/>
  <c r="AG134" i="12" s="1"/>
  <c r="AG135" i="12" s="1"/>
  <c r="AG136" i="12" s="1"/>
  <c r="AG137" i="12" s="1"/>
  <c r="AG138" i="12" s="1"/>
  <c r="AG139" i="12" s="1"/>
  <c r="AG140" i="12" s="1"/>
  <c r="AG141" i="12" s="1"/>
  <c r="AG142" i="12" s="1"/>
  <c r="AG143" i="12" s="1"/>
  <c r="AG144" i="12" s="1"/>
  <c r="AG145" i="12" s="1"/>
  <c r="AG146" i="12" s="1"/>
  <c r="AG147" i="12" s="1"/>
  <c r="AG148" i="12" s="1"/>
  <c r="AG149" i="12" s="1"/>
  <c r="AG150" i="12" s="1"/>
  <c r="AG151" i="12" s="1"/>
  <c r="AG152" i="12" s="1"/>
  <c r="AG153" i="12" s="1"/>
  <c r="AG154" i="12" s="1"/>
  <c r="AG155" i="12" s="1"/>
  <c r="AG156" i="12" s="1"/>
  <c r="AG157" i="12" s="1"/>
  <c r="AG158" i="12" s="1"/>
  <c r="AG159" i="12" s="1"/>
  <c r="AG160" i="12" s="1"/>
  <c r="AG161" i="12" s="1"/>
  <c r="AG162" i="12" s="1"/>
  <c r="AG163" i="12" s="1"/>
  <c r="AG164" i="12" s="1"/>
  <c r="AG165" i="12" s="1"/>
  <c r="AG166" i="12" s="1"/>
  <c r="AG167" i="12" s="1"/>
  <c r="AG168" i="12" s="1"/>
  <c r="AG169" i="12" s="1"/>
  <c r="AG170" i="12" s="1"/>
  <c r="AG171" i="12" s="1"/>
  <c r="AG172" i="12" s="1"/>
  <c r="AG173" i="12" s="1"/>
  <c r="AG174" i="12" s="1"/>
  <c r="AG175" i="12" s="1"/>
  <c r="AG176" i="12" s="1"/>
  <c r="AG177" i="12" s="1"/>
  <c r="AG178" i="12" s="1"/>
  <c r="AG179" i="12" s="1"/>
  <c r="AG180" i="12" s="1"/>
  <c r="AG181" i="12" s="1"/>
  <c r="AG182" i="12" s="1"/>
  <c r="AG183" i="12" s="1"/>
  <c r="AG184" i="12" s="1"/>
  <c r="AG185" i="12" s="1"/>
  <c r="AG186" i="12" s="1"/>
  <c r="AG187" i="12" s="1"/>
  <c r="AG188" i="12" s="1"/>
  <c r="AG189" i="12" s="1"/>
  <c r="AG190" i="12" s="1"/>
  <c r="AG191" i="12" s="1"/>
  <c r="AG192" i="12" s="1"/>
  <c r="AG193" i="12" s="1"/>
  <c r="AG194" i="12" s="1"/>
  <c r="AG195" i="12" s="1"/>
  <c r="AG196" i="12" s="1"/>
  <c r="AG197" i="12" s="1"/>
  <c r="AG198" i="12" s="1"/>
  <c r="AG199" i="12" s="1"/>
  <c r="AG200" i="12" s="1"/>
  <c r="AG201" i="12" s="1"/>
  <c r="AG202" i="12" s="1"/>
  <c r="AG203" i="12" s="1"/>
  <c r="AG204" i="12" s="1"/>
  <c r="AG205" i="12" s="1"/>
  <c r="AG206" i="12" s="1"/>
  <c r="AG207" i="12" s="1"/>
  <c r="AG208" i="12" s="1"/>
  <c r="AG209" i="12" s="1"/>
  <c r="AG210" i="12" s="1"/>
  <c r="AG211" i="12" s="1"/>
  <c r="AG212" i="12" s="1"/>
  <c r="AG213" i="12" s="1"/>
  <c r="AG214" i="12" s="1"/>
  <c r="AG215" i="12" s="1"/>
  <c r="AG216" i="12" s="1"/>
  <c r="AG217" i="12" s="1"/>
  <c r="AG218" i="12" s="1"/>
  <c r="AG219" i="12" s="1"/>
  <c r="AG220" i="12" s="1"/>
  <c r="AG221" i="12" s="1"/>
  <c r="AG222" i="12" s="1"/>
  <c r="AG223" i="12" s="1"/>
  <c r="AG224" i="12" s="1"/>
  <c r="AG225" i="12" s="1"/>
  <c r="AG226" i="12" s="1"/>
  <c r="AG227" i="12" s="1"/>
  <c r="AG228" i="12" s="1"/>
  <c r="AG229" i="12" s="1"/>
  <c r="AG230" i="12" s="1"/>
  <c r="AG231" i="12" s="1"/>
  <c r="AG232" i="12" s="1"/>
  <c r="AG233" i="12" s="1"/>
  <c r="AG234" i="12" s="1"/>
  <c r="AG235" i="12" s="1"/>
  <c r="AG236" i="12" s="1"/>
  <c r="AG237" i="12" s="1"/>
  <c r="AG238" i="12" s="1"/>
  <c r="AG239" i="12" s="1"/>
  <c r="AG240" i="12" s="1"/>
  <c r="AG241" i="12" s="1"/>
  <c r="AG242" i="12" s="1"/>
  <c r="AG243" i="12" s="1"/>
  <c r="AG244" i="12" s="1"/>
  <c r="AG245" i="12" s="1"/>
  <c r="AG246" i="12" s="1"/>
  <c r="AG247" i="12" s="1"/>
  <c r="AG248" i="12" s="1"/>
  <c r="AG249" i="12" s="1"/>
  <c r="AG250" i="12" s="1"/>
  <c r="AG251" i="12" s="1"/>
  <c r="AG252" i="12" s="1"/>
  <c r="AG253" i="12" s="1"/>
  <c r="AG254" i="12" s="1"/>
  <c r="AG255" i="12" s="1"/>
  <c r="AG256" i="12" s="1"/>
  <c r="AG257" i="12" s="1"/>
  <c r="AG258" i="12" s="1"/>
  <c r="AG259" i="12" s="1"/>
  <c r="AG260" i="12" s="1"/>
  <c r="AG261" i="12" s="1"/>
  <c r="AG262" i="12" s="1"/>
  <c r="AG263" i="12" s="1"/>
  <c r="AG264" i="12" s="1"/>
  <c r="AG265" i="12" s="1"/>
  <c r="AG266" i="12" s="1"/>
  <c r="AG267" i="12" s="1"/>
  <c r="AG268" i="12" s="1"/>
  <c r="AG269" i="12" s="1"/>
  <c r="AG270" i="12" s="1"/>
  <c r="AG271" i="12" s="1"/>
  <c r="AG272" i="12" s="1"/>
  <c r="AG273" i="12" s="1"/>
  <c r="AG274" i="12" s="1"/>
  <c r="AG275" i="12" s="1"/>
  <c r="AG276" i="12" s="1"/>
  <c r="AG277" i="12" s="1"/>
  <c r="AG278" i="12" s="1"/>
  <c r="AG279" i="12" s="1"/>
  <c r="AG280" i="12" s="1"/>
  <c r="AG281" i="12" s="1"/>
  <c r="AG282" i="12" s="1"/>
  <c r="AG283" i="12" s="1"/>
  <c r="AG284" i="12" s="1"/>
  <c r="AG285" i="12" s="1"/>
  <c r="AG286" i="12" s="1"/>
  <c r="AG287" i="12" s="1"/>
  <c r="AG288" i="12" s="1"/>
  <c r="AG289" i="12" s="1"/>
  <c r="AG290" i="12" s="1"/>
  <c r="AG291" i="12" s="1"/>
  <c r="AG292" i="12" s="1"/>
  <c r="AG293" i="12" s="1"/>
  <c r="AG294" i="12" s="1"/>
  <c r="AG295" i="12" s="1"/>
  <c r="AG296" i="12" s="1"/>
  <c r="AG297" i="12" s="1"/>
  <c r="AG298" i="12" s="1"/>
  <c r="AG299" i="12" s="1"/>
  <c r="AG300" i="12" s="1"/>
  <c r="AG301" i="12" s="1"/>
  <c r="AG302" i="12" s="1"/>
  <c r="AG303" i="12" s="1"/>
  <c r="AG304" i="12" s="1"/>
  <c r="AG305" i="12" s="1"/>
  <c r="AG306" i="12" s="1"/>
  <c r="AG307" i="12" s="1"/>
  <c r="AG308" i="12" s="1"/>
  <c r="AG309" i="12" s="1"/>
  <c r="AG310" i="12" s="1"/>
  <c r="AG311" i="12" s="1"/>
  <c r="AG312" i="12" s="1"/>
  <c r="AG313" i="12" s="1"/>
  <c r="AG314" i="12" s="1"/>
  <c r="AG315" i="12" s="1"/>
  <c r="AG316" i="12" s="1"/>
  <c r="AG317" i="12" s="1"/>
  <c r="AG318" i="12" s="1"/>
  <c r="AG319" i="12" s="1"/>
  <c r="AG320" i="12" s="1"/>
  <c r="AG321" i="12" s="1"/>
  <c r="AG322" i="12" s="1"/>
  <c r="AG323" i="12" s="1"/>
  <c r="AG324" i="12" s="1"/>
  <c r="AG325" i="12" s="1"/>
  <c r="AG326" i="12" s="1"/>
  <c r="AG327" i="12" s="1"/>
  <c r="AG328" i="12" s="1"/>
  <c r="AG329" i="12" s="1"/>
  <c r="AG330" i="12" s="1"/>
  <c r="AG331" i="12" s="1"/>
  <c r="AG332" i="12" s="1"/>
  <c r="AG333" i="12" s="1"/>
  <c r="AG334" i="12" s="1"/>
  <c r="AG335" i="12" s="1"/>
  <c r="AG336" i="12" s="1"/>
  <c r="AG337" i="12" s="1"/>
  <c r="AG338" i="12" s="1"/>
  <c r="AG339" i="12" s="1"/>
  <c r="AG340" i="12" s="1"/>
  <c r="AG341" i="12" s="1"/>
  <c r="AG342" i="12" s="1"/>
  <c r="AG343" i="12" s="1"/>
  <c r="AG344" i="12" s="1"/>
  <c r="AG345" i="12" s="1"/>
  <c r="AG346" i="12" s="1"/>
  <c r="AG347" i="12" s="1"/>
  <c r="AG348" i="12" s="1"/>
  <c r="AG349" i="12" s="1"/>
  <c r="AG350" i="12" s="1"/>
  <c r="AG351" i="12" s="1"/>
  <c r="AG352" i="12" s="1"/>
  <c r="AG353" i="12" s="1"/>
  <c r="AG354" i="12" s="1"/>
  <c r="AG355" i="12" s="1"/>
  <c r="AG356" i="12" s="1"/>
  <c r="AG357" i="12" s="1"/>
  <c r="AG358" i="12" s="1"/>
  <c r="AG359" i="12" s="1"/>
  <c r="AG360" i="12" s="1"/>
  <c r="AG361" i="12" s="1"/>
  <c r="AG362" i="12" s="1"/>
  <c r="AG363" i="12" s="1"/>
  <c r="AG364" i="12" s="1"/>
  <c r="AG365" i="12" s="1"/>
  <c r="AG366" i="12" s="1"/>
  <c r="AG367" i="12" s="1"/>
  <c r="AG368" i="12" s="1"/>
  <c r="AG369" i="12" s="1"/>
  <c r="AG370" i="12" s="1"/>
  <c r="AG371" i="12" s="1"/>
  <c r="AG372" i="12" s="1"/>
  <c r="AG373" i="12" s="1"/>
  <c r="AG374" i="12" s="1"/>
  <c r="AG375" i="12" s="1"/>
  <c r="AG376" i="12" s="1"/>
  <c r="AG377" i="12" s="1"/>
  <c r="AG378" i="12" s="1"/>
  <c r="AG379" i="12" s="1"/>
  <c r="AG380" i="12" s="1"/>
  <c r="AG381" i="12" s="1"/>
  <c r="AG382" i="12" s="1"/>
  <c r="AG383" i="12" s="1"/>
  <c r="AG384" i="12" s="1"/>
  <c r="AG385" i="12" s="1"/>
  <c r="AG386" i="12" s="1"/>
  <c r="AG387" i="12" s="1"/>
  <c r="AG388" i="12" s="1"/>
  <c r="AG389" i="12" s="1"/>
  <c r="AG390" i="12" s="1"/>
  <c r="AG391" i="12" s="1"/>
  <c r="AG392" i="12" s="1"/>
  <c r="AG393" i="12" s="1"/>
  <c r="AG394" i="12" s="1"/>
  <c r="AG395" i="12" s="1"/>
  <c r="AG396" i="12" s="1"/>
  <c r="AG397" i="12" s="1"/>
  <c r="AG398" i="12" s="1"/>
  <c r="AG399" i="12" s="1"/>
  <c r="AG400" i="12" s="1"/>
  <c r="AG401" i="12" s="1"/>
  <c r="AG402" i="12" s="1"/>
  <c r="AG403" i="12" s="1"/>
  <c r="AG404" i="12" s="1"/>
  <c r="AG405" i="12" s="1"/>
  <c r="AG406" i="12" s="1"/>
  <c r="AG407" i="12" s="1"/>
  <c r="AG408" i="12" s="1"/>
  <c r="AG409" i="12" s="1"/>
  <c r="AG410" i="12" s="1"/>
  <c r="AG411" i="12" s="1"/>
  <c r="AG412" i="12" s="1"/>
  <c r="AG413" i="12" s="1"/>
  <c r="AG414" i="12" s="1"/>
  <c r="AG415" i="12" s="1"/>
  <c r="AG416" i="12" s="1"/>
  <c r="AG417" i="12" s="1"/>
  <c r="AG418" i="12" s="1"/>
  <c r="AG419" i="12" s="1"/>
  <c r="AG420" i="12" s="1"/>
  <c r="AG421" i="12" s="1"/>
  <c r="AG422" i="12" s="1"/>
  <c r="AG423" i="12" s="1"/>
  <c r="AG424" i="12" s="1"/>
  <c r="AG425" i="12" s="1"/>
  <c r="AG426" i="12" s="1"/>
  <c r="AG427" i="12" s="1"/>
  <c r="AG428" i="12" s="1"/>
  <c r="AG429" i="12" s="1"/>
  <c r="AG430" i="12" s="1"/>
  <c r="AG431" i="12" s="1"/>
  <c r="AG432" i="12" s="1"/>
  <c r="AG433" i="12" s="1"/>
  <c r="AG434" i="12" s="1"/>
  <c r="AG435" i="12" s="1"/>
  <c r="AG436" i="12" s="1"/>
  <c r="AG437" i="12" s="1"/>
  <c r="AG438" i="12" s="1"/>
  <c r="AG439" i="12" s="1"/>
  <c r="AG440" i="12" s="1"/>
  <c r="AG441" i="12" s="1"/>
  <c r="AG442" i="12" s="1"/>
  <c r="AG443" i="12" s="1"/>
  <c r="AG444" i="12" s="1"/>
  <c r="AG445" i="12" s="1"/>
  <c r="AG446" i="12" s="1"/>
  <c r="AG447" i="12" s="1"/>
  <c r="AG448" i="12" s="1"/>
  <c r="AG449" i="12" s="1"/>
  <c r="AG450" i="12" s="1"/>
  <c r="AG451" i="12" s="1"/>
  <c r="AG452" i="12" s="1"/>
  <c r="AG453" i="12" s="1"/>
  <c r="AG454" i="12" s="1"/>
  <c r="AG455" i="12" s="1"/>
  <c r="AG456" i="12" s="1"/>
  <c r="AG457" i="12" s="1"/>
  <c r="AG458" i="12" s="1"/>
  <c r="AG459" i="12" s="1"/>
  <c r="AG460" i="12" s="1"/>
  <c r="AG461" i="12" s="1"/>
  <c r="AG462" i="12" s="1"/>
  <c r="AG463" i="12" s="1"/>
  <c r="AG464" i="12" s="1"/>
  <c r="AG465" i="12" s="1"/>
  <c r="AG466" i="12" s="1"/>
  <c r="AG467" i="12" s="1"/>
  <c r="AG468" i="12" s="1"/>
  <c r="AG469" i="12" s="1"/>
  <c r="AG470" i="12" s="1"/>
  <c r="AG471" i="12" s="1"/>
  <c r="AG472" i="12" s="1"/>
  <c r="AG473" i="12" s="1"/>
  <c r="AG474" i="12" s="1"/>
  <c r="AG475" i="12" s="1"/>
  <c r="AG476" i="12" s="1"/>
  <c r="AG477" i="12" s="1"/>
  <c r="AG478" i="12" s="1"/>
  <c r="AG479" i="12" s="1"/>
  <c r="AG480" i="12" s="1"/>
  <c r="AG481" i="12" s="1"/>
  <c r="AG482" i="12" s="1"/>
  <c r="AG483" i="12" s="1"/>
  <c r="AG484" i="12" s="1"/>
  <c r="AG485" i="12" s="1"/>
  <c r="AG486" i="12" s="1"/>
  <c r="AG487" i="12" s="1"/>
  <c r="AG488" i="12" s="1"/>
  <c r="AG489" i="12" s="1"/>
  <c r="AG490" i="12" s="1"/>
  <c r="AG491" i="12" s="1"/>
  <c r="AG492" i="12" s="1"/>
  <c r="AG493" i="12" s="1"/>
  <c r="AG494" i="12" s="1"/>
  <c r="AG495" i="12" s="1"/>
  <c r="AG496" i="12" s="1"/>
  <c r="AG497" i="12" s="1"/>
  <c r="AG498" i="12" s="1"/>
  <c r="AG499" i="12" s="1"/>
  <c r="AG500" i="12" s="1"/>
  <c r="AG501" i="12" s="1"/>
  <c r="AG502" i="12" s="1"/>
  <c r="AG503" i="12" s="1"/>
  <c r="AG504" i="12" s="1"/>
  <c r="BC7" i="12" s="1"/>
  <c r="AN4" i="12"/>
  <c r="Y11" i="12" l="1"/>
  <c r="Z10" i="12"/>
  <c r="AL12" i="12"/>
  <c r="AK13" i="12"/>
  <c r="N12" i="12"/>
  <c r="M13" i="12"/>
  <c r="AO4" i="12"/>
  <c r="AP4" i="12" s="1"/>
  <c r="J379" i="12"/>
  <c r="I380" i="12"/>
  <c r="AN5" i="12"/>
  <c r="Y12" i="12" l="1"/>
  <c r="Z11" i="12"/>
  <c r="AL13" i="12"/>
  <c r="AK14" i="12"/>
  <c r="N13" i="12"/>
  <c r="M14" i="12"/>
  <c r="J380" i="12"/>
  <c r="I381" i="12"/>
  <c r="AN6" i="12"/>
  <c r="AO6" i="12" s="1"/>
  <c r="AO5" i="12"/>
  <c r="AP5" i="12" s="1"/>
  <c r="V4" i="12"/>
  <c r="Z12" i="12" l="1"/>
  <c r="Y13" i="12"/>
  <c r="AL14" i="12"/>
  <c r="AK15" i="12"/>
  <c r="N14" i="12"/>
  <c r="M15" i="12"/>
  <c r="J381" i="12"/>
  <c r="I382" i="12"/>
  <c r="AN7" i="12"/>
  <c r="AO7" i="12" s="1"/>
  <c r="AP6" i="12"/>
  <c r="J4" i="12"/>
  <c r="AQ4" i="12"/>
  <c r="V5" i="12"/>
  <c r="Z13" i="12" l="1"/>
  <c r="Y14" i="12"/>
  <c r="AL15" i="12"/>
  <c r="AK16" i="12"/>
  <c r="N15" i="12"/>
  <c r="M16" i="12"/>
  <c r="J382" i="12"/>
  <c r="I383" i="12"/>
  <c r="AN8" i="12"/>
  <c r="AO8" i="12" s="1"/>
  <c r="AP7" i="12"/>
  <c r="AH4" i="12"/>
  <c r="AH5" i="12"/>
  <c r="J5" i="12"/>
  <c r="AQ5" i="12"/>
  <c r="V6" i="12"/>
  <c r="Y15" i="12" l="1"/>
  <c r="Z14" i="12"/>
  <c r="AL16" i="12"/>
  <c r="AK17" i="12"/>
  <c r="N16" i="12"/>
  <c r="M17" i="12"/>
  <c r="J383" i="12"/>
  <c r="I384" i="12"/>
  <c r="AP8" i="12"/>
  <c r="AN9" i="12"/>
  <c r="AO9" i="12" s="1"/>
  <c r="AH6" i="12"/>
  <c r="J6" i="12"/>
  <c r="V7" i="12"/>
  <c r="AQ6" i="12"/>
  <c r="Z15" i="12" l="1"/>
  <c r="Y16" i="12"/>
  <c r="AL17" i="12"/>
  <c r="AK18" i="12"/>
  <c r="M18" i="12"/>
  <c r="N17" i="12"/>
  <c r="AP9" i="12"/>
  <c r="J384" i="12"/>
  <c r="I385" i="12"/>
  <c r="AN10" i="12"/>
  <c r="AO10" i="12" s="1"/>
  <c r="AH7" i="12"/>
  <c r="J7" i="12"/>
  <c r="AQ7" i="12"/>
  <c r="V8" i="12"/>
  <c r="Z16" i="12" l="1"/>
  <c r="Y17" i="12"/>
  <c r="AL18" i="12"/>
  <c r="AK19" i="12"/>
  <c r="AN11" i="12"/>
  <c r="AO11" i="12" s="1"/>
  <c r="AP11" i="12" s="1"/>
  <c r="N18" i="12"/>
  <c r="M19" i="12"/>
  <c r="AP10" i="12"/>
  <c r="J385" i="12"/>
  <c r="I386" i="12"/>
  <c r="AH8" i="12"/>
  <c r="J8" i="12"/>
  <c r="AQ8" i="12"/>
  <c r="V9" i="12"/>
  <c r="Z17" i="12" l="1"/>
  <c r="Y18" i="12"/>
  <c r="AL19" i="12"/>
  <c r="AK20" i="12"/>
  <c r="AN12" i="12"/>
  <c r="AO12" i="12" s="1"/>
  <c r="AP12" i="12" s="1"/>
  <c r="N19" i="12"/>
  <c r="M20" i="12"/>
  <c r="J386" i="12"/>
  <c r="I387" i="12"/>
  <c r="AH9" i="12"/>
  <c r="J9" i="12"/>
  <c r="AQ9" i="12"/>
  <c r="V10" i="12"/>
  <c r="AH10" i="12"/>
  <c r="Y19" i="12" l="1"/>
  <c r="Z18" i="12"/>
  <c r="AL20" i="12"/>
  <c r="AK21" i="12"/>
  <c r="AN13" i="12"/>
  <c r="AO13" i="12" s="1"/>
  <c r="AP13" i="12" s="1"/>
  <c r="N20" i="12"/>
  <c r="M21" i="12"/>
  <c r="J387" i="12"/>
  <c r="I388" i="12"/>
  <c r="J10" i="12"/>
  <c r="AQ10" i="12"/>
  <c r="AH11" i="12"/>
  <c r="V11" i="12"/>
  <c r="Y20" i="12" l="1"/>
  <c r="Z19" i="12"/>
  <c r="AL21" i="12"/>
  <c r="AK22" i="12"/>
  <c r="AN14" i="12"/>
  <c r="AO14" i="12" s="1"/>
  <c r="AP14" i="12" s="1"/>
  <c r="N21" i="12"/>
  <c r="M22" i="12"/>
  <c r="J388" i="12"/>
  <c r="I389" i="12"/>
  <c r="J11" i="12"/>
  <c r="AQ11" i="12"/>
  <c r="V12" i="12"/>
  <c r="AH12" i="12"/>
  <c r="Z20" i="12" l="1"/>
  <c r="Y21" i="12"/>
  <c r="AL22" i="12"/>
  <c r="AK23" i="12"/>
  <c r="AN15" i="12"/>
  <c r="AO15" i="12" s="1"/>
  <c r="AP15" i="12" s="1"/>
  <c r="N22" i="12"/>
  <c r="M23" i="12"/>
  <c r="J389" i="12"/>
  <c r="I390" i="12"/>
  <c r="J12" i="12"/>
  <c r="AQ12" i="12"/>
  <c r="V13" i="12"/>
  <c r="AH13" i="12"/>
  <c r="Z21" i="12" l="1"/>
  <c r="Y22" i="12"/>
  <c r="AL23" i="12"/>
  <c r="AK24" i="12"/>
  <c r="AN16" i="12"/>
  <c r="AO16" i="12" s="1"/>
  <c r="AP16" i="12" s="1"/>
  <c r="N23" i="12"/>
  <c r="M24" i="12"/>
  <c r="J390" i="12"/>
  <c r="I391" i="12"/>
  <c r="J13" i="12"/>
  <c r="AQ13" i="12"/>
  <c r="AH14" i="12"/>
  <c r="V14" i="12"/>
  <c r="Y23" i="12" l="1"/>
  <c r="Z22" i="12"/>
  <c r="AL24" i="12"/>
  <c r="AK25" i="12"/>
  <c r="AN17" i="12"/>
  <c r="AO17" i="12" s="1"/>
  <c r="AP17" i="12" s="1"/>
  <c r="N24" i="12"/>
  <c r="M25" i="12"/>
  <c r="J391" i="12"/>
  <c r="I392" i="12"/>
  <c r="J14" i="12"/>
  <c r="AQ14" i="12"/>
  <c r="V15" i="12"/>
  <c r="AH15" i="12"/>
  <c r="Y24" i="12" l="1"/>
  <c r="Z23" i="12"/>
  <c r="AL25" i="12"/>
  <c r="AK26" i="12"/>
  <c r="AN18" i="12"/>
  <c r="AO18" i="12" s="1"/>
  <c r="AP18" i="12" s="1"/>
  <c r="N25" i="12"/>
  <c r="M26" i="12"/>
  <c r="J392" i="12"/>
  <c r="I393" i="12"/>
  <c r="J15" i="12"/>
  <c r="AQ15" i="12"/>
  <c r="AH16" i="12"/>
  <c r="V16" i="12"/>
  <c r="Y25" i="12" l="1"/>
  <c r="Z24" i="12"/>
  <c r="AL26" i="12"/>
  <c r="AK27" i="12"/>
  <c r="AN19" i="12"/>
  <c r="AO19" i="12" s="1"/>
  <c r="AP19" i="12" s="1"/>
  <c r="N26" i="12"/>
  <c r="M27" i="12"/>
  <c r="J393" i="12"/>
  <c r="I394" i="12"/>
  <c r="J16" i="12"/>
  <c r="AQ16" i="12"/>
  <c r="AH17" i="12"/>
  <c r="V17" i="12"/>
  <c r="Z25" i="12" l="1"/>
  <c r="Y26" i="12"/>
  <c r="AL27" i="12"/>
  <c r="AK28" i="12"/>
  <c r="AN20" i="12"/>
  <c r="AO20" i="12" s="1"/>
  <c r="AP20" i="12" s="1"/>
  <c r="N27" i="12"/>
  <c r="M28" i="12"/>
  <c r="J394" i="12"/>
  <c r="I395" i="12"/>
  <c r="J17" i="12"/>
  <c r="AQ17" i="12"/>
  <c r="AH18" i="12"/>
  <c r="V18" i="12"/>
  <c r="Y27" i="12" l="1"/>
  <c r="Z26" i="12"/>
  <c r="AL28" i="12"/>
  <c r="AK29" i="12"/>
  <c r="AN21" i="12"/>
  <c r="AO21" i="12" s="1"/>
  <c r="AP21" i="12" s="1"/>
  <c r="N28" i="12"/>
  <c r="M29" i="12"/>
  <c r="J395" i="12"/>
  <c r="I396" i="12"/>
  <c r="J18" i="12"/>
  <c r="V19" i="12"/>
  <c r="AQ18" i="12"/>
  <c r="AH19" i="12"/>
  <c r="Y28" i="12" l="1"/>
  <c r="Z27" i="12"/>
  <c r="AL29" i="12"/>
  <c r="AK30" i="12"/>
  <c r="AN22" i="12"/>
  <c r="AO22" i="12" s="1"/>
  <c r="AP22" i="12" s="1"/>
  <c r="N29" i="12"/>
  <c r="M30" i="12"/>
  <c r="J396" i="12"/>
  <c r="I397" i="12"/>
  <c r="J19" i="12"/>
  <c r="AQ19" i="12"/>
  <c r="AH20" i="12"/>
  <c r="V20" i="12"/>
  <c r="Z28" i="12" l="1"/>
  <c r="Y29" i="12"/>
  <c r="AL30" i="12"/>
  <c r="AK31" i="12"/>
  <c r="AN23" i="12"/>
  <c r="AO23" i="12" s="1"/>
  <c r="AP23" i="12" s="1"/>
  <c r="N30" i="12"/>
  <c r="M31" i="12"/>
  <c r="J397" i="12"/>
  <c r="I398" i="12"/>
  <c r="J20" i="12"/>
  <c r="AQ20" i="12"/>
  <c r="AH21" i="12"/>
  <c r="V21" i="12"/>
  <c r="Y30" i="12" l="1"/>
  <c r="Z29" i="12"/>
  <c r="AL31" i="12"/>
  <c r="AK32" i="12"/>
  <c r="AN24" i="12"/>
  <c r="AO24" i="12" s="1"/>
  <c r="AP24" i="12" s="1"/>
  <c r="N31" i="12"/>
  <c r="M32" i="12"/>
  <c r="J398" i="12"/>
  <c r="I399" i="12"/>
  <c r="J21" i="12"/>
  <c r="AQ21" i="12"/>
  <c r="V22" i="12"/>
  <c r="AH22" i="12"/>
  <c r="Y31" i="12" l="1"/>
  <c r="Z30" i="12"/>
  <c r="AL32" i="12"/>
  <c r="AK33" i="12"/>
  <c r="AN25" i="12"/>
  <c r="AO25" i="12" s="1"/>
  <c r="AP25" i="12" s="1"/>
  <c r="N32" i="12"/>
  <c r="M33" i="12"/>
  <c r="J399" i="12"/>
  <c r="I400" i="12"/>
  <c r="J22" i="12"/>
  <c r="V23" i="12"/>
  <c r="AQ22" i="12"/>
  <c r="AH23" i="12"/>
  <c r="Y32" i="12" l="1"/>
  <c r="Z31" i="12"/>
  <c r="AL33" i="12"/>
  <c r="AK34" i="12"/>
  <c r="AN26" i="12"/>
  <c r="AO26" i="12" s="1"/>
  <c r="AP26" i="12" s="1"/>
  <c r="N33" i="12"/>
  <c r="M34" i="12"/>
  <c r="J400" i="12"/>
  <c r="I401" i="12"/>
  <c r="J23" i="12"/>
  <c r="AQ23" i="12"/>
  <c r="V24" i="12"/>
  <c r="AH24" i="12"/>
  <c r="Z32" i="12" l="1"/>
  <c r="Y33" i="12"/>
  <c r="AL34" i="12"/>
  <c r="AK35" i="12"/>
  <c r="AN27" i="12"/>
  <c r="AO27" i="12" s="1"/>
  <c r="AP27" i="12" s="1"/>
  <c r="N34" i="12"/>
  <c r="M35" i="12"/>
  <c r="J401" i="12"/>
  <c r="I402" i="12"/>
  <c r="J24" i="12"/>
  <c r="AQ24" i="12"/>
  <c r="AH25" i="12"/>
  <c r="V25" i="12"/>
  <c r="Y34" i="12" l="1"/>
  <c r="Z33" i="12"/>
  <c r="AL35" i="12"/>
  <c r="AK36" i="12"/>
  <c r="AN28" i="12"/>
  <c r="AO28" i="12" s="1"/>
  <c r="AP28" i="12" s="1"/>
  <c r="N35" i="12"/>
  <c r="M36" i="12"/>
  <c r="J402" i="12"/>
  <c r="I403" i="12"/>
  <c r="J25" i="12"/>
  <c r="AQ25" i="12"/>
  <c r="AH26" i="12"/>
  <c r="V26" i="12"/>
  <c r="Z34" i="12" l="1"/>
  <c r="Y35" i="12"/>
  <c r="AL36" i="12"/>
  <c r="AK37" i="12"/>
  <c r="AN29" i="12"/>
  <c r="AO29" i="12" s="1"/>
  <c r="AP29" i="12" s="1"/>
  <c r="N36" i="12"/>
  <c r="M37" i="12"/>
  <c r="J403" i="12"/>
  <c r="I404" i="12"/>
  <c r="J26" i="12"/>
  <c r="AQ26" i="12"/>
  <c r="AH27" i="12"/>
  <c r="V27" i="12"/>
  <c r="Z35" i="12" l="1"/>
  <c r="Y36" i="12"/>
  <c r="AL37" i="12"/>
  <c r="AK38" i="12"/>
  <c r="AN30" i="12"/>
  <c r="AO30" i="12" s="1"/>
  <c r="AP30" i="12" s="1"/>
  <c r="N37" i="12"/>
  <c r="M38" i="12"/>
  <c r="J404" i="12"/>
  <c r="I405" i="12"/>
  <c r="J27" i="12"/>
  <c r="AQ27" i="12"/>
  <c r="AH28" i="12"/>
  <c r="V28" i="12"/>
  <c r="Z36" i="12" l="1"/>
  <c r="Y37" i="12"/>
  <c r="AL38" i="12"/>
  <c r="AK39" i="12"/>
  <c r="AN31" i="12"/>
  <c r="AO31" i="12" s="1"/>
  <c r="AP31" i="12" s="1"/>
  <c r="N38" i="12"/>
  <c r="M39" i="12"/>
  <c r="J405" i="12"/>
  <c r="I406" i="12"/>
  <c r="J28" i="12"/>
  <c r="V29" i="12"/>
  <c r="AQ28" i="12"/>
  <c r="AH29" i="12"/>
  <c r="Z37" i="12" l="1"/>
  <c r="Y38" i="12"/>
  <c r="AL39" i="12"/>
  <c r="AK40" i="12"/>
  <c r="AN32" i="12"/>
  <c r="AO32" i="12" s="1"/>
  <c r="AP32" i="12" s="1"/>
  <c r="N39" i="12"/>
  <c r="M40" i="12"/>
  <c r="J406" i="12"/>
  <c r="I407" i="12"/>
  <c r="J29" i="12"/>
  <c r="AQ29" i="12"/>
  <c r="V30" i="12"/>
  <c r="AH30" i="12"/>
  <c r="Z38" i="12" l="1"/>
  <c r="Y39" i="12"/>
  <c r="AL40" i="12"/>
  <c r="AK41" i="12"/>
  <c r="AN33" i="12"/>
  <c r="AO33" i="12" s="1"/>
  <c r="AP33" i="12" s="1"/>
  <c r="N40" i="12"/>
  <c r="M41" i="12"/>
  <c r="J407" i="12"/>
  <c r="I408" i="12"/>
  <c r="J30" i="12"/>
  <c r="V31" i="12"/>
  <c r="AQ30" i="12"/>
  <c r="AH31" i="12"/>
  <c r="Z39" i="12" l="1"/>
  <c r="Y40" i="12"/>
  <c r="AL41" i="12"/>
  <c r="AK42" i="12"/>
  <c r="AN34" i="12"/>
  <c r="AO34" i="12" s="1"/>
  <c r="AP34" i="12" s="1"/>
  <c r="N41" i="12"/>
  <c r="M42" i="12"/>
  <c r="J408" i="12"/>
  <c r="I409" i="12"/>
  <c r="J31" i="12"/>
  <c r="AQ31" i="12"/>
  <c r="AH32" i="12"/>
  <c r="V32" i="12"/>
  <c r="Z40" i="12" l="1"/>
  <c r="Y41" i="12"/>
  <c r="AL42" i="12"/>
  <c r="AK43" i="12"/>
  <c r="AN35" i="12"/>
  <c r="AO35" i="12" s="1"/>
  <c r="AP35" i="12" s="1"/>
  <c r="N42" i="12"/>
  <c r="M43" i="12"/>
  <c r="J409" i="12"/>
  <c r="I410" i="12"/>
  <c r="J32" i="12"/>
  <c r="AQ32" i="12"/>
  <c r="AH33" i="12"/>
  <c r="V33" i="12"/>
  <c r="Y42" i="12" l="1"/>
  <c r="Z41" i="12"/>
  <c r="AL43" i="12"/>
  <c r="AK44" i="12"/>
  <c r="AN36" i="12"/>
  <c r="AO36" i="12" s="1"/>
  <c r="AP36" i="12" s="1"/>
  <c r="N43" i="12"/>
  <c r="M44" i="12"/>
  <c r="J410" i="12"/>
  <c r="I411" i="12"/>
  <c r="J33" i="12"/>
  <c r="AQ33" i="12"/>
  <c r="AH34" i="12"/>
  <c r="V34" i="12"/>
  <c r="Z42" i="12" l="1"/>
  <c r="Y43" i="12"/>
  <c r="AL44" i="12"/>
  <c r="AK45" i="12"/>
  <c r="AN37" i="12"/>
  <c r="AO37" i="12" s="1"/>
  <c r="AP37" i="12" s="1"/>
  <c r="N44" i="12"/>
  <c r="M45" i="12"/>
  <c r="J411" i="12"/>
  <c r="I412" i="12"/>
  <c r="J34" i="12"/>
  <c r="AQ34" i="12"/>
  <c r="V35" i="12"/>
  <c r="AH35" i="12"/>
  <c r="AN38" i="12" l="1"/>
  <c r="AO38" i="12" s="1"/>
  <c r="AP38" i="12" s="1"/>
  <c r="Y44" i="12"/>
  <c r="Z43" i="12"/>
  <c r="AL45" i="12"/>
  <c r="AK46" i="12"/>
  <c r="N45" i="12"/>
  <c r="M46" i="12"/>
  <c r="J412" i="12"/>
  <c r="I413" i="12"/>
  <c r="J35" i="12"/>
  <c r="V36" i="12"/>
  <c r="AQ35" i="12"/>
  <c r="AH36" i="12"/>
  <c r="AN39" i="12"/>
  <c r="AO39" i="12" s="1"/>
  <c r="AP39" i="12" s="1"/>
  <c r="Y45" i="12" l="1"/>
  <c r="Z44" i="12"/>
  <c r="AL46" i="12"/>
  <c r="AK47" i="12"/>
  <c r="N46" i="12"/>
  <c r="M47" i="12"/>
  <c r="J413" i="12"/>
  <c r="I414" i="12"/>
  <c r="J36" i="12"/>
  <c r="AQ36" i="12"/>
  <c r="V37" i="12"/>
  <c r="AH37" i="12"/>
  <c r="AN40" i="12"/>
  <c r="AO40" i="12" s="1"/>
  <c r="AP40" i="12" s="1"/>
  <c r="Z45" i="12" l="1"/>
  <c r="Y46" i="12"/>
  <c r="AL47" i="12"/>
  <c r="AK48" i="12"/>
  <c r="N47" i="12"/>
  <c r="M48" i="12"/>
  <c r="J414" i="12"/>
  <c r="I415" i="12"/>
  <c r="J37" i="12"/>
  <c r="AQ37" i="12"/>
  <c r="AH38" i="12"/>
  <c r="AN41" i="12"/>
  <c r="AO41" i="12" s="1"/>
  <c r="AP41" i="12" s="1"/>
  <c r="V38" i="12"/>
  <c r="Z46" i="12" l="1"/>
  <c r="Y47" i="12"/>
  <c r="AL48" i="12"/>
  <c r="AK49" i="12"/>
  <c r="N48" i="12"/>
  <c r="M49" i="12"/>
  <c r="J415" i="12"/>
  <c r="I416" i="12"/>
  <c r="J38" i="12"/>
  <c r="V39" i="12"/>
  <c r="AQ38" i="12"/>
  <c r="AH39" i="12"/>
  <c r="AN42" i="12"/>
  <c r="AO42" i="12" s="1"/>
  <c r="AP42" i="12" s="1"/>
  <c r="Z47" i="12" l="1"/>
  <c r="Y48" i="12"/>
  <c r="AL49" i="12"/>
  <c r="AK50" i="12"/>
  <c r="N49" i="12"/>
  <c r="M50" i="12"/>
  <c r="J416" i="12"/>
  <c r="I417" i="12"/>
  <c r="J39" i="12"/>
  <c r="AQ39" i="12"/>
  <c r="AN43" i="12"/>
  <c r="AO43" i="12" s="1"/>
  <c r="AP43" i="12" s="1"/>
  <c r="V40" i="12"/>
  <c r="AH40" i="12"/>
  <c r="Y49" i="12" l="1"/>
  <c r="Z48" i="12"/>
  <c r="AL50" i="12"/>
  <c r="AK51" i="12"/>
  <c r="N50" i="12"/>
  <c r="M51" i="12"/>
  <c r="J417" i="12"/>
  <c r="I418" i="12"/>
  <c r="J40" i="12"/>
  <c r="AQ40" i="12"/>
  <c r="AH41" i="12"/>
  <c r="V41" i="12"/>
  <c r="AN44" i="12"/>
  <c r="AO44" i="12" s="1"/>
  <c r="AP44" i="12" s="1"/>
  <c r="Z49" i="12" l="1"/>
  <c r="Y50" i="12"/>
  <c r="AL51" i="12"/>
  <c r="AK52" i="12"/>
  <c r="N51" i="12"/>
  <c r="M52" i="12"/>
  <c r="J418" i="12"/>
  <c r="I419" i="12"/>
  <c r="J41" i="12"/>
  <c r="AQ41" i="12"/>
  <c r="AN45" i="12"/>
  <c r="AO45" i="12" s="1"/>
  <c r="AP45" i="12" s="1"/>
  <c r="AH42" i="12"/>
  <c r="V42" i="12"/>
  <c r="Z50" i="12" l="1"/>
  <c r="Y51" i="12"/>
  <c r="AL52" i="12"/>
  <c r="AK53" i="12"/>
  <c r="N52" i="12"/>
  <c r="M53" i="12"/>
  <c r="J419" i="12"/>
  <c r="I420" i="12"/>
  <c r="J42" i="12"/>
  <c r="AQ42" i="12"/>
  <c r="AH43" i="12"/>
  <c r="V43" i="12"/>
  <c r="AN46" i="12"/>
  <c r="AO46" i="12" s="1"/>
  <c r="AP46" i="12" s="1"/>
  <c r="Z51" i="12" l="1"/>
  <c r="Y52" i="12"/>
  <c r="AL53" i="12"/>
  <c r="AK54" i="12"/>
  <c r="M54" i="12"/>
  <c r="N53" i="12"/>
  <c r="J420" i="12"/>
  <c r="I421" i="12"/>
  <c r="J43" i="12"/>
  <c r="AQ43" i="12"/>
  <c r="AH44" i="12"/>
  <c r="AN47" i="12"/>
  <c r="AO47" i="12" s="1"/>
  <c r="AP47" i="12" s="1"/>
  <c r="V44" i="12"/>
  <c r="Z52" i="12" l="1"/>
  <c r="Y53" i="12"/>
  <c r="AL54" i="12"/>
  <c r="AK55" i="12"/>
  <c r="N54" i="12"/>
  <c r="M55" i="12"/>
  <c r="J421" i="12"/>
  <c r="I422" i="12"/>
  <c r="J44" i="12"/>
  <c r="AQ44" i="12"/>
  <c r="AH45" i="12"/>
  <c r="V45" i="12"/>
  <c r="AN48" i="12"/>
  <c r="AO48" i="12" s="1"/>
  <c r="AP48" i="12" s="1"/>
  <c r="Z53" i="12" l="1"/>
  <c r="Y54" i="12"/>
  <c r="AL55" i="12"/>
  <c r="AK56" i="12"/>
  <c r="N55" i="12"/>
  <c r="M56" i="12"/>
  <c r="J422" i="12"/>
  <c r="I423" i="12"/>
  <c r="J45" i="12"/>
  <c r="AQ45" i="12"/>
  <c r="AH46" i="12"/>
  <c r="AN49" i="12"/>
  <c r="AO49" i="12" s="1"/>
  <c r="AP49" i="12" s="1"/>
  <c r="V46" i="12"/>
  <c r="Z54" i="12" l="1"/>
  <c r="Y55" i="12"/>
  <c r="AL56" i="12"/>
  <c r="AK57" i="12"/>
  <c r="N56" i="12"/>
  <c r="M57" i="12"/>
  <c r="J423" i="12"/>
  <c r="I424" i="12"/>
  <c r="J46" i="12"/>
  <c r="AQ46" i="12"/>
  <c r="AH47" i="12"/>
  <c r="AN50" i="12"/>
  <c r="AO50" i="12" s="1"/>
  <c r="AP50" i="12" s="1"/>
  <c r="V47" i="12"/>
  <c r="Y56" i="12" l="1"/>
  <c r="Z55" i="12"/>
  <c r="AL57" i="12"/>
  <c r="AK58" i="12"/>
  <c r="N57" i="12"/>
  <c r="M58" i="12"/>
  <c r="I425" i="12"/>
  <c r="J424" i="12"/>
  <c r="J47" i="12"/>
  <c r="V48" i="12"/>
  <c r="AQ47" i="12"/>
  <c r="AN51" i="12"/>
  <c r="AO51" i="12" s="1"/>
  <c r="AP51" i="12" s="1"/>
  <c r="AH48" i="12"/>
  <c r="Z56" i="12" l="1"/>
  <c r="Y57" i="12"/>
  <c r="AL58" i="12"/>
  <c r="AK59" i="12"/>
  <c r="N58" i="12"/>
  <c r="M59" i="12"/>
  <c r="J425" i="12"/>
  <c r="I426" i="12"/>
  <c r="J48" i="12"/>
  <c r="AQ48" i="12"/>
  <c r="V49" i="12"/>
  <c r="AH49" i="12"/>
  <c r="AN52" i="12"/>
  <c r="AO52" i="12" s="1"/>
  <c r="AP52" i="12" s="1"/>
  <c r="Z57" i="12" l="1"/>
  <c r="Y58" i="12"/>
  <c r="AL59" i="12"/>
  <c r="AK60" i="12"/>
  <c r="N59" i="12"/>
  <c r="M60" i="12"/>
  <c r="J426" i="12"/>
  <c r="I427" i="12"/>
  <c r="J49" i="12"/>
  <c r="AQ49" i="12"/>
  <c r="AH50" i="12"/>
  <c r="AN53" i="12"/>
  <c r="AO53" i="12" s="1"/>
  <c r="AP53" i="12" s="1"/>
  <c r="V50" i="12"/>
  <c r="Z58" i="12" l="1"/>
  <c r="Y59" i="12"/>
  <c r="AL60" i="12"/>
  <c r="AK61" i="12"/>
  <c r="N60" i="12"/>
  <c r="M61" i="12"/>
  <c r="J427" i="12"/>
  <c r="I428" i="12"/>
  <c r="J50" i="12"/>
  <c r="AQ50" i="12"/>
  <c r="AN54" i="12"/>
  <c r="AO54" i="12" s="1"/>
  <c r="AP54" i="12" s="1"/>
  <c r="V51" i="12"/>
  <c r="AH51" i="12"/>
  <c r="Z59" i="12" l="1"/>
  <c r="Y60" i="12"/>
  <c r="AL61" i="12"/>
  <c r="AK62" i="12"/>
  <c r="N61" i="12"/>
  <c r="M62" i="12"/>
  <c r="J428" i="12"/>
  <c r="I429" i="12"/>
  <c r="J51" i="12"/>
  <c r="AQ51" i="12"/>
  <c r="AH52" i="12"/>
  <c r="AN55" i="12"/>
  <c r="AO55" i="12" s="1"/>
  <c r="AP55" i="12" s="1"/>
  <c r="V52" i="12"/>
  <c r="Z60" i="12" l="1"/>
  <c r="Y61" i="12"/>
  <c r="AL62" i="12"/>
  <c r="AK63" i="12"/>
  <c r="N62" i="12"/>
  <c r="M63" i="12"/>
  <c r="J429" i="12"/>
  <c r="I430" i="12"/>
  <c r="J52" i="12"/>
  <c r="AQ52" i="12"/>
  <c r="AN56" i="12"/>
  <c r="AO56" i="12" s="1"/>
  <c r="AP56" i="12" s="1"/>
  <c r="V53" i="12"/>
  <c r="AH53" i="12"/>
  <c r="Z61" i="12" l="1"/>
  <c r="Y62" i="12"/>
  <c r="AL63" i="12"/>
  <c r="AK64" i="12"/>
  <c r="N63" i="12"/>
  <c r="M64" i="12"/>
  <c r="I431" i="12"/>
  <c r="J430" i="12"/>
  <c r="J53" i="12"/>
  <c r="AQ53" i="12"/>
  <c r="V54" i="12"/>
  <c r="AN57" i="12"/>
  <c r="AO57" i="12" s="1"/>
  <c r="AP57" i="12" s="1"/>
  <c r="AH54" i="12"/>
  <c r="Z62" i="12" l="1"/>
  <c r="Y63" i="12"/>
  <c r="AL64" i="12"/>
  <c r="AK65" i="12"/>
  <c r="N64" i="12"/>
  <c r="M65" i="12"/>
  <c r="J431" i="12"/>
  <c r="I432" i="12"/>
  <c r="J54" i="12"/>
  <c r="AQ54" i="12"/>
  <c r="AH55" i="12"/>
  <c r="AN58" i="12"/>
  <c r="AO58" i="12" s="1"/>
  <c r="AP58" i="12" s="1"/>
  <c r="V55" i="12"/>
  <c r="Y64" i="12" l="1"/>
  <c r="Z63" i="12"/>
  <c r="AL65" i="12"/>
  <c r="AK66" i="12"/>
  <c r="N65" i="12"/>
  <c r="M66" i="12"/>
  <c r="J432" i="12"/>
  <c r="I433" i="12"/>
  <c r="J55" i="12"/>
  <c r="AQ55" i="12"/>
  <c r="AN59" i="12"/>
  <c r="AO59" i="12" s="1"/>
  <c r="AP59" i="12" s="1"/>
  <c r="AH56" i="12"/>
  <c r="V56" i="12"/>
  <c r="Y65" i="12" l="1"/>
  <c r="Z64" i="12"/>
  <c r="AL66" i="12"/>
  <c r="AK67" i="12"/>
  <c r="N66" i="12"/>
  <c r="M67" i="12"/>
  <c r="I434" i="12"/>
  <c r="J433" i="12"/>
  <c r="J56" i="12"/>
  <c r="AQ56" i="12"/>
  <c r="AH57" i="12"/>
  <c r="V57" i="12"/>
  <c r="AN60" i="12"/>
  <c r="AO60" i="12" s="1"/>
  <c r="AP60" i="12" s="1"/>
  <c r="Z65" i="12" l="1"/>
  <c r="Y66" i="12"/>
  <c r="AL67" i="12"/>
  <c r="AK68" i="12"/>
  <c r="N67" i="12"/>
  <c r="M68" i="12"/>
  <c r="J434" i="12"/>
  <c r="I435" i="12"/>
  <c r="J57" i="12"/>
  <c r="AQ57" i="12"/>
  <c r="AH58" i="12"/>
  <c r="AN61" i="12"/>
  <c r="AO61" i="12" s="1"/>
  <c r="AP61" i="12" s="1"/>
  <c r="V58" i="12"/>
  <c r="Z66" i="12" l="1"/>
  <c r="Y67" i="12"/>
  <c r="AL68" i="12"/>
  <c r="AK69" i="12"/>
  <c r="N68" i="12"/>
  <c r="M69" i="12"/>
  <c r="BC10" i="12"/>
  <c r="J435" i="12"/>
  <c r="I436" i="12"/>
  <c r="J58" i="12"/>
  <c r="AQ58" i="12"/>
  <c r="AN62" i="12"/>
  <c r="AO62" i="12" s="1"/>
  <c r="AP62" i="12" s="1"/>
  <c r="V59" i="12"/>
  <c r="AH59" i="12"/>
  <c r="Z67" i="12" l="1"/>
  <c r="Y68" i="12"/>
  <c r="AL69" i="12"/>
  <c r="AK70" i="12"/>
  <c r="N69" i="12"/>
  <c r="M70" i="12"/>
  <c r="I437" i="12"/>
  <c r="J436" i="12"/>
  <c r="J59" i="12"/>
  <c r="AQ59" i="12"/>
  <c r="AH60" i="12"/>
  <c r="V60" i="12"/>
  <c r="AN63" i="12"/>
  <c r="AO63" i="12" s="1"/>
  <c r="AP63" i="12" s="1"/>
  <c r="Z68" i="12" l="1"/>
  <c r="Y69" i="12"/>
  <c r="AL70" i="12"/>
  <c r="AK71" i="12"/>
  <c r="N70" i="12"/>
  <c r="M71" i="12"/>
  <c r="I438" i="12"/>
  <c r="J437" i="12"/>
  <c r="J60" i="12"/>
  <c r="AQ60" i="12"/>
  <c r="AN64" i="12"/>
  <c r="AO64" i="12" s="1"/>
  <c r="AP64" i="12" s="1"/>
  <c r="V61" i="12"/>
  <c r="AH61" i="12"/>
  <c r="Z69" i="12" l="1"/>
  <c r="Y70" i="12"/>
  <c r="AL71" i="12"/>
  <c r="AK72" i="12"/>
  <c r="M72" i="12"/>
  <c r="N71" i="12"/>
  <c r="J438" i="12"/>
  <c r="I439" i="12"/>
  <c r="J61" i="12"/>
  <c r="AQ61" i="12"/>
  <c r="AN65" i="12"/>
  <c r="AO65" i="12" s="1"/>
  <c r="AP65" i="12" s="1"/>
  <c r="AH62" i="12"/>
  <c r="V62" i="12"/>
  <c r="Y71" i="12" l="1"/>
  <c r="Z70" i="12"/>
  <c r="AL72" i="12"/>
  <c r="AK73" i="12"/>
  <c r="N72" i="12"/>
  <c r="M73" i="12"/>
  <c r="J439" i="12"/>
  <c r="I440" i="12"/>
  <c r="J62" i="12"/>
  <c r="AQ62" i="12"/>
  <c r="V63" i="12"/>
  <c r="AH63" i="12"/>
  <c r="AN66" i="12"/>
  <c r="AO66" i="12" s="1"/>
  <c r="AP66" i="12" s="1"/>
  <c r="Z71" i="12" l="1"/>
  <c r="Y72" i="12"/>
  <c r="AL73" i="12"/>
  <c r="AK74" i="12"/>
  <c r="N73" i="12"/>
  <c r="M74" i="12"/>
  <c r="J440" i="12"/>
  <c r="I441" i="12"/>
  <c r="J63" i="12"/>
  <c r="AQ63" i="12"/>
  <c r="AN67" i="12"/>
  <c r="AO67" i="12" s="1"/>
  <c r="AP67" i="12" s="1"/>
  <c r="AH64" i="12"/>
  <c r="V64" i="12"/>
  <c r="Z72" i="12" l="1"/>
  <c r="Y73" i="12"/>
  <c r="AL74" i="12"/>
  <c r="AK75" i="12"/>
  <c r="N74" i="12"/>
  <c r="M75" i="12"/>
  <c r="J441" i="12"/>
  <c r="I442" i="12"/>
  <c r="J64" i="12"/>
  <c r="AQ64" i="12"/>
  <c r="V65" i="12"/>
  <c r="AH65" i="12"/>
  <c r="AN68" i="12"/>
  <c r="AO68" i="12" s="1"/>
  <c r="AP68" i="12" s="1"/>
  <c r="Z73" i="12" l="1"/>
  <c r="Y74" i="12"/>
  <c r="AL75" i="12"/>
  <c r="AK76" i="12"/>
  <c r="N75" i="12"/>
  <c r="M76" i="12"/>
  <c r="J442" i="12"/>
  <c r="I443" i="12"/>
  <c r="J65" i="12"/>
  <c r="V66" i="12"/>
  <c r="AQ65" i="12"/>
  <c r="AN69" i="12"/>
  <c r="AO69" i="12" s="1"/>
  <c r="AP69" i="12" s="1"/>
  <c r="AH66" i="12"/>
  <c r="Z74" i="12" l="1"/>
  <c r="Y75" i="12"/>
  <c r="AL76" i="12"/>
  <c r="AK77" i="12"/>
  <c r="N76" i="12"/>
  <c r="M77" i="12"/>
  <c r="J443" i="12"/>
  <c r="I444" i="12"/>
  <c r="J66" i="12"/>
  <c r="AQ66" i="12"/>
  <c r="V67" i="12"/>
  <c r="AH67" i="12"/>
  <c r="AN70" i="12"/>
  <c r="AO70" i="12" s="1"/>
  <c r="AP70" i="12" s="1"/>
  <c r="Z75" i="12" l="1"/>
  <c r="Y76" i="12"/>
  <c r="AL77" i="12"/>
  <c r="AK78" i="12"/>
  <c r="N77" i="12"/>
  <c r="M78" i="12"/>
  <c r="J444" i="12"/>
  <c r="I445" i="12"/>
  <c r="J67" i="12"/>
  <c r="V68" i="12"/>
  <c r="AQ67" i="12"/>
  <c r="AH68" i="12"/>
  <c r="AN71" i="12"/>
  <c r="AO71" i="12" s="1"/>
  <c r="AP71" i="12" s="1"/>
  <c r="Y77" i="12" l="1"/>
  <c r="Z76" i="12"/>
  <c r="AL78" i="12"/>
  <c r="AK79" i="12"/>
  <c r="N78" i="12"/>
  <c r="M79" i="12"/>
  <c r="J445" i="12"/>
  <c r="I446" i="12"/>
  <c r="J68" i="12"/>
  <c r="AQ68" i="12"/>
  <c r="AN72" i="12"/>
  <c r="AO72" i="12" s="1"/>
  <c r="AP72" i="12" s="1"/>
  <c r="V69" i="12"/>
  <c r="AH69" i="12"/>
  <c r="Z77" i="12" l="1"/>
  <c r="Y78" i="12"/>
  <c r="AL79" i="12"/>
  <c r="AK80" i="12"/>
  <c r="N79" i="12"/>
  <c r="M80" i="12"/>
  <c r="J446" i="12"/>
  <c r="I447" i="12"/>
  <c r="J69" i="12"/>
  <c r="V70" i="12"/>
  <c r="AQ69" i="12"/>
  <c r="AH70" i="12"/>
  <c r="AN73" i="12"/>
  <c r="AO73" i="12" s="1"/>
  <c r="AP73" i="12" s="1"/>
  <c r="Z78" i="12" l="1"/>
  <c r="Y79" i="12"/>
  <c r="AL80" i="12"/>
  <c r="AK81" i="12"/>
  <c r="N80" i="12"/>
  <c r="M81" i="12"/>
  <c r="J447" i="12"/>
  <c r="I448" i="12"/>
  <c r="J70" i="12"/>
  <c r="V71" i="12"/>
  <c r="AQ70" i="12"/>
  <c r="AH71" i="12"/>
  <c r="AN74" i="12"/>
  <c r="AO74" i="12" s="1"/>
  <c r="AP74" i="12" s="1"/>
  <c r="Z79" i="12" l="1"/>
  <c r="Y80" i="12"/>
  <c r="AL81" i="12"/>
  <c r="AK82" i="12"/>
  <c r="N81" i="12"/>
  <c r="M82" i="12"/>
  <c r="I449" i="12"/>
  <c r="J448" i="12"/>
  <c r="J71" i="12"/>
  <c r="AQ71" i="12"/>
  <c r="AN75" i="12"/>
  <c r="AO75" i="12" s="1"/>
  <c r="AP75" i="12" s="1"/>
  <c r="AH72" i="12"/>
  <c r="V72" i="12"/>
  <c r="Z80" i="12" l="1"/>
  <c r="Y81" i="12"/>
  <c r="AL82" i="12"/>
  <c r="AK83" i="12"/>
  <c r="N82" i="12"/>
  <c r="M83" i="12"/>
  <c r="J449" i="12"/>
  <c r="I450" i="12"/>
  <c r="J72" i="12"/>
  <c r="AQ72" i="12"/>
  <c r="AH73" i="12"/>
  <c r="V73" i="12"/>
  <c r="AN76" i="12"/>
  <c r="AO76" i="12" s="1"/>
  <c r="AP76" i="12" s="1"/>
  <c r="Z81" i="12" l="1"/>
  <c r="Y82" i="12"/>
  <c r="AL83" i="12"/>
  <c r="AK84" i="12"/>
  <c r="N83" i="12"/>
  <c r="M84" i="12"/>
  <c r="J450" i="12"/>
  <c r="I451" i="12"/>
  <c r="J73" i="12"/>
  <c r="AQ73" i="12"/>
  <c r="AH74" i="12"/>
  <c r="AN77" i="12"/>
  <c r="AO77" i="12" s="1"/>
  <c r="AP77" i="12" s="1"/>
  <c r="V74" i="12"/>
  <c r="Y83" i="12" l="1"/>
  <c r="Z82" i="12"/>
  <c r="AL84" i="12"/>
  <c r="AK85" i="12"/>
  <c r="N84" i="12"/>
  <c r="M85" i="12"/>
  <c r="J451" i="12"/>
  <c r="I452" i="12"/>
  <c r="J74" i="12"/>
  <c r="AQ74" i="12"/>
  <c r="AH75" i="12"/>
  <c r="V75" i="12"/>
  <c r="AN78" i="12"/>
  <c r="AO78" i="12" s="1"/>
  <c r="AP78" i="12" s="1"/>
  <c r="Y84" i="12" l="1"/>
  <c r="Z83" i="12"/>
  <c r="AL85" i="12"/>
  <c r="AK86" i="12"/>
  <c r="N85" i="12"/>
  <c r="M86" i="12"/>
  <c r="J452" i="12"/>
  <c r="I453" i="12"/>
  <c r="J75" i="12"/>
  <c r="V76" i="12"/>
  <c r="AQ75" i="12"/>
  <c r="AH76" i="12"/>
  <c r="AN79" i="12"/>
  <c r="AO79" i="12" s="1"/>
  <c r="AP79" i="12" s="1"/>
  <c r="Y85" i="12" l="1"/>
  <c r="Z84" i="12"/>
  <c r="AL86" i="12"/>
  <c r="AK87" i="12"/>
  <c r="N86" i="12"/>
  <c r="M87" i="12"/>
  <c r="J453" i="12"/>
  <c r="I454" i="12"/>
  <c r="J76" i="12"/>
  <c r="AQ76" i="12"/>
  <c r="AN80" i="12"/>
  <c r="AO80" i="12" s="1"/>
  <c r="AP80" i="12" s="1"/>
  <c r="AH77" i="12"/>
  <c r="V77" i="12"/>
  <c r="Z85" i="12" l="1"/>
  <c r="Y86" i="12"/>
  <c r="AL87" i="12"/>
  <c r="AK88" i="12"/>
  <c r="N87" i="12"/>
  <c r="M88" i="12"/>
  <c r="J454" i="12"/>
  <c r="I455" i="12"/>
  <c r="J77" i="12"/>
  <c r="AQ77" i="12"/>
  <c r="AH78" i="12"/>
  <c r="V78" i="12"/>
  <c r="AN81" i="12"/>
  <c r="AO81" i="12" s="1"/>
  <c r="AP81" i="12" s="1"/>
  <c r="Y87" i="12" l="1"/>
  <c r="Z86" i="12"/>
  <c r="AL88" i="12"/>
  <c r="AK89" i="12"/>
  <c r="N88" i="12"/>
  <c r="M89" i="12"/>
  <c r="J455" i="12"/>
  <c r="I456" i="12"/>
  <c r="J78" i="12"/>
  <c r="V79" i="12"/>
  <c r="AQ78" i="12"/>
  <c r="AH79" i="12"/>
  <c r="AN82" i="12"/>
  <c r="AO82" i="12" s="1"/>
  <c r="AP82" i="12" s="1"/>
  <c r="Z87" i="12" l="1"/>
  <c r="Y88" i="12"/>
  <c r="AL89" i="12"/>
  <c r="AK90" i="12"/>
  <c r="M90" i="12"/>
  <c r="N89" i="12"/>
  <c r="J456" i="12"/>
  <c r="I457" i="12"/>
  <c r="J79" i="12"/>
  <c r="V80" i="12"/>
  <c r="AQ79" i="12"/>
  <c r="AH80" i="12"/>
  <c r="AN83" i="12"/>
  <c r="AO83" i="12" s="1"/>
  <c r="AP83" i="12" s="1"/>
  <c r="Z88" i="12" l="1"/>
  <c r="Y89" i="12"/>
  <c r="AL90" i="12"/>
  <c r="AK91" i="12"/>
  <c r="N90" i="12"/>
  <c r="M91" i="12"/>
  <c r="I458" i="12"/>
  <c r="J457" i="12"/>
  <c r="J80" i="12"/>
  <c r="AQ80" i="12"/>
  <c r="V81" i="12"/>
  <c r="AN84" i="12"/>
  <c r="AO84" i="12" s="1"/>
  <c r="AP84" i="12" s="1"/>
  <c r="AH81" i="12"/>
  <c r="Z89" i="12" l="1"/>
  <c r="Y90" i="12"/>
  <c r="AL91" i="12"/>
  <c r="AK92" i="12"/>
  <c r="N91" i="12"/>
  <c r="M92" i="12"/>
  <c r="J458" i="12"/>
  <c r="I459" i="12"/>
  <c r="J81" i="12"/>
  <c r="AQ81" i="12"/>
  <c r="AN85" i="12"/>
  <c r="AO85" i="12" s="1"/>
  <c r="AP85" i="12" s="1"/>
  <c r="V82" i="12"/>
  <c r="AH82" i="12"/>
  <c r="Z90" i="12" l="1"/>
  <c r="Y91" i="12"/>
  <c r="AL92" i="12"/>
  <c r="AK93" i="12"/>
  <c r="N92" i="12"/>
  <c r="M93" i="12"/>
  <c r="J459" i="12"/>
  <c r="I460" i="12"/>
  <c r="J82" i="12"/>
  <c r="AQ82" i="12"/>
  <c r="AN86" i="12"/>
  <c r="AO86" i="12" s="1"/>
  <c r="AP86" i="12" s="1"/>
  <c r="V83" i="12"/>
  <c r="AH83" i="12"/>
  <c r="Y92" i="12" l="1"/>
  <c r="Z91" i="12"/>
  <c r="AL93" i="12"/>
  <c r="AK94" i="12"/>
  <c r="N93" i="12"/>
  <c r="M94" i="12"/>
  <c r="I461" i="12"/>
  <c r="J460" i="12"/>
  <c r="J83" i="12"/>
  <c r="AQ83" i="12"/>
  <c r="AN87" i="12"/>
  <c r="AO87" i="12" s="1"/>
  <c r="AP87" i="12" s="1"/>
  <c r="AH84" i="12"/>
  <c r="V84" i="12"/>
  <c r="Z92" i="12" l="1"/>
  <c r="Y93" i="12"/>
  <c r="AL94" i="12"/>
  <c r="AK95" i="12"/>
  <c r="N94" i="12"/>
  <c r="M95" i="12"/>
  <c r="J461" i="12"/>
  <c r="I462" i="12"/>
  <c r="J84" i="12"/>
  <c r="AQ84" i="12"/>
  <c r="V85" i="12"/>
  <c r="AH85" i="12"/>
  <c r="AN88" i="12"/>
  <c r="AO88" i="12" s="1"/>
  <c r="AP88" i="12" s="1"/>
  <c r="Z93" i="12" l="1"/>
  <c r="Y94" i="12"/>
  <c r="AL95" i="12"/>
  <c r="AK96" i="12"/>
  <c r="N95" i="12"/>
  <c r="M96" i="12"/>
  <c r="J462" i="12"/>
  <c r="I463" i="12"/>
  <c r="J85" i="12"/>
  <c r="AQ85" i="12"/>
  <c r="AH86" i="12"/>
  <c r="AN89" i="12"/>
  <c r="AO89" i="12" s="1"/>
  <c r="AP89" i="12" s="1"/>
  <c r="V86" i="12"/>
  <c r="Y95" i="12" l="1"/>
  <c r="Z94" i="12"/>
  <c r="AL96" i="12"/>
  <c r="AK97" i="12"/>
  <c r="N96" i="12"/>
  <c r="M97" i="12"/>
  <c r="J463" i="12"/>
  <c r="I464" i="12"/>
  <c r="J86" i="12"/>
  <c r="AQ86" i="12"/>
  <c r="AN90" i="12"/>
  <c r="AO90" i="12" s="1"/>
  <c r="AP90" i="12" s="1"/>
  <c r="AH87" i="12"/>
  <c r="V87" i="12"/>
  <c r="Z95" i="12" l="1"/>
  <c r="Y96" i="12"/>
  <c r="AL97" i="12"/>
  <c r="AK98" i="12"/>
  <c r="N97" i="12"/>
  <c r="M98" i="12"/>
  <c r="J464" i="12"/>
  <c r="I465" i="12"/>
  <c r="J87" i="12"/>
  <c r="V88" i="12"/>
  <c r="AQ87" i="12"/>
  <c r="AN91" i="12"/>
  <c r="AO91" i="12" s="1"/>
  <c r="AP91" i="12" s="1"/>
  <c r="AH88" i="12"/>
  <c r="Z96" i="12" l="1"/>
  <c r="Y97" i="12"/>
  <c r="AL98" i="12"/>
  <c r="AK99" i="12"/>
  <c r="N98" i="12"/>
  <c r="M99" i="12"/>
  <c r="J465" i="12"/>
  <c r="I466" i="12"/>
  <c r="J88" i="12"/>
  <c r="AQ88" i="12"/>
  <c r="AN92" i="12"/>
  <c r="AO92" i="12" s="1"/>
  <c r="AP92" i="12" s="1"/>
  <c r="V89" i="12"/>
  <c r="AH89" i="12"/>
  <c r="Z97" i="12" l="1"/>
  <c r="Y98" i="12"/>
  <c r="AL99" i="12"/>
  <c r="AK100" i="12"/>
  <c r="N99" i="12"/>
  <c r="M100" i="12"/>
  <c r="I467" i="12"/>
  <c r="J466" i="12"/>
  <c r="J89" i="12"/>
  <c r="AQ89" i="12"/>
  <c r="AN93" i="12"/>
  <c r="AO93" i="12" s="1"/>
  <c r="AP93" i="12" s="1"/>
  <c r="AH90" i="12"/>
  <c r="V90" i="12"/>
  <c r="Z98" i="12" l="1"/>
  <c r="Y99" i="12"/>
  <c r="AL100" i="12"/>
  <c r="AK101" i="12"/>
  <c r="N100" i="12"/>
  <c r="M101" i="12"/>
  <c r="J467" i="12"/>
  <c r="I468" i="12"/>
  <c r="J90" i="12"/>
  <c r="V91" i="12"/>
  <c r="AQ90" i="12"/>
  <c r="AH91" i="12"/>
  <c r="AN94" i="12"/>
  <c r="AO94" i="12" s="1"/>
  <c r="AP94" i="12" s="1"/>
  <c r="Z99" i="12" l="1"/>
  <c r="Y100" i="12"/>
  <c r="AL101" i="12"/>
  <c r="AK102" i="12"/>
  <c r="N101" i="12"/>
  <c r="M102" i="12"/>
  <c r="J468" i="12"/>
  <c r="I469" i="12"/>
  <c r="J91" i="12"/>
  <c r="V92" i="12"/>
  <c r="AQ91" i="12"/>
  <c r="AN95" i="12"/>
  <c r="AO95" i="12" s="1"/>
  <c r="AP95" i="12" s="1"/>
  <c r="AH92" i="12"/>
  <c r="Y101" i="12" l="1"/>
  <c r="Z100" i="12"/>
  <c r="AL102" i="12"/>
  <c r="AK103" i="12"/>
  <c r="N102" i="12"/>
  <c r="M103" i="12"/>
  <c r="J469" i="12"/>
  <c r="I470" i="12"/>
  <c r="J92" i="12"/>
  <c r="AQ92" i="12"/>
  <c r="AH93" i="12"/>
  <c r="V93" i="12"/>
  <c r="AN96" i="12"/>
  <c r="AO96" i="12" s="1"/>
  <c r="AP96" i="12" s="1"/>
  <c r="Y102" i="12" l="1"/>
  <c r="Z101" i="12"/>
  <c r="AL103" i="12"/>
  <c r="AK104" i="12"/>
  <c r="N103" i="12"/>
  <c r="M104" i="12"/>
  <c r="J470" i="12"/>
  <c r="I471" i="12"/>
  <c r="J93" i="12"/>
  <c r="V94" i="12"/>
  <c r="AQ93" i="12"/>
  <c r="AH94" i="12"/>
  <c r="AN97" i="12"/>
  <c r="AO97" i="12" s="1"/>
  <c r="AP97" i="12" s="1"/>
  <c r="Z102" i="12" l="1"/>
  <c r="Y103" i="12"/>
  <c r="AL104" i="12"/>
  <c r="AK105" i="12"/>
  <c r="N104" i="12"/>
  <c r="M105" i="12"/>
  <c r="J471" i="12"/>
  <c r="I472" i="12"/>
  <c r="J94" i="12"/>
  <c r="V95" i="12"/>
  <c r="AQ94" i="12"/>
  <c r="AH95" i="12"/>
  <c r="AN98" i="12"/>
  <c r="AO98" i="12" s="1"/>
  <c r="AP98" i="12" s="1"/>
  <c r="Z103" i="12" l="1"/>
  <c r="Y104" i="12"/>
  <c r="AL105" i="12"/>
  <c r="AK106" i="12"/>
  <c r="N105" i="12"/>
  <c r="M106" i="12"/>
  <c r="J472" i="12"/>
  <c r="I473" i="12"/>
  <c r="J95" i="12"/>
  <c r="V96" i="12"/>
  <c r="AQ95" i="12"/>
  <c r="AH96" i="12"/>
  <c r="AN99" i="12"/>
  <c r="AO99" i="12" s="1"/>
  <c r="AP99" i="12" s="1"/>
  <c r="Y105" i="12" l="1"/>
  <c r="Z104" i="12"/>
  <c r="AL106" i="12"/>
  <c r="AK107" i="12"/>
  <c r="N106" i="12"/>
  <c r="M107" i="12"/>
  <c r="I474" i="12"/>
  <c r="J473" i="12"/>
  <c r="J96" i="12"/>
  <c r="V97" i="12"/>
  <c r="AQ96" i="12"/>
  <c r="AN100" i="12"/>
  <c r="AO100" i="12" s="1"/>
  <c r="AP100" i="12" s="1"/>
  <c r="AH97" i="12"/>
  <c r="Y106" i="12" l="1"/>
  <c r="Z105" i="12"/>
  <c r="AL107" i="12"/>
  <c r="AK108" i="12"/>
  <c r="N107" i="12"/>
  <c r="M108" i="12"/>
  <c r="J474" i="12"/>
  <c r="I475" i="12"/>
  <c r="J97" i="12"/>
  <c r="AQ97" i="12"/>
  <c r="AH98" i="12"/>
  <c r="AN101" i="12"/>
  <c r="AO101" i="12" s="1"/>
  <c r="AP101" i="12" s="1"/>
  <c r="V98" i="12"/>
  <c r="Z106" i="12" l="1"/>
  <c r="Y107" i="12"/>
  <c r="AL108" i="12"/>
  <c r="AK109" i="12"/>
  <c r="N108" i="12"/>
  <c r="M109" i="12"/>
  <c r="J475" i="12"/>
  <c r="I476" i="12"/>
  <c r="J98" i="12"/>
  <c r="AQ98" i="12"/>
  <c r="AH99" i="12"/>
  <c r="AN102" i="12"/>
  <c r="AO102" i="12" s="1"/>
  <c r="AP102" i="12" s="1"/>
  <c r="V99" i="12"/>
  <c r="Y108" i="12" l="1"/>
  <c r="Z107" i="12"/>
  <c r="AL109" i="12"/>
  <c r="AK110" i="12"/>
  <c r="N109" i="12"/>
  <c r="M110" i="12"/>
  <c r="J476" i="12"/>
  <c r="I477" i="12"/>
  <c r="J99" i="12"/>
  <c r="AQ99" i="12"/>
  <c r="AN103" i="12"/>
  <c r="AO103" i="12" s="1"/>
  <c r="AP103" i="12" s="1"/>
  <c r="AH100" i="12"/>
  <c r="V100" i="12"/>
  <c r="Z108" i="12" l="1"/>
  <c r="Y109" i="12"/>
  <c r="AL110" i="12"/>
  <c r="AK111" i="12"/>
  <c r="N110" i="12"/>
  <c r="M111" i="12"/>
  <c r="I478" i="12"/>
  <c r="J477" i="12"/>
  <c r="J100" i="12"/>
  <c r="AQ100" i="12"/>
  <c r="V101" i="12"/>
  <c r="AH101" i="12"/>
  <c r="AN104" i="12"/>
  <c r="AO104" i="12" s="1"/>
  <c r="AP104" i="12" s="1"/>
  <c r="Z109" i="12" l="1"/>
  <c r="Y110" i="12"/>
  <c r="AL111" i="12"/>
  <c r="AK112" i="12"/>
  <c r="N111" i="12"/>
  <c r="M112" i="12"/>
  <c r="J478" i="12"/>
  <c r="I479" i="12"/>
  <c r="J101" i="12"/>
  <c r="AQ101" i="12"/>
  <c r="AH102" i="12"/>
  <c r="V102" i="12"/>
  <c r="AN105" i="12"/>
  <c r="AO105" i="12" s="1"/>
  <c r="AP105" i="12" s="1"/>
  <c r="Z110" i="12" l="1"/>
  <c r="Y111" i="12"/>
  <c r="AL112" i="12"/>
  <c r="AK113" i="12"/>
  <c r="N112" i="12"/>
  <c r="M113" i="12"/>
  <c r="J479" i="12"/>
  <c r="I480" i="12"/>
  <c r="J102" i="12"/>
  <c r="AQ102" i="12"/>
  <c r="AN106" i="12"/>
  <c r="AO106" i="12" s="1"/>
  <c r="AP106" i="12" s="1"/>
  <c r="AH103" i="12"/>
  <c r="V103" i="12"/>
  <c r="Y112" i="12" l="1"/>
  <c r="Z111" i="12"/>
  <c r="AL113" i="12"/>
  <c r="AK114" i="12"/>
  <c r="N113" i="12"/>
  <c r="M114" i="12"/>
  <c r="J480" i="12"/>
  <c r="I481" i="12"/>
  <c r="J103" i="12"/>
  <c r="AQ103" i="12"/>
  <c r="AH104" i="12"/>
  <c r="AN107" i="12"/>
  <c r="AO107" i="12" s="1"/>
  <c r="AP107" i="12" s="1"/>
  <c r="V104" i="12"/>
  <c r="Z112" i="12" l="1"/>
  <c r="Y113" i="12"/>
  <c r="AL114" i="12"/>
  <c r="AK115" i="12"/>
  <c r="N114" i="12"/>
  <c r="M115" i="12"/>
  <c r="J481" i="12"/>
  <c r="I482" i="12"/>
  <c r="J104" i="12"/>
  <c r="AQ104" i="12"/>
  <c r="AH105" i="12"/>
  <c r="V105" i="12"/>
  <c r="AN108" i="12"/>
  <c r="AO108" i="12" s="1"/>
  <c r="AP108" i="12" s="1"/>
  <c r="Z113" i="12" l="1"/>
  <c r="Y114" i="12"/>
  <c r="AL115" i="12"/>
  <c r="AK116" i="12"/>
  <c r="N115" i="12"/>
  <c r="M116" i="12"/>
  <c r="J482" i="12"/>
  <c r="I483" i="12"/>
  <c r="J105" i="12"/>
  <c r="AQ105" i="12"/>
  <c r="AN109" i="12"/>
  <c r="AO109" i="12" s="1"/>
  <c r="AP109" i="12" s="1"/>
  <c r="AH106" i="12"/>
  <c r="V106" i="12"/>
  <c r="Z114" i="12" l="1"/>
  <c r="Y115" i="12"/>
  <c r="AL116" i="12"/>
  <c r="AK117" i="12"/>
  <c r="N116" i="12"/>
  <c r="M117" i="12"/>
  <c r="J483" i="12"/>
  <c r="I484" i="12"/>
  <c r="J106" i="12"/>
  <c r="AQ106" i="12"/>
  <c r="AH107" i="12"/>
  <c r="V107" i="12"/>
  <c r="AN110" i="12"/>
  <c r="AO110" i="12" s="1"/>
  <c r="AP110" i="12" s="1"/>
  <c r="Z115" i="12" l="1"/>
  <c r="Y116" i="12"/>
  <c r="AL117" i="12"/>
  <c r="AK118" i="12"/>
  <c r="N117" i="12"/>
  <c r="M118" i="12"/>
  <c r="I485" i="12"/>
  <c r="J484" i="12"/>
  <c r="J107" i="12"/>
  <c r="AQ107" i="12"/>
  <c r="V108" i="12"/>
  <c r="AH108" i="12"/>
  <c r="AN111" i="12"/>
  <c r="AO111" i="12" s="1"/>
  <c r="AP111" i="12" s="1"/>
  <c r="Y117" i="12" l="1"/>
  <c r="Z116" i="12"/>
  <c r="AL118" i="12"/>
  <c r="AK119" i="12"/>
  <c r="N118" i="12"/>
  <c r="M119" i="12"/>
  <c r="J485" i="12"/>
  <c r="I486" i="12"/>
  <c r="J108" i="12"/>
  <c r="AQ108" i="12"/>
  <c r="AH109" i="12"/>
  <c r="V109" i="12"/>
  <c r="AN112" i="12"/>
  <c r="AO112" i="12" s="1"/>
  <c r="AP112" i="12" s="1"/>
  <c r="Z117" i="12" l="1"/>
  <c r="Y118" i="12"/>
  <c r="AL119" i="12"/>
  <c r="AK120" i="12"/>
  <c r="N119" i="12"/>
  <c r="M120" i="12"/>
  <c r="J486" i="12"/>
  <c r="I487" i="12"/>
  <c r="J109" i="12"/>
  <c r="AQ109" i="12"/>
  <c r="AH110" i="12"/>
  <c r="AN113" i="12"/>
  <c r="AO113" i="12" s="1"/>
  <c r="AP113" i="12" s="1"/>
  <c r="V110" i="12"/>
  <c r="Z118" i="12" l="1"/>
  <c r="Y119" i="12"/>
  <c r="AL120" i="12"/>
  <c r="AK121" i="12"/>
  <c r="N120" i="12"/>
  <c r="M121" i="12"/>
  <c r="J487" i="12"/>
  <c r="I488" i="12"/>
  <c r="J110" i="12"/>
  <c r="AQ110" i="12"/>
  <c r="AN114" i="12"/>
  <c r="AO114" i="12" s="1"/>
  <c r="AP114" i="12" s="1"/>
  <c r="AH111" i="12"/>
  <c r="V111" i="12"/>
  <c r="Z119" i="12" l="1"/>
  <c r="Y120" i="12"/>
  <c r="AL121" i="12"/>
  <c r="AK122" i="12"/>
  <c r="N121" i="12"/>
  <c r="M122" i="12"/>
  <c r="J488" i="12"/>
  <c r="I489" i="12"/>
  <c r="J111" i="12"/>
  <c r="AQ111" i="12"/>
  <c r="AN115" i="12"/>
  <c r="AO115" i="12" s="1"/>
  <c r="AP115" i="12" s="1"/>
  <c r="AH112" i="12"/>
  <c r="V112" i="12"/>
  <c r="Z120" i="12" l="1"/>
  <c r="Y121" i="12"/>
  <c r="AL122" i="12"/>
  <c r="AK123" i="12"/>
  <c r="N122" i="12"/>
  <c r="M123" i="12"/>
  <c r="J489" i="12"/>
  <c r="I490" i="12"/>
  <c r="J112" i="12"/>
  <c r="AQ112" i="12"/>
  <c r="V113" i="12"/>
  <c r="AN116" i="12"/>
  <c r="AO116" i="12" s="1"/>
  <c r="AP116" i="12" s="1"/>
  <c r="AH113" i="12"/>
  <c r="Z121" i="12" l="1"/>
  <c r="Y122" i="12"/>
  <c r="AL123" i="12"/>
  <c r="AK124" i="12"/>
  <c r="N123" i="12"/>
  <c r="M124" i="12"/>
  <c r="J490" i="12"/>
  <c r="I491" i="12"/>
  <c r="J113" i="12"/>
  <c r="AQ113" i="12"/>
  <c r="AN117" i="12"/>
  <c r="AO117" i="12" s="1"/>
  <c r="AP117" i="12" s="1"/>
  <c r="AH114" i="12"/>
  <c r="V114" i="12"/>
  <c r="Y123" i="12" l="1"/>
  <c r="Z122" i="12"/>
  <c r="AL124" i="12"/>
  <c r="AK125" i="12"/>
  <c r="N124" i="12"/>
  <c r="M125" i="12"/>
  <c r="J491" i="12"/>
  <c r="I492" i="12"/>
  <c r="J114" i="12"/>
  <c r="AQ114" i="12"/>
  <c r="AH115" i="12"/>
  <c r="V115" i="12"/>
  <c r="AN118" i="12"/>
  <c r="AO118" i="12" s="1"/>
  <c r="AP118" i="12" s="1"/>
  <c r="Z123" i="12" l="1"/>
  <c r="Y124" i="12"/>
  <c r="AL125" i="12"/>
  <c r="N125" i="12"/>
  <c r="J492" i="12"/>
  <c r="I493" i="12"/>
  <c r="J115" i="12"/>
  <c r="AQ115" i="12"/>
  <c r="AH116" i="12"/>
  <c r="V116" i="12"/>
  <c r="AN119" i="12"/>
  <c r="AO119" i="12" s="1"/>
  <c r="AP119" i="12" s="1"/>
  <c r="Z124" i="12" l="1"/>
  <c r="Y125" i="12"/>
  <c r="Z125" i="12" s="1"/>
  <c r="J493" i="12"/>
  <c r="I494" i="12"/>
  <c r="J116" i="12"/>
  <c r="AQ116" i="12"/>
  <c r="AN120" i="12"/>
  <c r="AO120" i="12" s="1"/>
  <c r="AP120" i="12" s="1"/>
  <c r="AH117" i="12"/>
  <c r="V117" i="12"/>
  <c r="J494" i="12" l="1"/>
  <c r="I495" i="12"/>
  <c r="J117" i="12"/>
  <c r="AQ117" i="12"/>
  <c r="V118" i="12"/>
  <c r="AH118" i="12"/>
  <c r="AN121" i="12"/>
  <c r="AO121" i="12" s="1"/>
  <c r="AP121" i="12" s="1"/>
  <c r="J495" i="12" l="1"/>
  <c r="I496" i="12"/>
  <c r="J118" i="12"/>
  <c r="AQ118" i="12"/>
  <c r="AH119" i="12"/>
  <c r="AN122" i="12"/>
  <c r="AO122" i="12" s="1"/>
  <c r="AP122" i="12" s="1"/>
  <c r="V119" i="12"/>
  <c r="I497" i="12" l="1"/>
  <c r="J496" i="12"/>
  <c r="J119" i="12"/>
  <c r="AQ119" i="12"/>
  <c r="AN123" i="12"/>
  <c r="AO123" i="12" s="1"/>
  <c r="AP123" i="12" s="1"/>
  <c r="AH120" i="12"/>
  <c r="V120" i="12"/>
  <c r="J497" i="12" l="1"/>
  <c r="I498" i="12"/>
  <c r="J120" i="12"/>
  <c r="AQ120" i="12"/>
  <c r="AN124" i="12"/>
  <c r="AO124" i="12" s="1"/>
  <c r="AP124" i="12" s="1"/>
  <c r="V121" i="12"/>
  <c r="AH121" i="12"/>
  <c r="J498" i="12" l="1"/>
  <c r="I499" i="12"/>
  <c r="J121" i="12"/>
  <c r="AQ121" i="12"/>
  <c r="V122" i="12"/>
  <c r="AH122" i="12"/>
  <c r="AN125" i="12"/>
  <c r="AO125" i="12" s="1"/>
  <c r="AP125" i="12" l="1"/>
  <c r="AD126" i="12"/>
  <c r="AI126" i="12" s="1"/>
  <c r="AJ126" i="12" s="1"/>
  <c r="R126" i="12"/>
  <c r="W126" i="12" s="1"/>
  <c r="X126" i="12" s="1"/>
  <c r="J499" i="12"/>
  <c r="I500" i="12"/>
  <c r="J122" i="12"/>
  <c r="AQ122" i="12"/>
  <c r="AH123" i="12"/>
  <c r="AN126" i="12"/>
  <c r="AO126" i="12" s="1"/>
  <c r="AP126" i="12" s="1"/>
  <c r="V123" i="12"/>
  <c r="Y126" i="12" l="1"/>
  <c r="Z126" i="12" s="1"/>
  <c r="AK126" i="12"/>
  <c r="AL126" i="12" s="1"/>
  <c r="R127" i="12"/>
  <c r="W127" i="12" s="1"/>
  <c r="X127" i="12" s="1"/>
  <c r="Y127" i="12" s="1"/>
  <c r="Z127" i="12" s="1"/>
  <c r="F127" i="12"/>
  <c r="K126" i="12"/>
  <c r="L126" i="12" s="1"/>
  <c r="AD127" i="12"/>
  <c r="AI127" i="12" s="1"/>
  <c r="AJ127" i="12" s="1"/>
  <c r="AK127" i="12" s="1"/>
  <c r="AL127" i="12" s="1"/>
  <c r="J500" i="12"/>
  <c r="I501" i="12"/>
  <c r="J123" i="12"/>
  <c r="AQ123" i="12"/>
  <c r="V124" i="12"/>
  <c r="AN127" i="12"/>
  <c r="AO127" i="12" s="1"/>
  <c r="AP127" i="12" s="1"/>
  <c r="AH124" i="12"/>
  <c r="M126" i="12" l="1"/>
  <c r="N126" i="12" s="1"/>
  <c r="F128" i="12"/>
  <c r="K127" i="12"/>
  <c r="L127" i="12" s="1"/>
  <c r="M127" i="12" s="1"/>
  <c r="N127" i="12" s="1"/>
  <c r="AD128" i="12"/>
  <c r="AI128" i="12" s="1"/>
  <c r="AJ128" i="12" s="1"/>
  <c r="AK128" i="12" s="1"/>
  <c r="AL128" i="12" s="1"/>
  <c r="R128" i="12"/>
  <c r="W128" i="12" s="1"/>
  <c r="X128" i="12" s="1"/>
  <c r="J501" i="12"/>
  <c r="I502" i="12"/>
  <c r="J124" i="12"/>
  <c r="AQ124" i="12"/>
  <c r="AN128" i="12"/>
  <c r="AO128" i="12" s="1"/>
  <c r="AP128" i="12" s="1"/>
  <c r="AH125" i="12"/>
  <c r="V125" i="12"/>
  <c r="Y128" i="12" l="1"/>
  <c r="Z128" i="12" s="1"/>
  <c r="R129" i="12"/>
  <c r="W129" i="12" s="1"/>
  <c r="X129" i="12" s="1"/>
  <c r="Y129" i="12" s="1"/>
  <c r="Z129" i="12" s="1"/>
  <c r="AD129" i="12"/>
  <c r="AI129" i="12" s="1"/>
  <c r="AJ129" i="12" s="1"/>
  <c r="K128" i="12"/>
  <c r="L128" i="12" s="1"/>
  <c r="F129" i="12"/>
  <c r="J502" i="12"/>
  <c r="I503" i="12"/>
  <c r="J125" i="12"/>
  <c r="AQ125" i="12"/>
  <c r="AH126" i="12"/>
  <c r="V126" i="12"/>
  <c r="AN129" i="12"/>
  <c r="AO129" i="12" s="1"/>
  <c r="AP129" i="12" s="1"/>
  <c r="AK129" i="12" l="1"/>
  <c r="AL129" i="12" s="1"/>
  <c r="M128" i="12"/>
  <c r="N128" i="12" s="1"/>
  <c r="F130" i="12"/>
  <c r="K129" i="12"/>
  <c r="L129" i="12" s="1"/>
  <c r="M129" i="12" s="1"/>
  <c r="N129" i="12" s="1"/>
  <c r="AD130" i="12"/>
  <c r="AI130" i="12" s="1"/>
  <c r="AJ130" i="12" s="1"/>
  <c r="AK130" i="12" s="1"/>
  <c r="AL130" i="12" s="1"/>
  <c r="R130" i="12"/>
  <c r="W130" i="12" s="1"/>
  <c r="X130" i="12" s="1"/>
  <c r="Y130" i="12" s="1"/>
  <c r="Z130" i="12" s="1"/>
  <c r="J503" i="12"/>
  <c r="I504" i="12"/>
  <c r="AU7" i="12" s="1"/>
  <c r="J126" i="12"/>
  <c r="AQ126" i="12"/>
  <c r="AH127" i="12"/>
  <c r="AN130" i="12"/>
  <c r="AO130" i="12" s="1"/>
  <c r="AP130" i="12" s="1"/>
  <c r="V127" i="12"/>
  <c r="J504" i="12" l="1"/>
  <c r="AD131" i="12"/>
  <c r="AI131" i="12" s="1"/>
  <c r="AJ131" i="12" s="1"/>
  <c r="R131" i="12"/>
  <c r="W131" i="12" s="1"/>
  <c r="X131" i="12" s="1"/>
  <c r="Y131" i="12" s="1"/>
  <c r="Z131" i="12" s="1"/>
  <c r="F131" i="12"/>
  <c r="K130" i="12"/>
  <c r="L130" i="12" s="1"/>
  <c r="J127" i="12"/>
  <c r="AQ127" i="12"/>
  <c r="AH128" i="12"/>
  <c r="AN131" i="12"/>
  <c r="AO131" i="12" s="1"/>
  <c r="AP131" i="12" s="1"/>
  <c r="V128" i="12"/>
  <c r="AK131" i="12" l="1"/>
  <c r="AL131" i="12" s="1"/>
  <c r="M130" i="12"/>
  <c r="N130" i="12" s="1"/>
  <c r="R132" i="12"/>
  <c r="W132" i="12" s="1"/>
  <c r="X132" i="12" s="1"/>
  <c r="Y132" i="12" s="1"/>
  <c r="Z132" i="12" s="1"/>
  <c r="F132" i="12"/>
  <c r="K131" i="12"/>
  <c r="L131" i="12" s="1"/>
  <c r="M131" i="12" s="1"/>
  <c r="N131" i="12" s="1"/>
  <c r="AD132" i="12"/>
  <c r="AI132" i="12" s="1"/>
  <c r="AJ132" i="12" s="1"/>
  <c r="J128" i="12"/>
  <c r="AQ128" i="12"/>
  <c r="AN132" i="12"/>
  <c r="AO132" i="12" s="1"/>
  <c r="AP132" i="12" s="1"/>
  <c r="AH129" i="12"/>
  <c r="V129" i="12"/>
  <c r="AK132" i="12" l="1"/>
  <c r="AL132" i="12" s="1"/>
  <c r="AD133" i="12"/>
  <c r="AI133" i="12" s="1"/>
  <c r="AJ133" i="12" s="1"/>
  <c r="F133" i="12"/>
  <c r="K132" i="12"/>
  <c r="L132" i="12" s="1"/>
  <c r="R133" i="12"/>
  <c r="W133" i="12" s="1"/>
  <c r="X133" i="12" s="1"/>
  <c r="Y133" i="12" s="1"/>
  <c r="Z133" i="12" s="1"/>
  <c r="J129" i="12"/>
  <c r="V130" i="12"/>
  <c r="AQ129" i="12"/>
  <c r="AN133" i="12"/>
  <c r="AO133" i="12" s="1"/>
  <c r="AP133" i="12" s="1"/>
  <c r="AH130" i="12"/>
  <c r="AK133" i="12" l="1"/>
  <c r="AL133" i="12" s="1"/>
  <c r="M132" i="12"/>
  <c r="N132" i="12" s="1"/>
  <c r="R134" i="12"/>
  <c r="W134" i="12" s="1"/>
  <c r="X134" i="12" s="1"/>
  <c r="Y134" i="12" s="1"/>
  <c r="Z134" i="12" s="1"/>
  <c r="F134" i="12"/>
  <c r="K133" i="12"/>
  <c r="L133" i="12" s="1"/>
  <c r="AD134" i="12"/>
  <c r="AI134" i="12" s="1"/>
  <c r="AJ134" i="12" s="1"/>
  <c r="AK134" i="12" s="1"/>
  <c r="AL134" i="12" s="1"/>
  <c r="J130" i="12"/>
  <c r="V131" i="12"/>
  <c r="AQ130" i="12"/>
  <c r="AN134" i="12"/>
  <c r="AO134" i="12" s="1"/>
  <c r="AP134" i="12" s="1"/>
  <c r="AH131" i="12"/>
  <c r="M133" i="12" l="1"/>
  <c r="N133" i="12" s="1"/>
  <c r="F135" i="12"/>
  <c r="K134" i="12"/>
  <c r="L134" i="12" s="1"/>
  <c r="AD135" i="12"/>
  <c r="AI135" i="12" s="1"/>
  <c r="AJ135" i="12" s="1"/>
  <c r="AK135" i="12" s="1"/>
  <c r="AL135" i="12" s="1"/>
  <c r="R135" i="12"/>
  <c r="W135" i="12" s="1"/>
  <c r="X135" i="12" s="1"/>
  <c r="Y135" i="12" s="1"/>
  <c r="Z135" i="12" s="1"/>
  <c r="J131" i="12"/>
  <c r="AQ131" i="12"/>
  <c r="AN135" i="12"/>
  <c r="AO135" i="12" s="1"/>
  <c r="AP135" i="12" s="1"/>
  <c r="AH132" i="12"/>
  <c r="V132" i="12"/>
  <c r="M134" i="12" l="1"/>
  <c r="N134" i="12" s="1"/>
  <c r="R136" i="12"/>
  <c r="W136" i="12" s="1"/>
  <c r="X136" i="12" s="1"/>
  <c r="Y136" i="12" s="1"/>
  <c r="Z136" i="12" s="1"/>
  <c r="AD136" i="12"/>
  <c r="AI136" i="12" s="1"/>
  <c r="AJ136" i="12" s="1"/>
  <c r="AK136" i="12" s="1"/>
  <c r="AL136" i="12" s="1"/>
  <c r="F136" i="12"/>
  <c r="K135" i="12"/>
  <c r="L135" i="12" s="1"/>
  <c r="M135" i="12" s="1"/>
  <c r="N135" i="12" s="1"/>
  <c r="J132" i="12"/>
  <c r="AQ132" i="12"/>
  <c r="AH133" i="12"/>
  <c r="V133" i="12"/>
  <c r="AN136" i="12"/>
  <c r="AO136" i="12" s="1"/>
  <c r="AP136" i="12" s="1"/>
  <c r="AD137" i="12" l="1"/>
  <c r="AI137" i="12" s="1"/>
  <c r="AJ137" i="12" s="1"/>
  <c r="AK137" i="12" s="1"/>
  <c r="AL137" i="12" s="1"/>
  <c r="F137" i="12"/>
  <c r="K136" i="12"/>
  <c r="L136" i="12" s="1"/>
  <c r="M136" i="12" s="1"/>
  <c r="N136" i="12" s="1"/>
  <c r="R137" i="12"/>
  <c r="W137" i="12" s="1"/>
  <c r="X137" i="12" s="1"/>
  <c r="Y137" i="12" s="1"/>
  <c r="Z137" i="12" s="1"/>
  <c r="J133" i="12"/>
  <c r="AQ133" i="12"/>
  <c r="V134" i="12"/>
  <c r="AH134" i="12"/>
  <c r="AN137" i="12"/>
  <c r="AO137" i="12" s="1"/>
  <c r="AP137" i="12" s="1"/>
  <c r="K137" i="12" l="1"/>
  <c r="L137" i="12" s="1"/>
  <c r="M137" i="12" s="1"/>
  <c r="N137" i="12" s="1"/>
  <c r="F138" i="12"/>
  <c r="R138" i="12"/>
  <c r="W138" i="12" s="1"/>
  <c r="X138" i="12" s="1"/>
  <c r="Y138" i="12" s="1"/>
  <c r="Z138" i="12" s="1"/>
  <c r="AD138" i="12"/>
  <c r="AI138" i="12" s="1"/>
  <c r="AJ138" i="12" s="1"/>
  <c r="AK138" i="12" s="1"/>
  <c r="AL138" i="12" s="1"/>
  <c r="J134" i="12"/>
  <c r="AQ134" i="12"/>
  <c r="V135" i="12"/>
  <c r="AH135" i="12"/>
  <c r="AN138" i="12"/>
  <c r="AO138" i="12" s="1"/>
  <c r="AP138" i="12" s="1"/>
  <c r="R139" i="12" l="1"/>
  <c r="W139" i="12" s="1"/>
  <c r="X139" i="12" s="1"/>
  <c r="Y139" i="12" s="1"/>
  <c r="Z139" i="12" s="1"/>
  <c r="F139" i="12"/>
  <c r="K138" i="12"/>
  <c r="L138" i="12" s="1"/>
  <c r="M138" i="12" s="1"/>
  <c r="N138" i="12" s="1"/>
  <c r="AD139" i="12"/>
  <c r="AI139" i="12" s="1"/>
  <c r="AJ139" i="12" s="1"/>
  <c r="AK139" i="12" s="1"/>
  <c r="AL139" i="12" s="1"/>
  <c r="J135" i="12"/>
  <c r="AQ135" i="12"/>
  <c r="AN139" i="12"/>
  <c r="AO139" i="12" s="1"/>
  <c r="AP139" i="12" s="1"/>
  <c r="AH136" i="12"/>
  <c r="V136" i="12"/>
  <c r="AD140" i="12" l="1"/>
  <c r="AI140" i="12" s="1"/>
  <c r="AJ140" i="12" s="1"/>
  <c r="AK140" i="12" s="1"/>
  <c r="AL140" i="12" s="1"/>
  <c r="F140" i="12"/>
  <c r="K139" i="12"/>
  <c r="L139" i="12" s="1"/>
  <c r="M139" i="12" s="1"/>
  <c r="N139" i="12" s="1"/>
  <c r="R140" i="12"/>
  <c r="W140" i="12" s="1"/>
  <c r="X140" i="12" s="1"/>
  <c r="Y140" i="12" s="1"/>
  <c r="Z140" i="12" s="1"/>
  <c r="J136" i="12"/>
  <c r="AQ136" i="12"/>
  <c r="AN140" i="12"/>
  <c r="AO140" i="12" s="1"/>
  <c r="AP140" i="12" s="1"/>
  <c r="AH137" i="12"/>
  <c r="V137" i="12"/>
  <c r="R141" i="12" l="1"/>
  <c r="W141" i="12" s="1"/>
  <c r="X141" i="12" s="1"/>
  <c r="Y141" i="12" s="1"/>
  <c r="Z141" i="12" s="1"/>
  <c r="F141" i="12"/>
  <c r="K140" i="12"/>
  <c r="L140" i="12" s="1"/>
  <c r="M140" i="12" s="1"/>
  <c r="N140" i="12" s="1"/>
  <c r="AD141" i="12"/>
  <c r="AI141" i="12" s="1"/>
  <c r="AJ141" i="12" s="1"/>
  <c r="AK141" i="12" s="1"/>
  <c r="AL141" i="12" s="1"/>
  <c r="J137" i="12"/>
  <c r="AQ137" i="12"/>
  <c r="AN141" i="12"/>
  <c r="AO141" i="12" s="1"/>
  <c r="AP141" i="12" s="1"/>
  <c r="V138" i="12"/>
  <c r="AH138" i="12"/>
  <c r="F142" i="12" l="1"/>
  <c r="K141" i="12"/>
  <c r="L141" i="12" s="1"/>
  <c r="M141" i="12" s="1"/>
  <c r="N141" i="12" s="1"/>
  <c r="AD142" i="12"/>
  <c r="AI142" i="12" s="1"/>
  <c r="AJ142" i="12" s="1"/>
  <c r="AK142" i="12" s="1"/>
  <c r="AL142" i="12" s="1"/>
  <c r="R142" i="12"/>
  <c r="W142" i="12" s="1"/>
  <c r="X142" i="12" s="1"/>
  <c r="Y142" i="12" s="1"/>
  <c r="Z142" i="12" s="1"/>
  <c r="J138" i="12"/>
  <c r="AQ138" i="12"/>
  <c r="AN142" i="12"/>
  <c r="AO142" i="12" s="1"/>
  <c r="AP142" i="12" s="1"/>
  <c r="V139" i="12"/>
  <c r="AH139" i="12"/>
  <c r="AD143" i="12" l="1"/>
  <c r="R143" i="12"/>
  <c r="W143" i="12" s="1"/>
  <c r="X143" i="12" s="1"/>
  <c r="Y143" i="12" s="1"/>
  <c r="Z143" i="12" s="1"/>
  <c r="F143" i="12"/>
  <c r="K142" i="12"/>
  <c r="L142" i="12" s="1"/>
  <c r="M142" i="12" s="1"/>
  <c r="N142" i="12" s="1"/>
  <c r="J139" i="12"/>
  <c r="AQ139" i="12"/>
  <c r="AH140" i="12"/>
  <c r="AN143" i="12"/>
  <c r="AO143" i="12" s="1"/>
  <c r="AP143" i="12" s="1"/>
  <c r="V140" i="12"/>
  <c r="AD144" i="12" l="1"/>
  <c r="AI144" i="12" s="1"/>
  <c r="AI143" i="12"/>
  <c r="AJ143" i="12" s="1"/>
  <c r="AK143" i="12" s="1"/>
  <c r="AL143" i="12" s="1"/>
  <c r="F144" i="12"/>
  <c r="K143" i="12"/>
  <c r="L143" i="12" s="1"/>
  <c r="M143" i="12" s="1"/>
  <c r="N143" i="12" s="1"/>
  <c r="R144" i="12"/>
  <c r="W144" i="12" s="1"/>
  <c r="X144" i="12" s="1"/>
  <c r="Y144" i="12" s="1"/>
  <c r="Z144" i="12" s="1"/>
  <c r="J140" i="12"/>
  <c r="V141" i="12"/>
  <c r="AQ140" i="12"/>
  <c r="AH141" i="12"/>
  <c r="AN144" i="12"/>
  <c r="AO144" i="12" s="1"/>
  <c r="AP144" i="12" s="1"/>
  <c r="AJ144" i="12" l="1"/>
  <c r="AK144" i="12" s="1"/>
  <c r="AL144" i="12" s="1"/>
  <c r="R145" i="12"/>
  <c r="AD145" i="12"/>
  <c r="AI145" i="12" s="1"/>
  <c r="AJ145" i="12" s="1"/>
  <c r="F145" i="12"/>
  <c r="K144" i="12"/>
  <c r="L144" i="12" s="1"/>
  <c r="M144" i="12" s="1"/>
  <c r="N144" i="12" s="1"/>
  <c r="J141" i="12"/>
  <c r="AQ141" i="12"/>
  <c r="AN145" i="12"/>
  <c r="AO145" i="12" s="1"/>
  <c r="AP145" i="12" s="1"/>
  <c r="AH142" i="12"/>
  <c r="V142" i="12"/>
  <c r="R146" i="12" l="1"/>
  <c r="W146" i="12" s="1"/>
  <c r="W145" i="12"/>
  <c r="X145" i="12" s="1"/>
  <c r="Y145" i="12" s="1"/>
  <c r="Z145" i="12" s="1"/>
  <c r="AK145" i="12"/>
  <c r="AL145" i="12" s="1"/>
  <c r="F146" i="12"/>
  <c r="K145" i="12"/>
  <c r="L145" i="12" s="1"/>
  <c r="M145" i="12" s="1"/>
  <c r="N145" i="12" s="1"/>
  <c r="AD146" i="12"/>
  <c r="AI146" i="12" s="1"/>
  <c r="AJ146" i="12" s="1"/>
  <c r="AK146" i="12" s="1"/>
  <c r="AL146" i="12" s="1"/>
  <c r="J142" i="12"/>
  <c r="AQ142" i="12"/>
  <c r="V143" i="12"/>
  <c r="AH143" i="12"/>
  <c r="AN146" i="12"/>
  <c r="AO146" i="12" s="1"/>
  <c r="AP146" i="12" s="1"/>
  <c r="X146" i="12" l="1"/>
  <c r="Y146" i="12" s="1"/>
  <c r="Z146" i="12" s="1"/>
  <c r="AD147" i="12"/>
  <c r="AI147" i="12" s="1"/>
  <c r="AJ147" i="12" s="1"/>
  <c r="AK147" i="12" s="1"/>
  <c r="AL147" i="12" s="1"/>
  <c r="F147" i="12"/>
  <c r="K146" i="12"/>
  <c r="L146" i="12" s="1"/>
  <c r="M146" i="12" s="1"/>
  <c r="N146" i="12" s="1"/>
  <c r="R147" i="12"/>
  <c r="W147" i="12" s="1"/>
  <c r="X147" i="12" s="1"/>
  <c r="Y147" i="12" s="1"/>
  <c r="Z147" i="12" s="1"/>
  <c r="J143" i="12"/>
  <c r="AQ143" i="12"/>
  <c r="AN147" i="12"/>
  <c r="AO147" i="12" s="1"/>
  <c r="AP147" i="12" s="1"/>
  <c r="AH144" i="12"/>
  <c r="V144" i="12"/>
  <c r="R148" i="12" l="1"/>
  <c r="W148" i="12" s="1"/>
  <c r="X148" i="12" s="1"/>
  <c r="Y148" i="12" s="1"/>
  <c r="Z148" i="12" s="1"/>
  <c r="F148" i="12"/>
  <c r="K147" i="12"/>
  <c r="L147" i="12" s="1"/>
  <c r="M147" i="12" s="1"/>
  <c r="N147" i="12" s="1"/>
  <c r="AD148" i="12"/>
  <c r="AI148" i="12" s="1"/>
  <c r="AJ148" i="12" s="1"/>
  <c r="AK148" i="12" s="1"/>
  <c r="AL148" i="12" s="1"/>
  <c r="J144" i="12"/>
  <c r="AQ144" i="12"/>
  <c r="AH145" i="12"/>
  <c r="V145" i="12"/>
  <c r="AN148" i="12"/>
  <c r="AO148" i="12" s="1"/>
  <c r="AP148" i="12" s="1"/>
  <c r="F149" i="12" l="1"/>
  <c r="K148" i="12"/>
  <c r="L148" i="12" s="1"/>
  <c r="M148" i="12" s="1"/>
  <c r="N148" i="12" s="1"/>
  <c r="AD149" i="12"/>
  <c r="AI149" i="12" s="1"/>
  <c r="AJ149" i="12" s="1"/>
  <c r="AK149" i="12" s="1"/>
  <c r="AL149" i="12" s="1"/>
  <c r="R149" i="12"/>
  <c r="W149" i="12" s="1"/>
  <c r="X149" i="12" s="1"/>
  <c r="Y149" i="12" s="1"/>
  <c r="Z149" i="12" s="1"/>
  <c r="J145" i="12"/>
  <c r="AQ145" i="12"/>
  <c r="AH146" i="12"/>
  <c r="AN149" i="12"/>
  <c r="AO149" i="12" s="1"/>
  <c r="AP149" i="12" s="1"/>
  <c r="V146" i="12"/>
  <c r="AD150" i="12" l="1"/>
  <c r="AI150" i="12" s="1"/>
  <c r="AJ150" i="12" s="1"/>
  <c r="AK150" i="12" s="1"/>
  <c r="AL150" i="12" s="1"/>
  <c r="R150" i="12"/>
  <c r="W150" i="12" s="1"/>
  <c r="X150" i="12" s="1"/>
  <c r="Y150" i="12" s="1"/>
  <c r="Z150" i="12" s="1"/>
  <c r="F150" i="12"/>
  <c r="K149" i="12"/>
  <c r="L149" i="12" s="1"/>
  <c r="M149" i="12" s="1"/>
  <c r="N149" i="12" s="1"/>
  <c r="J146" i="12"/>
  <c r="V147" i="12"/>
  <c r="AQ146" i="12"/>
  <c r="AN150" i="12"/>
  <c r="AO150" i="12" s="1"/>
  <c r="AP150" i="12" s="1"/>
  <c r="AH147" i="12"/>
  <c r="R151" i="12" l="1"/>
  <c r="W151" i="12" s="1"/>
  <c r="X151" i="12" s="1"/>
  <c r="Y151" i="12" s="1"/>
  <c r="Z151" i="12" s="1"/>
  <c r="F151" i="12"/>
  <c r="K150" i="12"/>
  <c r="L150" i="12" s="1"/>
  <c r="M150" i="12" s="1"/>
  <c r="N150" i="12" s="1"/>
  <c r="AD151" i="12"/>
  <c r="AI151" i="12" s="1"/>
  <c r="AJ151" i="12" s="1"/>
  <c r="AK151" i="12" s="1"/>
  <c r="AL151" i="12" s="1"/>
  <c r="J147" i="12"/>
  <c r="AQ147" i="12"/>
  <c r="AN151" i="12"/>
  <c r="AO151" i="12" s="1"/>
  <c r="AP151" i="12" s="1"/>
  <c r="AH148" i="12"/>
  <c r="V148" i="12"/>
  <c r="AD152" i="12" l="1"/>
  <c r="AI152" i="12" s="1"/>
  <c r="AJ152" i="12" s="1"/>
  <c r="AK152" i="12" s="1"/>
  <c r="AL152" i="12" s="1"/>
  <c r="R152" i="12"/>
  <c r="W152" i="12" s="1"/>
  <c r="X152" i="12" s="1"/>
  <c r="Y152" i="12" s="1"/>
  <c r="Z152" i="12" s="1"/>
  <c r="F152" i="12"/>
  <c r="K151" i="12"/>
  <c r="L151" i="12" s="1"/>
  <c r="M151" i="12" s="1"/>
  <c r="N151" i="12" s="1"/>
  <c r="J148" i="12"/>
  <c r="AQ148" i="12"/>
  <c r="V149" i="12"/>
  <c r="AH149" i="12"/>
  <c r="AN152" i="12"/>
  <c r="AO152" i="12" s="1"/>
  <c r="AP152" i="12" s="1"/>
  <c r="F153" i="12" l="1"/>
  <c r="K152" i="12"/>
  <c r="L152" i="12" s="1"/>
  <c r="M152" i="12" s="1"/>
  <c r="N152" i="12" s="1"/>
  <c r="R153" i="12"/>
  <c r="W153" i="12" s="1"/>
  <c r="X153" i="12" s="1"/>
  <c r="Y153" i="12" s="1"/>
  <c r="Z153" i="12" s="1"/>
  <c r="AD153" i="12"/>
  <c r="AI153" i="12" s="1"/>
  <c r="AJ153" i="12" s="1"/>
  <c r="AK153" i="12" s="1"/>
  <c r="AL153" i="12" s="1"/>
  <c r="J149" i="12"/>
  <c r="AQ149" i="12"/>
  <c r="V150" i="12"/>
  <c r="AH150" i="12"/>
  <c r="AN153" i="12"/>
  <c r="AO153" i="12" s="1"/>
  <c r="AP153" i="12" s="1"/>
  <c r="R154" i="12" l="1"/>
  <c r="W154" i="12" s="1"/>
  <c r="X154" i="12" s="1"/>
  <c r="Y154" i="12" s="1"/>
  <c r="Z154" i="12" s="1"/>
  <c r="AD154" i="12"/>
  <c r="AI154" i="12" s="1"/>
  <c r="AJ154" i="12" s="1"/>
  <c r="AK154" i="12" s="1"/>
  <c r="AL154" i="12" s="1"/>
  <c r="K153" i="12"/>
  <c r="L153" i="12" s="1"/>
  <c r="M153" i="12" s="1"/>
  <c r="N153" i="12" s="1"/>
  <c r="F154" i="12"/>
  <c r="J150" i="12"/>
  <c r="AQ150" i="12"/>
  <c r="V151" i="12"/>
  <c r="AN154" i="12"/>
  <c r="AO154" i="12" s="1"/>
  <c r="AP154" i="12" s="1"/>
  <c r="AH151" i="12"/>
  <c r="AD155" i="12" l="1"/>
  <c r="AI155" i="12" s="1"/>
  <c r="AJ155" i="12" s="1"/>
  <c r="AK155" i="12" s="1"/>
  <c r="AL155" i="12" s="1"/>
  <c r="F155" i="12"/>
  <c r="K154" i="12"/>
  <c r="L154" i="12" s="1"/>
  <c r="M154" i="12" s="1"/>
  <c r="N154" i="12" s="1"/>
  <c r="R155" i="12"/>
  <c r="W155" i="12" s="1"/>
  <c r="X155" i="12" s="1"/>
  <c r="Y155" i="12" s="1"/>
  <c r="Z155" i="12" s="1"/>
  <c r="J151" i="12"/>
  <c r="AQ151" i="12"/>
  <c r="V152" i="12"/>
  <c r="AN155" i="12"/>
  <c r="AO155" i="12" s="1"/>
  <c r="AP155" i="12" s="1"/>
  <c r="AH152" i="12"/>
  <c r="R156" i="12" l="1"/>
  <c r="F156" i="12"/>
  <c r="K155" i="12"/>
  <c r="L155" i="12" s="1"/>
  <c r="M155" i="12" s="1"/>
  <c r="N155" i="12" s="1"/>
  <c r="AD156" i="12"/>
  <c r="AI156" i="12" s="1"/>
  <c r="AJ156" i="12" s="1"/>
  <c r="AK156" i="12" s="1"/>
  <c r="AL156" i="12" s="1"/>
  <c r="J152" i="12"/>
  <c r="AQ152" i="12"/>
  <c r="AN156" i="12"/>
  <c r="AO156" i="12" s="1"/>
  <c r="AP156" i="12" s="1"/>
  <c r="V153" i="12"/>
  <c r="AH153" i="12"/>
  <c r="R157" i="12" l="1"/>
  <c r="W157" i="12" s="1"/>
  <c r="W156" i="12"/>
  <c r="X156" i="12" s="1"/>
  <c r="Y156" i="12" s="1"/>
  <c r="Z156" i="12" s="1"/>
  <c r="AD157" i="12"/>
  <c r="AI157" i="12" s="1"/>
  <c r="AJ157" i="12" s="1"/>
  <c r="AK157" i="12" s="1"/>
  <c r="AL157" i="12" s="1"/>
  <c r="F157" i="12"/>
  <c r="K156" i="12"/>
  <c r="L156" i="12" s="1"/>
  <c r="M156" i="12" s="1"/>
  <c r="N156" i="12" s="1"/>
  <c r="J153" i="12"/>
  <c r="AQ153" i="12"/>
  <c r="V154" i="12"/>
  <c r="AH154" i="12"/>
  <c r="AN157" i="12"/>
  <c r="AO157" i="12" s="1"/>
  <c r="AP157" i="12" s="1"/>
  <c r="X157" i="12" l="1"/>
  <c r="Y157" i="12" s="1"/>
  <c r="Z157" i="12" s="1"/>
  <c r="R158" i="12"/>
  <c r="W158" i="12" s="1"/>
  <c r="X158" i="12" s="1"/>
  <c r="F158" i="12"/>
  <c r="K157" i="12"/>
  <c r="L157" i="12" s="1"/>
  <c r="M157" i="12" s="1"/>
  <c r="N157" i="12" s="1"/>
  <c r="AD158" i="12"/>
  <c r="AI158" i="12" s="1"/>
  <c r="AJ158" i="12" s="1"/>
  <c r="AK158" i="12" s="1"/>
  <c r="AL158" i="12" s="1"/>
  <c r="J154" i="12"/>
  <c r="V155" i="12"/>
  <c r="AQ154" i="12"/>
  <c r="AH155" i="12"/>
  <c r="AN158" i="12"/>
  <c r="AO158" i="12" s="1"/>
  <c r="AP158" i="12" s="1"/>
  <c r="Y158" i="12" l="1"/>
  <c r="Z158" i="12" s="1"/>
  <c r="AD159" i="12"/>
  <c r="AI159" i="12" s="1"/>
  <c r="AJ159" i="12" s="1"/>
  <c r="AK159" i="12" s="1"/>
  <c r="AL159" i="12" s="1"/>
  <c r="R159" i="12"/>
  <c r="W159" i="12" s="1"/>
  <c r="X159" i="12" s="1"/>
  <c r="F159" i="12"/>
  <c r="K158" i="12"/>
  <c r="L158" i="12" s="1"/>
  <c r="M158" i="12" s="1"/>
  <c r="N158" i="12" s="1"/>
  <c r="J155" i="12"/>
  <c r="AQ155" i="12"/>
  <c r="AH156" i="12"/>
  <c r="V156" i="12"/>
  <c r="AN159" i="12"/>
  <c r="AO159" i="12" s="1"/>
  <c r="AP159" i="12" s="1"/>
  <c r="Y159" i="12" l="1"/>
  <c r="Z159" i="12" s="1"/>
  <c r="F160" i="12"/>
  <c r="K159" i="12"/>
  <c r="L159" i="12" s="1"/>
  <c r="M159" i="12" s="1"/>
  <c r="N159" i="12" s="1"/>
  <c r="AD160" i="12"/>
  <c r="AI160" i="12" s="1"/>
  <c r="AJ160" i="12" s="1"/>
  <c r="AK160" i="12" s="1"/>
  <c r="AL160" i="12" s="1"/>
  <c r="R160" i="12"/>
  <c r="W160" i="12" s="1"/>
  <c r="X160" i="12" s="1"/>
  <c r="Y160" i="12" s="1"/>
  <c r="Z160" i="12" s="1"/>
  <c r="J156" i="12"/>
  <c r="AQ156" i="12"/>
  <c r="AN160" i="12"/>
  <c r="AO160" i="12" s="1"/>
  <c r="AP160" i="12" s="1"/>
  <c r="AH157" i="12"/>
  <c r="V157" i="12"/>
  <c r="AD161" i="12" l="1"/>
  <c r="F161" i="12"/>
  <c r="K160" i="12"/>
  <c r="L160" i="12" s="1"/>
  <c r="M160" i="12" s="1"/>
  <c r="N160" i="12" s="1"/>
  <c r="R161" i="12"/>
  <c r="W161" i="12" s="1"/>
  <c r="X161" i="12" s="1"/>
  <c r="Y161" i="12" s="1"/>
  <c r="Z161" i="12" s="1"/>
  <c r="J157" i="12"/>
  <c r="AQ157" i="12"/>
  <c r="V158" i="12"/>
  <c r="AH158" i="12"/>
  <c r="AN161" i="12"/>
  <c r="AO161" i="12" s="1"/>
  <c r="AP161" i="12" s="1"/>
  <c r="AD162" i="12" l="1"/>
  <c r="AI162" i="12" s="1"/>
  <c r="AI161" i="12"/>
  <c r="AJ161" i="12" s="1"/>
  <c r="AK161" i="12" s="1"/>
  <c r="AL161" i="12" s="1"/>
  <c r="R162" i="12"/>
  <c r="W162" i="12" s="1"/>
  <c r="X162" i="12" s="1"/>
  <c r="Y162" i="12" s="1"/>
  <c r="Z162" i="12" s="1"/>
  <c r="F162" i="12"/>
  <c r="K161" i="12"/>
  <c r="L161" i="12" s="1"/>
  <c r="M161" i="12" s="1"/>
  <c r="N161" i="12" s="1"/>
  <c r="J158" i="12"/>
  <c r="AQ158" i="12"/>
  <c r="AH159" i="12"/>
  <c r="AN162" i="12"/>
  <c r="AO162" i="12" s="1"/>
  <c r="AP162" i="12" s="1"/>
  <c r="V159" i="12"/>
  <c r="AJ162" i="12" l="1"/>
  <c r="AK162" i="12" s="1"/>
  <c r="AL162" i="12" s="1"/>
  <c r="F163" i="12"/>
  <c r="K162" i="12"/>
  <c r="L162" i="12" s="1"/>
  <c r="M162" i="12" s="1"/>
  <c r="N162" i="12" s="1"/>
  <c r="R163" i="12"/>
  <c r="W163" i="12" s="1"/>
  <c r="X163" i="12" s="1"/>
  <c r="Y163" i="12" s="1"/>
  <c r="Z163" i="12" s="1"/>
  <c r="AD163" i="12"/>
  <c r="AI163" i="12" s="1"/>
  <c r="AJ163" i="12" s="1"/>
  <c r="AK163" i="12" s="1"/>
  <c r="AL163" i="12" s="1"/>
  <c r="J159" i="12"/>
  <c r="V160" i="12"/>
  <c r="AQ159" i="12"/>
  <c r="AN163" i="12"/>
  <c r="AO163" i="12" s="1"/>
  <c r="AP163" i="12" s="1"/>
  <c r="AH160" i="12"/>
  <c r="AD164" i="12" l="1"/>
  <c r="AI164" i="12" s="1"/>
  <c r="AJ164" i="12" s="1"/>
  <c r="AK164" i="12" s="1"/>
  <c r="AL164" i="12" s="1"/>
  <c r="R164" i="12"/>
  <c r="W164" i="12" s="1"/>
  <c r="X164" i="12" s="1"/>
  <c r="Y164" i="12" s="1"/>
  <c r="Z164" i="12" s="1"/>
  <c r="F164" i="12"/>
  <c r="K163" i="12"/>
  <c r="L163" i="12" s="1"/>
  <c r="M163" i="12" s="1"/>
  <c r="N163" i="12" s="1"/>
  <c r="J160" i="12"/>
  <c r="AQ160" i="12"/>
  <c r="V161" i="12"/>
  <c r="AH161" i="12"/>
  <c r="AN164" i="12"/>
  <c r="AO164" i="12" s="1"/>
  <c r="AP164" i="12" s="1"/>
  <c r="F165" i="12" l="1"/>
  <c r="K164" i="12"/>
  <c r="L164" i="12" s="1"/>
  <c r="M164" i="12" s="1"/>
  <c r="N164" i="12" s="1"/>
  <c r="R165" i="12"/>
  <c r="W165" i="12" s="1"/>
  <c r="X165" i="12" s="1"/>
  <c r="Y165" i="12" s="1"/>
  <c r="Z165" i="12" s="1"/>
  <c r="AD165" i="12"/>
  <c r="AI165" i="12" s="1"/>
  <c r="AJ165" i="12" s="1"/>
  <c r="AK165" i="12" s="1"/>
  <c r="AL165" i="12" s="1"/>
  <c r="J161" i="12"/>
  <c r="AQ161" i="12"/>
  <c r="V162" i="12"/>
  <c r="AH162" i="12"/>
  <c r="AN165" i="12"/>
  <c r="AO165" i="12" s="1"/>
  <c r="AP165" i="12" s="1"/>
  <c r="R166" i="12" l="1"/>
  <c r="W166" i="12" s="1"/>
  <c r="X166" i="12" s="1"/>
  <c r="Y166" i="12" s="1"/>
  <c r="Z166" i="12" s="1"/>
  <c r="AD166" i="12"/>
  <c r="AI166" i="12" s="1"/>
  <c r="AJ166" i="12" s="1"/>
  <c r="AK166" i="12" s="1"/>
  <c r="AL166" i="12" s="1"/>
  <c r="F166" i="12"/>
  <c r="K165" i="12"/>
  <c r="L165" i="12" s="1"/>
  <c r="M165" i="12" s="1"/>
  <c r="N165" i="12" s="1"/>
  <c r="J162" i="12"/>
  <c r="V163" i="12"/>
  <c r="AQ162" i="12"/>
  <c r="AH163" i="12"/>
  <c r="AN166" i="12"/>
  <c r="AO166" i="12" s="1"/>
  <c r="AP166" i="12" s="1"/>
  <c r="F167" i="12" l="1"/>
  <c r="K166" i="12"/>
  <c r="L166" i="12" s="1"/>
  <c r="M166" i="12" s="1"/>
  <c r="N166" i="12" s="1"/>
  <c r="AD167" i="12"/>
  <c r="AI167" i="12" s="1"/>
  <c r="AJ167" i="12" s="1"/>
  <c r="AK167" i="12" s="1"/>
  <c r="AL167" i="12" s="1"/>
  <c r="R167" i="12"/>
  <c r="W167" i="12" s="1"/>
  <c r="X167" i="12" s="1"/>
  <c r="Y167" i="12" s="1"/>
  <c r="Z167" i="12" s="1"/>
  <c r="J163" i="12"/>
  <c r="V164" i="12"/>
  <c r="AQ163" i="12"/>
  <c r="AH164" i="12"/>
  <c r="AN167" i="12"/>
  <c r="AO167" i="12" s="1"/>
  <c r="AP167" i="12" s="1"/>
  <c r="AD168" i="12" l="1"/>
  <c r="AI168" i="12" s="1"/>
  <c r="AJ168" i="12" s="1"/>
  <c r="AK168" i="12" s="1"/>
  <c r="AL168" i="12" s="1"/>
  <c r="R168" i="12"/>
  <c r="W168" i="12" s="1"/>
  <c r="X168" i="12" s="1"/>
  <c r="Y168" i="12" s="1"/>
  <c r="Z168" i="12" s="1"/>
  <c r="F168" i="12"/>
  <c r="K167" i="12"/>
  <c r="L167" i="12" s="1"/>
  <c r="M167" i="12" s="1"/>
  <c r="N167" i="12" s="1"/>
  <c r="J164" i="12"/>
  <c r="V165" i="12"/>
  <c r="AQ164" i="12"/>
  <c r="AH165" i="12"/>
  <c r="AN168" i="12"/>
  <c r="AO168" i="12" s="1"/>
  <c r="AP168" i="12" s="1"/>
  <c r="R169" i="12" l="1"/>
  <c r="W169" i="12" s="1"/>
  <c r="X169" i="12" s="1"/>
  <c r="Y169" i="12" s="1"/>
  <c r="Z169" i="12" s="1"/>
  <c r="F169" i="12"/>
  <c r="K168" i="12"/>
  <c r="L168" i="12" s="1"/>
  <c r="M168" i="12" s="1"/>
  <c r="N168" i="12" s="1"/>
  <c r="AD169" i="12"/>
  <c r="AI169" i="12" s="1"/>
  <c r="AJ169" i="12" s="1"/>
  <c r="AK169" i="12" s="1"/>
  <c r="AL169" i="12" s="1"/>
  <c r="J165" i="12"/>
  <c r="V166" i="12"/>
  <c r="AQ165" i="12"/>
  <c r="AN169" i="12"/>
  <c r="AO169" i="12" s="1"/>
  <c r="AP169" i="12" s="1"/>
  <c r="AH166" i="12"/>
  <c r="F170" i="12" l="1"/>
  <c r="K169" i="12"/>
  <c r="L169" i="12" s="1"/>
  <c r="M169" i="12" s="1"/>
  <c r="N169" i="12" s="1"/>
  <c r="AD170" i="12"/>
  <c r="AI170" i="12" s="1"/>
  <c r="AJ170" i="12" s="1"/>
  <c r="AK170" i="12" s="1"/>
  <c r="AL170" i="12" s="1"/>
  <c r="R170" i="12"/>
  <c r="W170" i="12" s="1"/>
  <c r="X170" i="12" s="1"/>
  <c r="Y170" i="12" s="1"/>
  <c r="Z170" i="12" s="1"/>
  <c r="J166" i="12"/>
  <c r="AQ166" i="12"/>
  <c r="V167" i="12"/>
  <c r="AN170" i="12"/>
  <c r="AO170" i="12" s="1"/>
  <c r="AP170" i="12" s="1"/>
  <c r="AH167" i="12"/>
  <c r="R171" i="12" l="1"/>
  <c r="W171" i="12" s="1"/>
  <c r="X171" i="12" s="1"/>
  <c r="Y171" i="12" s="1"/>
  <c r="Z171" i="12" s="1"/>
  <c r="AD171" i="12"/>
  <c r="AI171" i="12" s="1"/>
  <c r="AJ171" i="12" s="1"/>
  <c r="AK171" i="12" s="1"/>
  <c r="AL171" i="12" s="1"/>
  <c r="F171" i="12"/>
  <c r="K170" i="12"/>
  <c r="L170" i="12" s="1"/>
  <c r="M170" i="12" s="1"/>
  <c r="N170" i="12" s="1"/>
  <c r="J167" i="12"/>
  <c r="AQ167" i="12"/>
  <c r="AN171" i="12"/>
  <c r="AO171" i="12" s="1"/>
  <c r="AP171" i="12" s="1"/>
  <c r="V168" i="12"/>
  <c r="AH168" i="12"/>
  <c r="AD172" i="12" l="1"/>
  <c r="AI172" i="12" s="1"/>
  <c r="AJ172" i="12" s="1"/>
  <c r="AK172" i="12" s="1"/>
  <c r="AL172" i="12" s="1"/>
  <c r="F172" i="12"/>
  <c r="K171" i="12"/>
  <c r="L171" i="12" s="1"/>
  <c r="M171" i="12" s="1"/>
  <c r="N171" i="12" s="1"/>
  <c r="R172" i="12"/>
  <c r="W172" i="12" s="1"/>
  <c r="X172" i="12" s="1"/>
  <c r="Y172" i="12" s="1"/>
  <c r="Z172" i="12" s="1"/>
  <c r="J168" i="12"/>
  <c r="AQ168" i="12"/>
  <c r="V169" i="12"/>
  <c r="AH169" i="12"/>
  <c r="AN172" i="12"/>
  <c r="AO172" i="12" s="1"/>
  <c r="AP172" i="12" s="1"/>
  <c r="R173" i="12" l="1"/>
  <c r="W173" i="12" s="1"/>
  <c r="X173" i="12" s="1"/>
  <c r="Y173" i="12" s="1"/>
  <c r="Z173" i="12" s="1"/>
  <c r="F173" i="12"/>
  <c r="K172" i="12"/>
  <c r="L172" i="12" s="1"/>
  <c r="M172" i="12" s="1"/>
  <c r="N172" i="12" s="1"/>
  <c r="AD173" i="12"/>
  <c r="AI173" i="12" s="1"/>
  <c r="AJ173" i="12" s="1"/>
  <c r="AK173" i="12" s="1"/>
  <c r="AL173" i="12" s="1"/>
  <c r="J169" i="12"/>
  <c r="V170" i="12"/>
  <c r="AQ169" i="12"/>
  <c r="AH170" i="12"/>
  <c r="AN173" i="12"/>
  <c r="AO173" i="12" s="1"/>
  <c r="AP173" i="12" s="1"/>
  <c r="AD174" i="12" l="1"/>
  <c r="AI174" i="12" s="1"/>
  <c r="AJ174" i="12" s="1"/>
  <c r="AK174" i="12" s="1"/>
  <c r="AL174" i="12" s="1"/>
  <c r="F174" i="12"/>
  <c r="K173" i="12"/>
  <c r="L173" i="12" s="1"/>
  <c r="M173" i="12" s="1"/>
  <c r="N173" i="12" s="1"/>
  <c r="R174" i="12"/>
  <c r="W174" i="12" s="1"/>
  <c r="X174" i="12" s="1"/>
  <c r="Y174" i="12" s="1"/>
  <c r="Z174" i="12" s="1"/>
  <c r="J170" i="12"/>
  <c r="AQ170" i="12"/>
  <c r="AN174" i="12"/>
  <c r="AO174" i="12" s="1"/>
  <c r="AP174" i="12" s="1"/>
  <c r="AH171" i="12"/>
  <c r="V171" i="12"/>
  <c r="R175" i="12" l="1"/>
  <c r="W175" i="12" s="1"/>
  <c r="X175" i="12" s="1"/>
  <c r="Y175" i="12" s="1"/>
  <c r="Z175" i="12" s="1"/>
  <c r="F175" i="12"/>
  <c r="K174" i="12"/>
  <c r="L174" i="12" s="1"/>
  <c r="M174" i="12" s="1"/>
  <c r="N174" i="12" s="1"/>
  <c r="AD175" i="12"/>
  <c r="AI175" i="12" s="1"/>
  <c r="AJ175" i="12" s="1"/>
  <c r="AK175" i="12" s="1"/>
  <c r="AL175" i="12" s="1"/>
  <c r="J171" i="12"/>
  <c r="AQ171" i="12"/>
  <c r="AH172" i="12"/>
  <c r="V172" i="12"/>
  <c r="AN175" i="12"/>
  <c r="AO175" i="12" s="1"/>
  <c r="AP175" i="12" s="1"/>
  <c r="F176" i="12" l="1"/>
  <c r="K175" i="12"/>
  <c r="L175" i="12" s="1"/>
  <c r="M175" i="12" s="1"/>
  <c r="N175" i="12" s="1"/>
  <c r="AD176" i="12"/>
  <c r="AI176" i="12" s="1"/>
  <c r="AJ176" i="12" s="1"/>
  <c r="AK176" i="12" s="1"/>
  <c r="AL176" i="12" s="1"/>
  <c r="R176" i="12"/>
  <c r="J172" i="12"/>
  <c r="AQ172" i="12"/>
  <c r="AN176" i="12"/>
  <c r="AO176" i="12" s="1"/>
  <c r="AP176" i="12" s="1"/>
  <c r="AH173" i="12"/>
  <c r="V173" i="12"/>
  <c r="R177" i="12" l="1"/>
  <c r="W177" i="12" s="1"/>
  <c r="W176" i="12"/>
  <c r="X176" i="12" s="1"/>
  <c r="Y176" i="12" s="1"/>
  <c r="Z176" i="12" s="1"/>
  <c r="AD177" i="12"/>
  <c r="AI177" i="12" s="1"/>
  <c r="AJ177" i="12" s="1"/>
  <c r="AK177" i="12" s="1"/>
  <c r="AL177" i="12" s="1"/>
  <c r="F177" i="12"/>
  <c r="K176" i="12"/>
  <c r="L176" i="12" s="1"/>
  <c r="M176" i="12" s="1"/>
  <c r="N176" i="12" s="1"/>
  <c r="J173" i="12"/>
  <c r="AQ173" i="12"/>
  <c r="AH174" i="12"/>
  <c r="V174" i="12"/>
  <c r="AN177" i="12"/>
  <c r="AO177" i="12" s="1"/>
  <c r="AP177" i="12" s="1"/>
  <c r="X177" i="12" l="1"/>
  <c r="Y177" i="12" s="1"/>
  <c r="Z177" i="12" s="1"/>
  <c r="F178" i="12"/>
  <c r="K177" i="12"/>
  <c r="L177" i="12" s="1"/>
  <c r="M177" i="12" s="1"/>
  <c r="N177" i="12" s="1"/>
  <c r="R178" i="12"/>
  <c r="W178" i="12" s="1"/>
  <c r="X178" i="12" s="1"/>
  <c r="Y178" i="12" s="1"/>
  <c r="Z178" i="12" s="1"/>
  <c r="AD178" i="12"/>
  <c r="AI178" i="12" s="1"/>
  <c r="AJ178" i="12" s="1"/>
  <c r="AK178" i="12" s="1"/>
  <c r="AL178" i="12" s="1"/>
  <c r="J174" i="12"/>
  <c r="AQ174" i="12"/>
  <c r="AH175" i="12"/>
  <c r="AN178" i="12"/>
  <c r="AO178" i="12" s="1"/>
  <c r="AP178" i="12" s="1"/>
  <c r="V175" i="12"/>
  <c r="AD179" i="12" l="1"/>
  <c r="AI179" i="12" s="1"/>
  <c r="AJ179" i="12" s="1"/>
  <c r="AK179" i="12" s="1"/>
  <c r="AL179" i="12" s="1"/>
  <c r="R179" i="12"/>
  <c r="W179" i="12" s="1"/>
  <c r="X179" i="12" s="1"/>
  <c r="Y179" i="12" s="1"/>
  <c r="Z179" i="12" s="1"/>
  <c r="F179" i="12"/>
  <c r="K178" i="12"/>
  <c r="L178" i="12" s="1"/>
  <c r="M178" i="12" s="1"/>
  <c r="N178" i="12" s="1"/>
  <c r="J175" i="12"/>
  <c r="AQ175" i="12"/>
  <c r="AN179" i="12"/>
  <c r="AO179" i="12" s="1"/>
  <c r="AP179" i="12" s="1"/>
  <c r="V176" i="12"/>
  <c r="AH176" i="12"/>
  <c r="F180" i="12" l="1"/>
  <c r="K179" i="12"/>
  <c r="L179" i="12" s="1"/>
  <c r="M179" i="12" s="1"/>
  <c r="N179" i="12" s="1"/>
  <c r="R180" i="12"/>
  <c r="W180" i="12" s="1"/>
  <c r="X180" i="12" s="1"/>
  <c r="Y180" i="12" s="1"/>
  <c r="Z180" i="12" s="1"/>
  <c r="AD180" i="12"/>
  <c r="AI180" i="12" s="1"/>
  <c r="AJ180" i="12" s="1"/>
  <c r="AK180" i="12" s="1"/>
  <c r="AL180" i="12" s="1"/>
  <c r="J176" i="12"/>
  <c r="AQ176" i="12"/>
  <c r="AH177" i="12"/>
  <c r="AN180" i="12"/>
  <c r="AO180" i="12" s="1"/>
  <c r="AP180" i="12" s="1"/>
  <c r="V177" i="12"/>
  <c r="R181" i="12" l="1"/>
  <c r="W181" i="12" s="1"/>
  <c r="X181" i="12" s="1"/>
  <c r="Y181" i="12" s="1"/>
  <c r="Z181" i="12" s="1"/>
  <c r="AD181" i="12"/>
  <c r="AI181" i="12" s="1"/>
  <c r="AJ181" i="12" s="1"/>
  <c r="AK181" i="12" s="1"/>
  <c r="AL181" i="12" s="1"/>
  <c r="F181" i="12"/>
  <c r="K180" i="12"/>
  <c r="L180" i="12" s="1"/>
  <c r="M180" i="12" s="1"/>
  <c r="N180" i="12" s="1"/>
  <c r="J177" i="12"/>
  <c r="AQ177" i="12"/>
  <c r="AN181" i="12"/>
  <c r="AO181" i="12" s="1"/>
  <c r="AP181" i="12" s="1"/>
  <c r="V178" i="12"/>
  <c r="AH178" i="12"/>
  <c r="AD182" i="12" l="1"/>
  <c r="AI182" i="12" s="1"/>
  <c r="AJ182" i="12" s="1"/>
  <c r="AK182" i="12" s="1"/>
  <c r="AL182" i="12" s="1"/>
  <c r="F182" i="12"/>
  <c r="K181" i="12"/>
  <c r="L181" i="12" s="1"/>
  <c r="M181" i="12" s="1"/>
  <c r="N181" i="12" s="1"/>
  <c r="R182" i="12"/>
  <c r="W182" i="12" s="1"/>
  <c r="X182" i="12" s="1"/>
  <c r="Y182" i="12" s="1"/>
  <c r="Z182" i="12" s="1"/>
  <c r="J178" i="12"/>
  <c r="AQ178" i="12"/>
  <c r="AH179" i="12"/>
  <c r="AN182" i="12"/>
  <c r="AO182" i="12" s="1"/>
  <c r="AP182" i="12" s="1"/>
  <c r="V179" i="12"/>
  <c r="R183" i="12" l="1"/>
  <c r="W183" i="12" s="1"/>
  <c r="X183" i="12" s="1"/>
  <c r="Y183" i="12" s="1"/>
  <c r="Z183" i="12" s="1"/>
  <c r="F183" i="12"/>
  <c r="K182" i="12"/>
  <c r="L182" i="12" s="1"/>
  <c r="M182" i="12" s="1"/>
  <c r="N182" i="12" s="1"/>
  <c r="AD183" i="12"/>
  <c r="AI183" i="12" s="1"/>
  <c r="AJ183" i="12" s="1"/>
  <c r="AK183" i="12" s="1"/>
  <c r="AL183" i="12" s="1"/>
  <c r="J179" i="12"/>
  <c r="AQ179" i="12"/>
  <c r="V180" i="12"/>
  <c r="AN183" i="12"/>
  <c r="AO183" i="12" s="1"/>
  <c r="AP183" i="12" s="1"/>
  <c r="AH180" i="12"/>
  <c r="AD184" i="12" l="1"/>
  <c r="AI184" i="12" s="1"/>
  <c r="AJ184" i="12" s="1"/>
  <c r="AK184" i="12" s="1"/>
  <c r="AL184" i="12" s="1"/>
  <c r="K183" i="12"/>
  <c r="L183" i="12" s="1"/>
  <c r="M183" i="12" s="1"/>
  <c r="N183" i="12" s="1"/>
  <c r="F184" i="12"/>
  <c r="R184" i="12"/>
  <c r="W184" i="12" s="1"/>
  <c r="X184" i="12" s="1"/>
  <c r="Y184" i="12" s="1"/>
  <c r="Z184" i="12" s="1"/>
  <c r="J180" i="12"/>
  <c r="AQ180" i="12"/>
  <c r="AN184" i="12"/>
  <c r="AO184" i="12" s="1"/>
  <c r="AP184" i="12" s="1"/>
  <c r="V181" i="12"/>
  <c r="AH181" i="12"/>
  <c r="F185" i="12" l="1"/>
  <c r="K184" i="12"/>
  <c r="L184" i="12" s="1"/>
  <c r="M184" i="12" s="1"/>
  <c r="N184" i="12" s="1"/>
  <c r="R185" i="12"/>
  <c r="W185" i="12" s="1"/>
  <c r="X185" i="12" s="1"/>
  <c r="Y185" i="12" s="1"/>
  <c r="Z185" i="12" s="1"/>
  <c r="AD185" i="12"/>
  <c r="J181" i="12"/>
  <c r="AQ181" i="12"/>
  <c r="AN185" i="12"/>
  <c r="AO185" i="12" s="1"/>
  <c r="AP185" i="12" s="1"/>
  <c r="AH182" i="12"/>
  <c r="V182" i="12"/>
  <c r="AD186" i="12" l="1"/>
  <c r="AI186" i="12" s="1"/>
  <c r="AI185" i="12"/>
  <c r="AJ185" i="12" s="1"/>
  <c r="AK185" i="12" s="1"/>
  <c r="AL185" i="12" s="1"/>
  <c r="R186" i="12"/>
  <c r="W186" i="12" s="1"/>
  <c r="X186" i="12" s="1"/>
  <c r="Y186" i="12" s="1"/>
  <c r="Z186" i="12" s="1"/>
  <c r="F186" i="12"/>
  <c r="K185" i="12"/>
  <c r="L185" i="12" s="1"/>
  <c r="M185" i="12" s="1"/>
  <c r="N185" i="12" s="1"/>
  <c r="J182" i="12"/>
  <c r="AQ182" i="12"/>
  <c r="AH183" i="12"/>
  <c r="AN186" i="12"/>
  <c r="AO186" i="12" s="1"/>
  <c r="AP186" i="12" s="1"/>
  <c r="V183" i="12"/>
  <c r="AJ186" i="12" l="1"/>
  <c r="AK186" i="12" s="1"/>
  <c r="AL186" i="12" s="1"/>
  <c r="R187" i="12"/>
  <c r="W187" i="12" s="1"/>
  <c r="X187" i="12" s="1"/>
  <c r="Y187" i="12" s="1"/>
  <c r="Z187" i="12" s="1"/>
  <c r="F187" i="12"/>
  <c r="K186" i="12"/>
  <c r="L186" i="12" s="1"/>
  <c r="M186" i="12" s="1"/>
  <c r="N186" i="12" s="1"/>
  <c r="AD187" i="12"/>
  <c r="AI187" i="12" s="1"/>
  <c r="AJ187" i="12" s="1"/>
  <c r="AK187" i="12" s="1"/>
  <c r="AL187" i="12" s="1"/>
  <c r="J183" i="12"/>
  <c r="AQ183" i="12"/>
  <c r="AN187" i="12"/>
  <c r="AO187" i="12" s="1"/>
  <c r="AP187" i="12" s="1"/>
  <c r="AH184" i="12"/>
  <c r="V184" i="12"/>
  <c r="F188" i="12" l="1"/>
  <c r="K187" i="12"/>
  <c r="L187" i="12" s="1"/>
  <c r="M187" i="12" s="1"/>
  <c r="N187" i="12" s="1"/>
  <c r="AD188" i="12"/>
  <c r="AI188" i="12" s="1"/>
  <c r="AJ188" i="12" s="1"/>
  <c r="AK188" i="12" s="1"/>
  <c r="AL188" i="12" s="1"/>
  <c r="R188" i="12"/>
  <c r="W188" i="12" s="1"/>
  <c r="X188" i="12" s="1"/>
  <c r="Y188" i="12" s="1"/>
  <c r="Z188" i="12" s="1"/>
  <c r="J184" i="12"/>
  <c r="AQ184" i="12"/>
  <c r="AH185" i="12"/>
  <c r="AN188" i="12"/>
  <c r="AO188" i="12" s="1"/>
  <c r="AP188" i="12" s="1"/>
  <c r="V185" i="12"/>
  <c r="AD189" i="12" l="1"/>
  <c r="AI189" i="12" s="1"/>
  <c r="AJ189" i="12" s="1"/>
  <c r="AK189" i="12" s="1"/>
  <c r="AL189" i="12" s="1"/>
  <c r="R189" i="12"/>
  <c r="W189" i="12" s="1"/>
  <c r="X189" i="12" s="1"/>
  <c r="Y189" i="12" s="1"/>
  <c r="Z189" i="12" s="1"/>
  <c r="F189" i="12"/>
  <c r="K188" i="12"/>
  <c r="L188" i="12" s="1"/>
  <c r="M188" i="12" s="1"/>
  <c r="N188" i="12" s="1"/>
  <c r="J185" i="12"/>
  <c r="AQ185" i="12"/>
  <c r="AN189" i="12"/>
  <c r="AO189" i="12" s="1"/>
  <c r="AP189" i="12" s="1"/>
  <c r="AH186" i="12"/>
  <c r="V186" i="12"/>
  <c r="R190" i="12" l="1"/>
  <c r="W190" i="12" s="1"/>
  <c r="X190" i="12" s="1"/>
  <c r="Y190" i="12" s="1"/>
  <c r="Z190" i="12" s="1"/>
  <c r="K189" i="12"/>
  <c r="L189" i="12" s="1"/>
  <c r="M189" i="12" s="1"/>
  <c r="N189" i="12" s="1"/>
  <c r="F190" i="12"/>
  <c r="AD190" i="12"/>
  <c r="AI190" i="12" s="1"/>
  <c r="AJ190" i="12" s="1"/>
  <c r="AK190" i="12" s="1"/>
  <c r="AL190" i="12" s="1"/>
  <c r="J186" i="12"/>
  <c r="AQ186" i="12"/>
  <c r="AH187" i="12"/>
  <c r="V187" i="12"/>
  <c r="AN190" i="12"/>
  <c r="AO190" i="12" s="1"/>
  <c r="AP190" i="12" s="1"/>
  <c r="F191" i="12" l="1"/>
  <c r="K190" i="12"/>
  <c r="L190" i="12" s="1"/>
  <c r="M190" i="12" s="1"/>
  <c r="N190" i="12" s="1"/>
  <c r="AD191" i="12"/>
  <c r="AI191" i="12" s="1"/>
  <c r="AJ191" i="12" s="1"/>
  <c r="AK191" i="12" s="1"/>
  <c r="AL191" i="12" s="1"/>
  <c r="R191" i="12"/>
  <c r="W191" i="12" s="1"/>
  <c r="X191" i="12" s="1"/>
  <c r="Y191" i="12" s="1"/>
  <c r="Z191" i="12" s="1"/>
  <c r="J187" i="12"/>
  <c r="V188" i="12"/>
  <c r="AQ187" i="12"/>
  <c r="AN191" i="12"/>
  <c r="AO191" i="12" s="1"/>
  <c r="AP191" i="12" s="1"/>
  <c r="AH188" i="12"/>
  <c r="AD192" i="12" l="1"/>
  <c r="AI192" i="12" s="1"/>
  <c r="AJ192" i="12" s="1"/>
  <c r="AK192" i="12" s="1"/>
  <c r="AL192" i="12" s="1"/>
  <c r="R192" i="12"/>
  <c r="W192" i="12" s="1"/>
  <c r="X192" i="12" s="1"/>
  <c r="Y192" i="12" s="1"/>
  <c r="Z192" i="12" s="1"/>
  <c r="F192" i="12"/>
  <c r="K191" i="12"/>
  <c r="L191" i="12" s="1"/>
  <c r="M191" i="12" s="1"/>
  <c r="N191" i="12" s="1"/>
  <c r="J188" i="12"/>
  <c r="AQ188" i="12"/>
  <c r="AN192" i="12"/>
  <c r="AO192" i="12" s="1"/>
  <c r="AP192" i="12" s="1"/>
  <c r="V189" i="12"/>
  <c r="AH189" i="12"/>
  <c r="F193" i="12" l="1"/>
  <c r="K192" i="12"/>
  <c r="L192" i="12" s="1"/>
  <c r="M192" i="12" s="1"/>
  <c r="N192" i="12" s="1"/>
  <c r="R193" i="12"/>
  <c r="W193" i="12" s="1"/>
  <c r="X193" i="12" s="1"/>
  <c r="Y193" i="12" s="1"/>
  <c r="Z193" i="12" s="1"/>
  <c r="AD193" i="12"/>
  <c r="AI193" i="12" s="1"/>
  <c r="AJ193" i="12" s="1"/>
  <c r="AK193" i="12" s="1"/>
  <c r="AL193" i="12" s="1"/>
  <c r="J189" i="12"/>
  <c r="AQ189" i="12"/>
  <c r="V190" i="12"/>
  <c r="AH190" i="12"/>
  <c r="AN193" i="12"/>
  <c r="AO193" i="12" s="1"/>
  <c r="AP193" i="12" s="1"/>
  <c r="R194" i="12" l="1"/>
  <c r="W194" i="12" s="1"/>
  <c r="X194" i="12" s="1"/>
  <c r="Y194" i="12" s="1"/>
  <c r="Z194" i="12" s="1"/>
  <c r="AD194" i="12"/>
  <c r="AI194" i="12" s="1"/>
  <c r="AJ194" i="12" s="1"/>
  <c r="AK194" i="12" s="1"/>
  <c r="AL194" i="12" s="1"/>
  <c r="F194" i="12"/>
  <c r="K193" i="12"/>
  <c r="L193" i="12" s="1"/>
  <c r="M193" i="12" s="1"/>
  <c r="N193" i="12" s="1"/>
  <c r="J190" i="12"/>
  <c r="AQ190" i="12"/>
  <c r="AN194" i="12"/>
  <c r="AO194" i="12" s="1"/>
  <c r="AP194" i="12" s="1"/>
  <c r="V191" i="12"/>
  <c r="AH191" i="12"/>
  <c r="AD195" i="12" l="1"/>
  <c r="AI195" i="12" s="1"/>
  <c r="AJ195" i="12" s="1"/>
  <c r="AK195" i="12" s="1"/>
  <c r="AL195" i="12" s="1"/>
  <c r="F195" i="12"/>
  <c r="K194" i="12"/>
  <c r="L194" i="12" s="1"/>
  <c r="M194" i="12" s="1"/>
  <c r="N194" i="12" s="1"/>
  <c r="R195" i="12"/>
  <c r="W195" i="12" s="1"/>
  <c r="X195" i="12" s="1"/>
  <c r="Y195" i="12" s="1"/>
  <c r="Z195" i="12" s="1"/>
  <c r="J191" i="12"/>
  <c r="AQ191" i="12"/>
  <c r="V192" i="12"/>
  <c r="AH192" i="12"/>
  <c r="AN195" i="12"/>
  <c r="AO195" i="12" s="1"/>
  <c r="AP195" i="12" s="1"/>
  <c r="F196" i="12" l="1"/>
  <c r="K195" i="12"/>
  <c r="L195" i="12" s="1"/>
  <c r="M195" i="12" s="1"/>
  <c r="N195" i="12" s="1"/>
  <c r="R196" i="12"/>
  <c r="W196" i="12" s="1"/>
  <c r="X196" i="12" s="1"/>
  <c r="Y196" i="12" s="1"/>
  <c r="Z196" i="12" s="1"/>
  <c r="AD196" i="12"/>
  <c r="AI196" i="12" s="1"/>
  <c r="AJ196" i="12" s="1"/>
  <c r="AK196" i="12" s="1"/>
  <c r="AL196" i="12" s="1"/>
  <c r="J192" i="12"/>
  <c r="AQ192" i="12"/>
  <c r="AH193" i="12"/>
  <c r="AN196" i="12"/>
  <c r="AO196" i="12" s="1"/>
  <c r="AP196" i="12" s="1"/>
  <c r="V193" i="12"/>
  <c r="R197" i="12" l="1"/>
  <c r="W197" i="12" s="1"/>
  <c r="X197" i="12" s="1"/>
  <c r="Y197" i="12" s="1"/>
  <c r="Z197" i="12" s="1"/>
  <c r="AD197" i="12"/>
  <c r="AI197" i="12" s="1"/>
  <c r="AJ197" i="12" s="1"/>
  <c r="AK197" i="12" s="1"/>
  <c r="AL197" i="12" s="1"/>
  <c r="F197" i="12"/>
  <c r="K196" i="12"/>
  <c r="L196" i="12" s="1"/>
  <c r="M196" i="12" s="1"/>
  <c r="N196" i="12" s="1"/>
  <c r="J193" i="12"/>
  <c r="V194" i="12"/>
  <c r="AQ193" i="12"/>
  <c r="AN197" i="12"/>
  <c r="AO197" i="12" s="1"/>
  <c r="AP197" i="12" s="1"/>
  <c r="AH194" i="12"/>
  <c r="AD198" i="12" l="1"/>
  <c r="AI198" i="12" s="1"/>
  <c r="AJ198" i="12" s="1"/>
  <c r="AK198" i="12" s="1"/>
  <c r="AL198" i="12" s="1"/>
  <c r="F198" i="12"/>
  <c r="K197" i="12"/>
  <c r="L197" i="12" s="1"/>
  <c r="M197" i="12" s="1"/>
  <c r="N197" i="12" s="1"/>
  <c r="R198" i="12"/>
  <c r="W198" i="12" s="1"/>
  <c r="X198" i="12" s="1"/>
  <c r="Y198" i="12" s="1"/>
  <c r="Z198" i="12" s="1"/>
  <c r="J194" i="12"/>
  <c r="AQ194" i="12"/>
  <c r="AH195" i="12"/>
  <c r="V195" i="12"/>
  <c r="AN198" i="12"/>
  <c r="AO198" i="12" s="1"/>
  <c r="AP198" i="12" s="1"/>
  <c r="F199" i="12" l="1"/>
  <c r="K198" i="12"/>
  <c r="L198" i="12" s="1"/>
  <c r="M198" i="12" s="1"/>
  <c r="N198" i="12" s="1"/>
  <c r="R199" i="12"/>
  <c r="W199" i="12" s="1"/>
  <c r="X199" i="12" s="1"/>
  <c r="Y199" i="12" s="1"/>
  <c r="Z199" i="12" s="1"/>
  <c r="AD199" i="12"/>
  <c r="J195" i="12"/>
  <c r="AQ195" i="12"/>
  <c r="AN199" i="12"/>
  <c r="AO199" i="12" s="1"/>
  <c r="AP199" i="12" s="1"/>
  <c r="V196" i="12"/>
  <c r="AH196" i="12"/>
  <c r="AD200" i="12" l="1"/>
  <c r="AI200" i="12" s="1"/>
  <c r="AI199" i="12"/>
  <c r="AJ199" i="12" s="1"/>
  <c r="AK199" i="12" s="1"/>
  <c r="AL199" i="12" s="1"/>
  <c r="R200" i="12"/>
  <c r="W200" i="12" s="1"/>
  <c r="X200" i="12" s="1"/>
  <c r="Y200" i="12" s="1"/>
  <c r="Z200" i="12" s="1"/>
  <c r="F200" i="12"/>
  <c r="K199" i="12"/>
  <c r="L199" i="12" s="1"/>
  <c r="M199" i="12" s="1"/>
  <c r="N199" i="12" s="1"/>
  <c r="J196" i="12"/>
  <c r="AQ196" i="12"/>
  <c r="AH197" i="12"/>
  <c r="AN200" i="12"/>
  <c r="AO200" i="12" s="1"/>
  <c r="AP200" i="12" s="1"/>
  <c r="V197" i="12"/>
  <c r="AJ200" i="12" l="1"/>
  <c r="AK200" i="12" s="1"/>
  <c r="AL200" i="12" s="1"/>
  <c r="AD201" i="12"/>
  <c r="AI201" i="12" s="1"/>
  <c r="AJ201" i="12" s="1"/>
  <c r="F201" i="12"/>
  <c r="K200" i="12"/>
  <c r="L200" i="12" s="1"/>
  <c r="M200" i="12" s="1"/>
  <c r="N200" i="12" s="1"/>
  <c r="R201" i="12"/>
  <c r="W201" i="12" s="1"/>
  <c r="X201" i="12" s="1"/>
  <c r="Y201" i="12" s="1"/>
  <c r="Z201" i="12" s="1"/>
  <c r="J197" i="12"/>
  <c r="V198" i="12"/>
  <c r="AQ197" i="12"/>
  <c r="AH198" i="12"/>
  <c r="AN201" i="12"/>
  <c r="AO201" i="12" s="1"/>
  <c r="AP201" i="12" s="1"/>
  <c r="AK201" i="12" l="1"/>
  <c r="AL201" i="12" s="1"/>
  <c r="R202" i="12"/>
  <c r="W202" i="12" s="1"/>
  <c r="X202" i="12" s="1"/>
  <c r="Y202" i="12" s="1"/>
  <c r="Z202" i="12" s="1"/>
  <c r="F202" i="12"/>
  <c r="K201" i="12"/>
  <c r="L201" i="12" s="1"/>
  <c r="M201" i="12" s="1"/>
  <c r="N201" i="12" s="1"/>
  <c r="AD202" i="12"/>
  <c r="AI202" i="12" s="1"/>
  <c r="AJ202" i="12" s="1"/>
  <c r="AK202" i="12" s="1"/>
  <c r="AL202" i="12" s="1"/>
  <c r="J198" i="12"/>
  <c r="AQ198" i="12"/>
  <c r="AN202" i="12"/>
  <c r="AO202" i="12" s="1"/>
  <c r="AP202" i="12" s="1"/>
  <c r="V199" i="12"/>
  <c r="AH199" i="12"/>
  <c r="AD203" i="12" l="1"/>
  <c r="AI203" i="12" s="1"/>
  <c r="AJ203" i="12" s="1"/>
  <c r="AK203" i="12" s="1"/>
  <c r="AL203" i="12" s="1"/>
  <c r="K202" i="12"/>
  <c r="L202" i="12" s="1"/>
  <c r="M202" i="12" s="1"/>
  <c r="N202" i="12" s="1"/>
  <c r="F203" i="12"/>
  <c r="R203" i="12"/>
  <c r="W203" i="12" s="1"/>
  <c r="X203" i="12" s="1"/>
  <c r="Y203" i="12" s="1"/>
  <c r="Z203" i="12" s="1"/>
  <c r="J199" i="12"/>
  <c r="AQ199" i="12"/>
  <c r="AH200" i="12"/>
  <c r="V200" i="12"/>
  <c r="AN203" i="12"/>
  <c r="AO203" i="12" s="1"/>
  <c r="AP203" i="12" s="1"/>
  <c r="R204" i="12" l="1"/>
  <c r="W204" i="12" s="1"/>
  <c r="X204" i="12" s="1"/>
  <c r="Y204" i="12" s="1"/>
  <c r="Z204" i="12" s="1"/>
  <c r="K203" i="12"/>
  <c r="L203" i="12" s="1"/>
  <c r="M203" i="12" s="1"/>
  <c r="N203" i="12" s="1"/>
  <c r="F204" i="12"/>
  <c r="AD204" i="12"/>
  <c r="AI204" i="12" s="1"/>
  <c r="AJ204" i="12" s="1"/>
  <c r="AK204" i="12" s="1"/>
  <c r="AL204" i="12" s="1"/>
  <c r="J200" i="12"/>
  <c r="AQ200" i="12"/>
  <c r="V201" i="12"/>
  <c r="AH201" i="12"/>
  <c r="AN204" i="12"/>
  <c r="AO204" i="12" s="1"/>
  <c r="AP204" i="12" s="1"/>
  <c r="AD205" i="12" l="1"/>
  <c r="AI205" i="12" s="1"/>
  <c r="AJ205" i="12" s="1"/>
  <c r="AK205" i="12" s="1"/>
  <c r="AL205" i="12" s="1"/>
  <c r="F205" i="12"/>
  <c r="K204" i="12"/>
  <c r="L204" i="12" s="1"/>
  <c r="M204" i="12" s="1"/>
  <c r="N204" i="12" s="1"/>
  <c r="R205" i="12"/>
  <c r="W205" i="12" s="1"/>
  <c r="X205" i="12" s="1"/>
  <c r="Y205" i="12" s="1"/>
  <c r="Z205" i="12" s="1"/>
  <c r="J201" i="12"/>
  <c r="AQ201" i="12"/>
  <c r="AN205" i="12"/>
  <c r="AO205" i="12" s="1"/>
  <c r="AP205" i="12" s="1"/>
  <c r="V202" i="12"/>
  <c r="AH202" i="12"/>
  <c r="R206" i="12" l="1"/>
  <c r="W206" i="12" s="1"/>
  <c r="X206" i="12" s="1"/>
  <c r="Y206" i="12" s="1"/>
  <c r="Z206" i="12" s="1"/>
  <c r="F206" i="12"/>
  <c r="K205" i="12"/>
  <c r="L205" i="12" s="1"/>
  <c r="M205" i="12" s="1"/>
  <c r="N205" i="12" s="1"/>
  <c r="AD206" i="12"/>
  <c r="AI206" i="12" s="1"/>
  <c r="AJ206" i="12" s="1"/>
  <c r="AK206" i="12" s="1"/>
  <c r="AL206" i="12" s="1"/>
  <c r="J202" i="12"/>
  <c r="AQ202" i="12"/>
  <c r="V203" i="12"/>
  <c r="AN206" i="12"/>
  <c r="AO206" i="12" s="1"/>
  <c r="AP206" i="12" s="1"/>
  <c r="AH203" i="12"/>
  <c r="AD207" i="12" l="1"/>
  <c r="AI207" i="12" s="1"/>
  <c r="AJ207" i="12" s="1"/>
  <c r="AK207" i="12" s="1"/>
  <c r="AL207" i="12" s="1"/>
  <c r="F207" i="12"/>
  <c r="K206" i="12"/>
  <c r="L206" i="12" s="1"/>
  <c r="M206" i="12" s="1"/>
  <c r="N206" i="12" s="1"/>
  <c r="R207" i="12"/>
  <c r="W207" i="12" s="1"/>
  <c r="X207" i="12" s="1"/>
  <c r="Y207" i="12" s="1"/>
  <c r="Z207" i="12" s="1"/>
  <c r="J203" i="12"/>
  <c r="AQ203" i="12"/>
  <c r="AH204" i="12"/>
  <c r="AN207" i="12"/>
  <c r="AO207" i="12" s="1"/>
  <c r="AP207" i="12" s="1"/>
  <c r="V204" i="12"/>
  <c r="F208" i="12" l="1"/>
  <c r="K207" i="12"/>
  <c r="L207" i="12" s="1"/>
  <c r="M207" i="12" s="1"/>
  <c r="N207" i="12" s="1"/>
  <c r="R208" i="12"/>
  <c r="W208" i="12" s="1"/>
  <c r="X208" i="12" s="1"/>
  <c r="Y208" i="12" s="1"/>
  <c r="Z208" i="12" s="1"/>
  <c r="AD208" i="12"/>
  <c r="AI208" i="12" s="1"/>
  <c r="AJ208" i="12" s="1"/>
  <c r="AK208" i="12" s="1"/>
  <c r="AL208" i="12" s="1"/>
  <c r="J204" i="12"/>
  <c r="AQ204" i="12"/>
  <c r="AH205" i="12"/>
  <c r="V205" i="12"/>
  <c r="AN208" i="12"/>
  <c r="AO208" i="12" s="1"/>
  <c r="AP208" i="12" s="1"/>
  <c r="AD209" i="12" l="1"/>
  <c r="AI209" i="12" s="1"/>
  <c r="AJ209" i="12" s="1"/>
  <c r="AK209" i="12" s="1"/>
  <c r="AL209" i="12" s="1"/>
  <c r="R209" i="12"/>
  <c r="W209" i="12" s="1"/>
  <c r="X209" i="12" s="1"/>
  <c r="Y209" i="12" s="1"/>
  <c r="Z209" i="12" s="1"/>
  <c r="F209" i="12"/>
  <c r="K208" i="12"/>
  <c r="L208" i="12" s="1"/>
  <c r="M208" i="12" s="1"/>
  <c r="N208" i="12" s="1"/>
  <c r="J205" i="12"/>
  <c r="V206" i="12"/>
  <c r="AQ205" i="12"/>
  <c r="AN209" i="12"/>
  <c r="AO209" i="12" s="1"/>
  <c r="AP209" i="12" s="1"/>
  <c r="AH206" i="12"/>
  <c r="F210" i="12" l="1"/>
  <c r="K209" i="12"/>
  <c r="L209" i="12" s="1"/>
  <c r="M209" i="12" s="1"/>
  <c r="N209" i="12" s="1"/>
  <c r="R210" i="12"/>
  <c r="W210" i="12" s="1"/>
  <c r="X210" i="12" s="1"/>
  <c r="Y210" i="12" s="1"/>
  <c r="Z210" i="12" s="1"/>
  <c r="AD210" i="12"/>
  <c r="AI210" i="12" s="1"/>
  <c r="AJ210" i="12" s="1"/>
  <c r="AK210" i="12" s="1"/>
  <c r="AL210" i="12" s="1"/>
  <c r="J206" i="12"/>
  <c r="AQ206" i="12"/>
  <c r="V207" i="12"/>
  <c r="AH207" i="12"/>
  <c r="AN210" i="12"/>
  <c r="AO210" i="12" s="1"/>
  <c r="AP210" i="12" s="1"/>
  <c r="R211" i="12" l="1"/>
  <c r="W211" i="12" s="1"/>
  <c r="X211" i="12" s="1"/>
  <c r="Y211" i="12" s="1"/>
  <c r="Z211" i="12" s="1"/>
  <c r="AD211" i="12"/>
  <c r="AI211" i="12" s="1"/>
  <c r="AJ211" i="12" s="1"/>
  <c r="AK211" i="12" s="1"/>
  <c r="AL211" i="12" s="1"/>
  <c r="K210" i="12"/>
  <c r="L210" i="12" s="1"/>
  <c r="M210" i="12" s="1"/>
  <c r="N210" i="12" s="1"/>
  <c r="F211" i="12"/>
  <c r="J207" i="12"/>
  <c r="AQ207" i="12"/>
  <c r="V208" i="12"/>
  <c r="AH208" i="12"/>
  <c r="AN211" i="12"/>
  <c r="AO211" i="12" s="1"/>
  <c r="AP211" i="12" s="1"/>
  <c r="K211" i="12" l="1"/>
  <c r="L211" i="12" s="1"/>
  <c r="M211" i="12" s="1"/>
  <c r="N211" i="12" s="1"/>
  <c r="F212" i="12"/>
  <c r="AD212" i="12"/>
  <c r="AI212" i="12" s="1"/>
  <c r="AJ212" i="12" s="1"/>
  <c r="AK212" i="12" s="1"/>
  <c r="AL212" i="12" s="1"/>
  <c r="R212" i="12"/>
  <c r="W212" i="12" s="1"/>
  <c r="X212" i="12" s="1"/>
  <c r="Y212" i="12" s="1"/>
  <c r="Z212" i="12" s="1"/>
  <c r="J208" i="12"/>
  <c r="AQ208" i="12"/>
  <c r="V209" i="12"/>
  <c r="AH209" i="12"/>
  <c r="AN212" i="12"/>
  <c r="AO212" i="12" s="1"/>
  <c r="AP212" i="12" s="1"/>
  <c r="AD213" i="12" l="1"/>
  <c r="AI213" i="12" s="1"/>
  <c r="AJ213" i="12" s="1"/>
  <c r="AK213" i="12" s="1"/>
  <c r="AL213" i="12" s="1"/>
  <c r="R213" i="12"/>
  <c r="W213" i="12" s="1"/>
  <c r="X213" i="12" s="1"/>
  <c r="Y213" i="12" s="1"/>
  <c r="Z213" i="12" s="1"/>
  <c r="K212" i="12"/>
  <c r="L212" i="12" s="1"/>
  <c r="M212" i="12" s="1"/>
  <c r="N212" i="12" s="1"/>
  <c r="F213" i="12"/>
  <c r="J209" i="12"/>
  <c r="AQ209" i="12"/>
  <c r="AH210" i="12"/>
  <c r="V210" i="12"/>
  <c r="AN213" i="12"/>
  <c r="AO213" i="12" s="1"/>
  <c r="AP213" i="12" s="1"/>
  <c r="R214" i="12" l="1"/>
  <c r="W214" i="12" s="1"/>
  <c r="X214" i="12" s="1"/>
  <c r="Y214" i="12" s="1"/>
  <c r="Z214" i="12" s="1"/>
  <c r="F214" i="12"/>
  <c r="K213" i="12"/>
  <c r="L213" i="12" s="1"/>
  <c r="M213" i="12" s="1"/>
  <c r="N213" i="12" s="1"/>
  <c r="AD214" i="12"/>
  <c r="AI214" i="12" s="1"/>
  <c r="AJ214" i="12" s="1"/>
  <c r="AK214" i="12" s="1"/>
  <c r="AL214" i="12" s="1"/>
  <c r="J210" i="12"/>
  <c r="AQ210" i="12"/>
  <c r="AH211" i="12"/>
  <c r="AN214" i="12"/>
  <c r="AO214" i="12" s="1"/>
  <c r="AP214" i="12" s="1"/>
  <c r="V211" i="12"/>
  <c r="K214" i="12" l="1"/>
  <c r="L214" i="12" s="1"/>
  <c r="M214" i="12" s="1"/>
  <c r="N214" i="12" s="1"/>
  <c r="F215" i="12"/>
  <c r="AD215" i="12"/>
  <c r="AI215" i="12" s="1"/>
  <c r="AJ215" i="12" s="1"/>
  <c r="AK215" i="12" s="1"/>
  <c r="AL215" i="12" s="1"/>
  <c r="R215" i="12"/>
  <c r="W215" i="12" s="1"/>
  <c r="X215" i="12" s="1"/>
  <c r="Y215" i="12" s="1"/>
  <c r="Z215" i="12" s="1"/>
  <c r="J211" i="12"/>
  <c r="AQ211" i="12"/>
  <c r="AN215" i="12"/>
  <c r="AO215" i="12" s="1"/>
  <c r="AP215" i="12" s="1"/>
  <c r="V212" i="12"/>
  <c r="AH212" i="12"/>
  <c r="AD216" i="12" l="1"/>
  <c r="AI216" i="12" s="1"/>
  <c r="AJ216" i="12" s="1"/>
  <c r="AK216" i="12" s="1"/>
  <c r="AL216" i="12" s="1"/>
  <c r="R216" i="12"/>
  <c r="W216" i="12" s="1"/>
  <c r="X216" i="12" s="1"/>
  <c r="Y216" i="12" s="1"/>
  <c r="Z216" i="12" s="1"/>
  <c r="K215" i="12"/>
  <c r="L215" i="12" s="1"/>
  <c r="M215" i="12" s="1"/>
  <c r="N215" i="12" s="1"/>
  <c r="F216" i="12"/>
  <c r="J212" i="12"/>
  <c r="AQ212" i="12"/>
  <c r="V213" i="12"/>
  <c r="AN216" i="12"/>
  <c r="AO216" i="12" s="1"/>
  <c r="AP216" i="12" s="1"/>
  <c r="AH213" i="12"/>
  <c r="R217" i="12" l="1"/>
  <c r="W217" i="12" s="1"/>
  <c r="X217" i="12" s="1"/>
  <c r="Y217" i="12" s="1"/>
  <c r="Z217" i="12" s="1"/>
  <c r="K216" i="12"/>
  <c r="L216" i="12" s="1"/>
  <c r="M216" i="12" s="1"/>
  <c r="N216" i="12" s="1"/>
  <c r="F217" i="12"/>
  <c r="AD217" i="12"/>
  <c r="J213" i="12"/>
  <c r="AQ213" i="12"/>
  <c r="AN217" i="12"/>
  <c r="AO217" i="12" s="1"/>
  <c r="AP217" i="12" s="1"/>
  <c r="AH214" i="12"/>
  <c r="V214" i="12"/>
  <c r="AD218" i="12" l="1"/>
  <c r="AI218" i="12" s="1"/>
  <c r="AI217" i="12"/>
  <c r="AJ217" i="12" s="1"/>
  <c r="AK217" i="12" s="1"/>
  <c r="AL217" i="12" s="1"/>
  <c r="K217" i="12"/>
  <c r="L217" i="12" s="1"/>
  <c r="M217" i="12" s="1"/>
  <c r="N217" i="12" s="1"/>
  <c r="F218" i="12"/>
  <c r="R218" i="12"/>
  <c r="W218" i="12" s="1"/>
  <c r="X218" i="12" s="1"/>
  <c r="Y218" i="12" s="1"/>
  <c r="Z218" i="12" s="1"/>
  <c r="J214" i="12"/>
  <c r="AQ214" i="12"/>
  <c r="V215" i="12"/>
  <c r="AN218" i="12"/>
  <c r="AO218" i="12" s="1"/>
  <c r="AP218" i="12" s="1"/>
  <c r="AH215" i="12"/>
  <c r="AJ218" i="12" l="1"/>
  <c r="AK218" i="12" s="1"/>
  <c r="AL218" i="12" s="1"/>
  <c r="R219" i="12"/>
  <c r="W219" i="12" s="1"/>
  <c r="X219" i="12" s="1"/>
  <c r="Y219" i="12" s="1"/>
  <c r="Z219" i="12" s="1"/>
  <c r="K218" i="12"/>
  <c r="L218" i="12" s="1"/>
  <c r="M218" i="12" s="1"/>
  <c r="N218" i="12" s="1"/>
  <c r="F219" i="12"/>
  <c r="AD219" i="12"/>
  <c r="AI219" i="12" s="1"/>
  <c r="AJ219" i="12" s="1"/>
  <c r="J215" i="12"/>
  <c r="V216" i="12"/>
  <c r="AQ215" i="12"/>
  <c r="AH216" i="12"/>
  <c r="AN219" i="12"/>
  <c r="AO219" i="12" s="1"/>
  <c r="AP219" i="12" s="1"/>
  <c r="AK219" i="12" l="1"/>
  <c r="AL219" i="12" s="1"/>
  <c r="F220" i="12"/>
  <c r="K219" i="12"/>
  <c r="L219" i="12" s="1"/>
  <c r="M219" i="12" s="1"/>
  <c r="N219" i="12" s="1"/>
  <c r="AD220" i="12"/>
  <c r="AI220" i="12" s="1"/>
  <c r="AJ220" i="12" s="1"/>
  <c r="AK220" i="12" s="1"/>
  <c r="AL220" i="12" s="1"/>
  <c r="R220" i="12"/>
  <c r="J216" i="12"/>
  <c r="AQ216" i="12"/>
  <c r="AN220" i="12"/>
  <c r="AO220" i="12" s="1"/>
  <c r="AP220" i="12" s="1"/>
  <c r="V217" i="12"/>
  <c r="AH217" i="12"/>
  <c r="R221" i="12" l="1"/>
  <c r="W221" i="12" s="1"/>
  <c r="W220" i="12"/>
  <c r="X220" i="12" s="1"/>
  <c r="Y220" i="12" s="1"/>
  <c r="Z220" i="12" s="1"/>
  <c r="AD221" i="12"/>
  <c r="AI221" i="12" s="1"/>
  <c r="AJ221" i="12" s="1"/>
  <c r="AK221" i="12" s="1"/>
  <c r="AL221" i="12" s="1"/>
  <c r="K220" i="12"/>
  <c r="L220" i="12" s="1"/>
  <c r="M220" i="12" s="1"/>
  <c r="N220" i="12" s="1"/>
  <c r="F221" i="12"/>
  <c r="J217" i="12"/>
  <c r="AQ217" i="12"/>
  <c r="AN221" i="12"/>
  <c r="AO221" i="12" s="1"/>
  <c r="AP221" i="12" s="1"/>
  <c r="V218" i="12"/>
  <c r="AH218" i="12"/>
  <c r="X221" i="12" l="1"/>
  <c r="Y221" i="12" s="1"/>
  <c r="Z221" i="12" s="1"/>
  <c r="K221" i="12"/>
  <c r="L221" i="12" s="1"/>
  <c r="M221" i="12" s="1"/>
  <c r="N221" i="12" s="1"/>
  <c r="F222" i="12"/>
  <c r="AD222" i="12"/>
  <c r="AI222" i="12" s="1"/>
  <c r="AJ222" i="12" s="1"/>
  <c r="AK222" i="12" s="1"/>
  <c r="AL222" i="12" s="1"/>
  <c r="R222" i="12"/>
  <c r="W222" i="12" s="1"/>
  <c r="X222" i="12" s="1"/>
  <c r="J218" i="12"/>
  <c r="AQ218" i="12"/>
  <c r="V219" i="12"/>
  <c r="AH219" i="12"/>
  <c r="AN222" i="12"/>
  <c r="AO222" i="12" s="1"/>
  <c r="AP222" i="12" s="1"/>
  <c r="Y222" i="12" l="1"/>
  <c r="Z222" i="12" s="1"/>
  <c r="R223" i="12"/>
  <c r="W223" i="12" s="1"/>
  <c r="X223" i="12" s="1"/>
  <c r="Y223" i="12" s="1"/>
  <c r="Z223" i="12" s="1"/>
  <c r="K222" i="12"/>
  <c r="L222" i="12" s="1"/>
  <c r="M222" i="12" s="1"/>
  <c r="N222" i="12" s="1"/>
  <c r="F223" i="12"/>
  <c r="AD223" i="12"/>
  <c r="AI223" i="12" s="1"/>
  <c r="AJ223" i="12" s="1"/>
  <c r="AK223" i="12" s="1"/>
  <c r="AL223" i="12" s="1"/>
  <c r="J219" i="12"/>
  <c r="V220" i="12"/>
  <c r="AQ219" i="12"/>
  <c r="AH220" i="12"/>
  <c r="AN223" i="12"/>
  <c r="AO223" i="12" s="1"/>
  <c r="AP223" i="12" s="1"/>
  <c r="K223" i="12" l="1"/>
  <c r="L223" i="12" s="1"/>
  <c r="M223" i="12" s="1"/>
  <c r="N223" i="12" s="1"/>
  <c r="F224" i="12"/>
  <c r="AD224" i="12"/>
  <c r="AI224" i="12" s="1"/>
  <c r="AJ224" i="12" s="1"/>
  <c r="AK224" i="12" s="1"/>
  <c r="AL224" i="12" s="1"/>
  <c r="R224" i="12"/>
  <c r="W224" i="12" s="1"/>
  <c r="X224" i="12" s="1"/>
  <c r="Y224" i="12" s="1"/>
  <c r="Z224" i="12" s="1"/>
  <c r="J220" i="12"/>
  <c r="AQ220" i="12"/>
  <c r="V221" i="12"/>
  <c r="AH221" i="12"/>
  <c r="AN224" i="12"/>
  <c r="AO224" i="12" s="1"/>
  <c r="AP224" i="12" s="1"/>
  <c r="K224" i="12" l="1"/>
  <c r="L224" i="12" s="1"/>
  <c r="M224" i="12" s="1"/>
  <c r="N224" i="12" s="1"/>
  <c r="F225" i="12"/>
  <c r="R225" i="12"/>
  <c r="W225" i="12" s="1"/>
  <c r="X225" i="12" s="1"/>
  <c r="Y225" i="12" s="1"/>
  <c r="Z225" i="12" s="1"/>
  <c r="AD225" i="12"/>
  <c r="AI225" i="12" s="1"/>
  <c r="AJ225" i="12" s="1"/>
  <c r="AK225" i="12" s="1"/>
  <c r="AL225" i="12" s="1"/>
  <c r="J221" i="12"/>
  <c r="AQ221" i="12"/>
  <c r="V222" i="12"/>
  <c r="AN225" i="12"/>
  <c r="AO225" i="12" s="1"/>
  <c r="AP225" i="12" s="1"/>
  <c r="AH222" i="12"/>
  <c r="R226" i="12" l="1"/>
  <c r="W226" i="12" s="1"/>
  <c r="X226" i="12" s="1"/>
  <c r="Y226" i="12" s="1"/>
  <c r="Z226" i="12" s="1"/>
  <c r="AD226" i="12"/>
  <c r="AI226" i="12" s="1"/>
  <c r="AJ226" i="12" s="1"/>
  <c r="AK226" i="12" s="1"/>
  <c r="AL226" i="12" s="1"/>
  <c r="F226" i="12"/>
  <c r="K225" i="12"/>
  <c r="L225" i="12" s="1"/>
  <c r="M225" i="12" s="1"/>
  <c r="N225" i="12" s="1"/>
  <c r="J222" i="12"/>
  <c r="AQ222" i="12"/>
  <c r="AN226" i="12"/>
  <c r="AO226" i="12" s="1"/>
  <c r="AP226" i="12" s="1"/>
  <c r="V223" i="12"/>
  <c r="AH223" i="12"/>
  <c r="K226" i="12" l="1"/>
  <c r="L226" i="12" s="1"/>
  <c r="M226" i="12" s="1"/>
  <c r="N226" i="12" s="1"/>
  <c r="F227" i="12"/>
  <c r="AD227" i="12"/>
  <c r="AI227" i="12" s="1"/>
  <c r="AJ227" i="12" s="1"/>
  <c r="AK227" i="12" s="1"/>
  <c r="AL227" i="12" s="1"/>
  <c r="R227" i="12"/>
  <c r="W227" i="12" s="1"/>
  <c r="X227" i="12" s="1"/>
  <c r="Y227" i="12" s="1"/>
  <c r="Z227" i="12" s="1"/>
  <c r="J223" i="12"/>
  <c r="AQ223" i="12"/>
  <c r="AH224" i="12"/>
  <c r="V224" i="12"/>
  <c r="AN227" i="12"/>
  <c r="AO227" i="12" s="1"/>
  <c r="AP227" i="12" s="1"/>
  <c r="R228" i="12" l="1"/>
  <c r="W228" i="12" s="1"/>
  <c r="X228" i="12" s="1"/>
  <c r="Y228" i="12" s="1"/>
  <c r="Z228" i="12" s="1"/>
  <c r="F228" i="12"/>
  <c r="K227" i="12"/>
  <c r="L227" i="12" s="1"/>
  <c r="M227" i="12" s="1"/>
  <c r="N227" i="12" s="1"/>
  <c r="AD228" i="12"/>
  <c r="AI228" i="12" s="1"/>
  <c r="AJ228" i="12" s="1"/>
  <c r="AK228" i="12" s="1"/>
  <c r="AL228" i="12" s="1"/>
  <c r="J224" i="12"/>
  <c r="AQ224" i="12"/>
  <c r="AH225" i="12"/>
  <c r="V225" i="12"/>
  <c r="AN228" i="12"/>
  <c r="AO228" i="12" s="1"/>
  <c r="AP228" i="12" s="1"/>
  <c r="F229" i="12" l="1"/>
  <c r="K228" i="12"/>
  <c r="L228" i="12" s="1"/>
  <c r="M228" i="12" s="1"/>
  <c r="N228" i="12" s="1"/>
  <c r="AD229" i="12"/>
  <c r="AI229" i="12" s="1"/>
  <c r="AJ229" i="12" s="1"/>
  <c r="AK229" i="12" s="1"/>
  <c r="AL229" i="12" s="1"/>
  <c r="R229" i="12"/>
  <c r="W229" i="12" s="1"/>
  <c r="X229" i="12" s="1"/>
  <c r="Y229" i="12" s="1"/>
  <c r="Z229" i="12" s="1"/>
  <c r="J225" i="12"/>
  <c r="V226" i="12"/>
  <c r="AQ225" i="12"/>
  <c r="AH226" i="12"/>
  <c r="AN229" i="12"/>
  <c r="AO229" i="12" s="1"/>
  <c r="AP229" i="12" s="1"/>
  <c r="AD230" i="12" l="1"/>
  <c r="AI230" i="12" s="1"/>
  <c r="AJ230" i="12" s="1"/>
  <c r="AK230" i="12" s="1"/>
  <c r="AL230" i="12" s="1"/>
  <c r="R230" i="12"/>
  <c r="W230" i="12" s="1"/>
  <c r="X230" i="12" s="1"/>
  <c r="Y230" i="12" s="1"/>
  <c r="Z230" i="12" s="1"/>
  <c r="K229" i="12"/>
  <c r="L229" i="12" s="1"/>
  <c r="M229" i="12" s="1"/>
  <c r="N229" i="12" s="1"/>
  <c r="F230" i="12"/>
  <c r="J226" i="12"/>
  <c r="AQ226" i="12"/>
  <c r="AN230" i="12"/>
  <c r="AO230" i="12" s="1"/>
  <c r="AP230" i="12" s="1"/>
  <c r="AH227" i="12"/>
  <c r="V227" i="12"/>
  <c r="R231" i="12" l="1"/>
  <c r="W231" i="12" s="1"/>
  <c r="X231" i="12" s="1"/>
  <c r="Y231" i="12" s="1"/>
  <c r="Z231" i="12" s="1"/>
  <c r="F231" i="12"/>
  <c r="K230" i="12"/>
  <c r="L230" i="12" s="1"/>
  <c r="M230" i="12" s="1"/>
  <c r="N230" i="12" s="1"/>
  <c r="AD231" i="12"/>
  <c r="AI231" i="12" s="1"/>
  <c r="AJ231" i="12" s="1"/>
  <c r="AK231" i="12" s="1"/>
  <c r="AL231" i="12" s="1"/>
  <c r="J227" i="12"/>
  <c r="AQ227" i="12"/>
  <c r="AH228" i="12"/>
  <c r="AN231" i="12"/>
  <c r="AO231" i="12" s="1"/>
  <c r="AP231" i="12" s="1"/>
  <c r="V228" i="12"/>
  <c r="K231" i="12" l="1"/>
  <c r="L231" i="12" s="1"/>
  <c r="M231" i="12" s="1"/>
  <c r="N231" i="12" s="1"/>
  <c r="F232" i="12"/>
  <c r="AD232" i="12"/>
  <c r="AI232" i="12" s="1"/>
  <c r="AJ232" i="12" s="1"/>
  <c r="AK232" i="12" s="1"/>
  <c r="AL232" i="12" s="1"/>
  <c r="R232" i="12"/>
  <c r="J228" i="12"/>
  <c r="AQ228" i="12"/>
  <c r="AN232" i="12"/>
  <c r="AO232" i="12" s="1"/>
  <c r="AP232" i="12" s="1"/>
  <c r="AH229" i="12"/>
  <c r="V229" i="12"/>
  <c r="R233" i="12" l="1"/>
  <c r="W233" i="12" s="1"/>
  <c r="W232" i="12"/>
  <c r="X232" i="12" s="1"/>
  <c r="Y232" i="12" s="1"/>
  <c r="Z232" i="12" s="1"/>
  <c r="AD233" i="12"/>
  <c r="AI233" i="12" s="1"/>
  <c r="AJ233" i="12" s="1"/>
  <c r="AK233" i="12" s="1"/>
  <c r="AL233" i="12" s="1"/>
  <c r="F233" i="12"/>
  <c r="K232" i="12"/>
  <c r="L232" i="12" s="1"/>
  <c r="M232" i="12" s="1"/>
  <c r="N232" i="12" s="1"/>
  <c r="J229" i="12"/>
  <c r="AQ229" i="12"/>
  <c r="AH230" i="12"/>
  <c r="V230" i="12"/>
  <c r="AN233" i="12"/>
  <c r="AO233" i="12" s="1"/>
  <c r="AP233" i="12" s="1"/>
  <c r="R234" i="12" l="1"/>
  <c r="W234" i="12" s="1"/>
  <c r="X234" i="12" s="1"/>
  <c r="X233" i="12"/>
  <c r="Y233" i="12" s="1"/>
  <c r="Z233" i="12" s="1"/>
  <c r="R235" i="12"/>
  <c r="W235" i="12" s="1"/>
  <c r="X235" i="12" s="1"/>
  <c r="F234" i="12"/>
  <c r="K233" i="12"/>
  <c r="L233" i="12" s="1"/>
  <c r="M233" i="12" s="1"/>
  <c r="N233" i="12" s="1"/>
  <c r="AD234" i="12"/>
  <c r="J230" i="12"/>
  <c r="AQ230" i="12"/>
  <c r="AN234" i="12"/>
  <c r="AO234" i="12" s="1"/>
  <c r="AP234" i="12" s="1"/>
  <c r="AH231" i="12"/>
  <c r="V231" i="12"/>
  <c r="Y234" i="12" l="1"/>
  <c r="Z234" i="12" s="1"/>
  <c r="AD235" i="12"/>
  <c r="AI235" i="12" s="1"/>
  <c r="AI234" i="12"/>
  <c r="AJ234" i="12" s="1"/>
  <c r="AK234" i="12" s="1"/>
  <c r="AL234" i="12" s="1"/>
  <c r="F235" i="12"/>
  <c r="K234" i="12"/>
  <c r="L234" i="12" s="1"/>
  <c r="M234" i="12" s="1"/>
  <c r="N234" i="12" s="1"/>
  <c r="J231" i="12"/>
  <c r="AQ231" i="12"/>
  <c r="AH232" i="12"/>
  <c r="V232" i="12"/>
  <c r="AN235" i="12"/>
  <c r="AO235" i="12" s="1"/>
  <c r="AP235" i="12" s="1"/>
  <c r="Y235" i="12" l="1"/>
  <c r="Z235" i="12" s="1"/>
  <c r="AJ235" i="12"/>
  <c r="AK235" i="12" s="1"/>
  <c r="AL235" i="12" s="1"/>
  <c r="AD236" i="12"/>
  <c r="F236" i="12"/>
  <c r="K235" i="12"/>
  <c r="L235" i="12" s="1"/>
  <c r="M235" i="12" s="1"/>
  <c r="N235" i="12" s="1"/>
  <c r="R236" i="12"/>
  <c r="W236" i="12" s="1"/>
  <c r="X236" i="12" s="1"/>
  <c r="Y236" i="12" s="1"/>
  <c r="Z236" i="12" s="1"/>
  <c r="J232" i="12"/>
  <c r="AQ232" i="12"/>
  <c r="V233" i="12"/>
  <c r="AN236" i="12"/>
  <c r="AO236" i="12" s="1"/>
  <c r="AP236" i="12" s="1"/>
  <c r="AH233" i="12"/>
  <c r="AD237" i="12" l="1"/>
  <c r="AI237" i="12" s="1"/>
  <c r="AI236" i="12"/>
  <c r="AJ236" i="12" s="1"/>
  <c r="AK236" i="12" s="1"/>
  <c r="AL236" i="12" s="1"/>
  <c r="R237" i="12"/>
  <c r="W237" i="12" s="1"/>
  <c r="X237" i="12" s="1"/>
  <c r="Y237" i="12" s="1"/>
  <c r="Z237" i="12" s="1"/>
  <c r="F237" i="12"/>
  <c r="K236" i="12"/>
  <c r="L236" i="12" s="1"/>
  <c r="M236" i="12" s="1"/>
  <c r="N236" i="12" s="1"/>
  <c r="J233" i="12"/>
  <c r="AQ233" i="12"/>
  <c r="V234" i="12"/>
  <c r="AN237" i="12"/>
  <c r="AO237" i="12" s="1"/>
  <c r="AP237" i="12" s="1"/>
  <c r="AH234" i="12"/>
  <c r="AJ237" i="12" l="1"/>
  <c r="AK237" i="12" s="1"/>
  <c r="AL237" i="12" s="1"/>
  <c r="F238" i="12"/>
  <c r="K237" i="12"/>
  <c r="L237" i="12" s="1"/>
  <c r="M237" i="12" s="1"/>
  <c r="N237" i="12" s="1"/>
  <c r="R238" i="12"/>
  <c r="W238" i="12" s="1"/>
  <c r="X238" i="12" s="1"/>
  <c r="Y238" i="12" s="1"/>
  <c r="Z238" i="12" s="1"/>
  <c r="AD238" i="12"/>
  <c r="AI238" i="12" s="1"/>
  <c r="AJ238" i="12" s="1"/>
  <c r="J234" i="12"/>
  <c r="AQ234" i="12"/>
  <c r="AH235" i="12"/>
  <c r="AN238" i="12"/>
  <c r="AO238" i="12" s="1"/>
  <c r="AP238" i="12" s="1"/>
  <c r="V235" i="12"/>
  <c r="AK238" i="12" l="1"/>
  <c r="AL238" i="12" s="1"/>
  <c r="AD239" i="12"/>
  <c r="AI239" i="12" s="1"/>
  <c r="AJ239" i="12" s="1"/>
  <c r="R239" i="12"/>
  <c r="W239" i="12" s="1"/>
  <c r="X239" i="12" s="1"/>
  <c r="Y239" i="12" s="1"/>
  <c r="Z239" i="12" s="1"/>
  <c r="F239" i="12"/>
  <c r="K238" i="12"/>
  <c r="L238" i="12" s="1"/>
  <c r="M238" i="12" s="1"/>
  <c r="N238" i="12" s="1"/>
  <c r="J235" i="12"/>
  <c r="AQ235" i="12"/>
  <c r="AN239" i="12"/>
  <c r="AO239" i="12" s="1"/>
  <c r="AP239" i="12" s="1"/>
  <c r="AH236" i="12"/>
  <c r="V236" i="12"/>
  <c r="AK239" i="12" l="1"/>
  <c r="AL239" i="12" s="1"/>
  <c r="F240" i="12"/>
  <c r="K239" i="12"/>
  <c r="L239" i="12" s="1"/>
  <c r="M239" i="12" s="1"/>
  <c r="N239" i="12" s="1"/>
  <c r="R240" i="12"/>
  <c r="W240" i="12" s="1"/>
  <c r="X240" i="12" s="1"/>
  <c r="Y240" i="12" s="1"/>
  <c r="Z240" i="12" s="1"/>
  <c r="AD240" i="12"/>
  <c r="AI240" i="12" s="1"/>
  <c r="AJ240" i="12" s="1"/>
  <c r="J236" i="12"/>
  <c r="AQ236" i="12"/>
  <c r="AH237" i="12"/>
  <c r="V237" i="12"/>
  <c r="AN240" i="12"/>
  <c r="AO240" i="12" s="1"/>
  <c r="AP240" i="12" s="1"/>
  <c r="AK240" i="12" l="1"/>
  <c r="AL240" i="12" s="1"/>
  <c r="AD241" i="12"/>
  <c r="R241" i="12"/>
  <c r="W241" i="12" s="1"/>
  <c r="X241" i="12" s="1"/>
  <c r="Y241" i="12" s="1"/>
  <c r="Z241" i="12" s="1"/>
  <c r="F241" i="12"/>
  <c r="K240" i="12"/>
  <c r="L240" i="12" s="1"/>
  <c r="M240" i="12" s="1"/>
  <c r="N240" i="12" s="1"/>
  <c r="J237" i="12"/>
  <c r="V238" i="12"/>
  <c r="AQ237" i="12"/>
  <c r="AN241" i="12"/>
  <c r="AO241" i="12" s="1"/>
  <c r="AP241" i="12" s="1"/>
  <c r="AH238" i="12"/>
  <c r="AD242" i="12" l="1"/>
  <c r="AI242" i="12" s="1"/>
  <c r="AI241" i="12"/>
  <c r="AJ241" i="12" s="1"/>
  <c r="AK241" i="12" s="1"/>
  <c r="AL241" i="12" s="1"/>
  <c r="F242" i="12"/>
  <c r="K241" i="12"/>
  <c r="L241" i="12" s="1"/>
  <c r="M241" i="12" s="1"/>
  <c r="N241" i="12" s="1"/>
  <c r="R242" i="12"/>
  <c r="W242" i="12" s="1"/>
  <c r="X242" i="12" s="1"/>
  <c r="Y242" i="12" s="1"/>
  <c r="Z242" i="12" s="1"/>
  <c r="J238" i="12"/>
  <c r="AQ238" i="12"/>
  <c r="V239" i="12"/>
  <c r="AH239" i="12"/>
  <c r="AN242" i="12"/>
  <c r="AO242" i="12" s="1"/>
  <c r="AP242" i="12" s="1"/>
  <c r="AJ242" i="12" l="1"/>
  <c r="AK242" i="12" s="1"/>
  <c r="AL242" i="12" s="1"/>
  <c r="R243" i="12"/>
  <c r="W243" i="12" s="1"/>
  <c r="X243" i="12" s="1"/>
  <c r="Y243" i="12" s="1"/>
  <c r="Z243" i="12" s="1"/>
  <c r="F243" i="12"/>
  <c r="K242" i="12"/>
  <c r="L242" i="12" s="1"/>
  <c r="M242" i="12" s="1"/>
  <c r="N242" i="12" s="1"/>
  <c r="AD243" i="12"/>
  <c r="AI243" i="12" s="1"/>
  <c r="AJ243" i="12" s="1"/>
  <c r="J239" i="12"/>
  <c r="V240" i="12"/>
  <c r="AQ239" i="12"/>
  <c r="AN243" i="12"/>
  <c r="AO243" i="12" s="1"/>
  <c r="AP243" i="12" s="1"/>
  <c r="AH240" i="12"/>
  <c r="AK243" i="12" l="1"/>
  <c r="AL243" i="12" s="1"/>
  <c r="AD244" i="12"/>
  <c r="AI244" i="12" s="1"/>
  <c r="AJ244" i="12" s="1"/>
  <c r="K243" i="12"/>
  <c r="L243" i="12" s="1"/>
  <c r="M243" i="12" s="1"/>
  <c r="N243" i="12" s="1"/>
  <c r="F244" i="12"/>
  <c r="R244" i="12"/>
  <c r="W244" i="12" s="1"/>
  <c r="X244" i="12" s="1"/>
  <c r="Y244" i="12" s="1"/>
  <c r="Z244" i="12" s="1"/>
  <c r="J240" i="12"/>
  <c r="AQ240" i="12"/>
  <c r="V241" i="12"/>
  <c r="AH241" i="12"/>
  <c r="AN244" i="12"/>
  <c r="AO244" i="12" s="1"/>
  <c r="AP244" i="12" s="1"/>
  <c r="AK244" i="12" l="1"/>
  <c r="AL244" i="12" s="1"/>
  <c r="F245" i="12"/>
  <c r="K244" i="12"/>
  <c r="L244" i="12" s="1"/>
  <c r="M244" i="12" s="1"/>
  <c r="N244" i="12" s="1"/>
  <c r="R245" i="12"/>
  <c r="W245" i="12" s="1"/>
  <c r="X245" i="12" s="1"/>
  <c r="Y245" i="12" s="1"/>
  <c r="Z245" i="12" s="1"/>
  <c r="AD245" i="12"/>
  <c r="AI245" i="12" s="1"/>
  <c r="AJ245" i="12" s="1"/>
  <c r="AK245" i="12" s="1"/>
  <c r="AL245" i="12" s="1"/>
  <c r="J241" i="12"/>
  <c r="AQ241" i="12"/>
  <c r="V242" i="12"/>
  <c r="AN245" i="12"/>
  <c r="AO245" i="12" s="1"/>
  <c r="AP245" i="12" s="1"/>
  <c r="AH242" i="12"/>
  <c r="R246" i="12" l="1"/>
  <c r="W246" i="12" s="1"/>
  <c r="X246" i="12" s="1"/>
  <c r="Y246" i="12" s="1"/>
  <c r="Z246" i="12" s="1"/>
  <c r="AD246" i="12"/>
  <c r="AI246" i="12" s="1"/>
  <c r="AJ246" i="12" s="1"/>
  <c r="AK246" i="12" s="1"/>
  <c r="AL246" i="12" s="1"/>
  <c r="F246" i="12"/>
  <c r="K245" i="12"/>
  <c r="L245" i="12" s="1"/>
  <c r="M245" i="12" s="1"/>
  <c r="N245" i="12" s="1"/>
  <c r="J242" i="12"/>
  <c r="AQ242" i="12"/>
  <c r="V243" i="12"/>
  <c r="AH243" i="12"/>
  <c r="AN246" i="12"/>
  <c r="AO246" i="12" s="1"/>
  <c r="AP246" i="12" s="1"/>
  <c r="F247" i="12" l="1"/>
  <c r="K246" i="12"/>
  <c r="L246" i="12" s="1"/>
  <c r="M246" i="12" s="1"/>
  <c r="N246" i="12" s="1"/>
  <c r="AD247" i="12"/>
  <c r="AI247" i="12" s="1"/>
  <c r="AJ247" i="12" s="1"/>
  <c r="AK247" i="12" s="1"/>
  <c r="AL247" i="12" s="1"/>
  <c r="R247" i="12"/>
  <c r="J243" i="12"/>
  <c r="AQ243" i="12"/>
  <c r="AN247" i="12"/>
  <c r="AO247" i="12" s="1"/>
  <c r="AP247" i="12" s="1"/>
  <c r="AH244" i="12"/>
  <c r="V244" i="12"/>
  <c r="R248" i="12" l="1"/>
  <c r="W248" i="12" s="1"/>
  <c r="W247" i="12"/>
  <c r="X247" i="12" s="1"/>
  <c r="Y247" i="12" s="1"/>
  <c r="Z247" i="12" s="1"/>
  <c r="AD248" i="12"/>
  <c r="AI248" i="12" s="1"/>
  <c r="AJ248" i="12" s="1"/>
  <c r="AK248" i="12" s="1"/>
  <c r="AL248" i="12" s="1"/>
  <c r="F248" i="12"/>
  <c r="K247" i="12"/>
  <c r="L247" i="12" s="1"/>
  <c r="M247" i="12" s="1"/>
  <c r="N247" i="12" s="1"/>
  <c r="J244" i="12"/>
  <c r="AQ244" i="12"/>
  <c r="V245" i="12"/>
  <c r="AH245" i="12"/>
  <c r="AN248" i="12"/>
  <c r="AO248" i="12" s="1"/>
  <c r="AP248" i="12" s="1"/>
  <c r="X248" i="12" l="1"/>
  <c r="Y248" i="12" s="1"/>
  <c r="Z248" i="12" s="1"/>
  <c r="F249" i="12"/>
  <c r="K248" i="12"/>
  <c r="L248" i="12" s="1"/>
  <c r="M248" i="12" s="1"/>
  <c r="N248" i="12" s="1"/>
  <c r="AD249" i="12"/>
  <c r="AI249" i="12" s="1"/>
  <c r="AJ249" i="12" s="1"/>
  <c r="AK249" i="12" s="1"/>
  <c r="AL249" i="12" s="1"/>
  <c r="R249" i="12"/>
  <c r="W249" i="12" s="1"/>
  <c r="X249" i="12" s="1"/>
  <c r="Y249" i="12" s="1"/>
  <c r="Z249" i="12" s="1"/>
  <c r="J245" i="12"/>
  <c r="AQ245" i="12"/>
  <c r="AH246" i="12"/>
  <c r="AN249" i="12"/>
  <c r="AO249" i="12" s="1"/>
  <c r="AP249" i="12" s="1"/>
  <c r="V246" i="12"/>
  <c r="AD250" i="12" l="1"/>
  <c r="AI250" i="12" s="1"/>
  <c r="AJ250" i="12" s="1"/>
  <c r="AK250" i="12" s="1"/>
  <c r="AL250" i="12" s="1"/>
  <c r="R250" i="12"/>
  <c r="F250" i="12"/>
  <c r="K249" i="12"/>
  <c r="L249" i="12" s="1"/>
  <c r="M249" i="12" s="1"/>
  <c r="N249" i="12" s="1"/>
  <c r="J246" i="12"/>
  <c r="V247" i="12"/>
  <c r="AQ246" i="12"/>
  <c r="AN250" i="12"/>
  <c r="AO250" i="12" s="1"/>
  <c r="AP250" i="12" s="1"/>
  <c r="AH247" i="12"/>
  <c r="R251" i="12" l="1"/>
  <c r="W251" i="12" s="1"/>
  <c r="W250" i="12"/>
  <c r="X250" i="12" s="1"/>
  <c r="Y250" i="12" s="1"/>
  <c r="Z250" i="12" s="1"/>
  <c r="F251" i="12"/>
  <c r="K250" i="12"/>
  <c r="L250" i="12" s="1"/>
  <c r="M250" i="12" s="1"/>
  <c r="N250" i="12" s="1"/>
  <c r="AD251" i="12"/>
  <c r="AI251" i="12" s="1"/>
  <c r="AJ251" i="12" s="1"/>
  <c r="AK251" i="12" s="1"/>
  <c r="AL251" i="12" s="1"/>
  <c r="J247" i="12"/>
  <c r="AQ247" i="12"/>
  <c r="V248" i="12"/>
  <c r="AH248" i="12"/>
  <c r="AN251" i="12"/>
  <c r="AO251" i="12" s="1"/>
  <c r="AP251" i="12" s="1"/>
  <c r="X251" i="12" l="1"/>
  <c r="Y251" i="12" s="1"/>
  <c r="Z251" i="12" s="1"/>
  <c r="F252" i="12"/>
  <c r="K251" i="12"/>
  <c r="L251" i="12" s="1"/>
  <c r="M251" i="12" s="1"/>
  <c r="N251" i="12" s="1"/>
  <c r="AD252" i="12"/>
  <c r="AI252" i="12" s="1"/>
  <c r="AJ252" i="12" s="1"/>
  <c r="AK252" i="12" s="1"/>
  <c r="AL252" i="12" s="1"/>
  <c r="R252" i="12"/>
  <c r="W252" i="12" s="1"/>
  <c r="X252" i="12" s="1"/>
  <c r="Y252" i="12" s="1"/>
  <c r="Z252" i="12" s="1"/>
  <c r="J248" i="12"/>
  <c r="AQ248" i="12"/>
  <c r="V249" i="12"/>
  <c r="AH249" i="12"/>
  <c r="AN252" i="12"/>
  <c r="AO252" i="12" s="1"/>
  <c r="AP252" i="12" s="1"/>
  <c r="AD253" i="12" l="1"/>
  <c r="AI253" i="12" s="1"/>
  <c r="AJ253" i="12" s="1"/>
  <c r="AK253" i="12" s="1"/>
  <c r="AL253" i="12" s="1"/>
  <c r="F253" i="12"/>
  <c r="K252" i="12"/>
  <c r="L252" i="12" s="1"/>
  <c r="M252" i="12" s="1"/>
  <c r="N252" i="12" s="1"/>
  <c r="R253" i="12"/>
  <c r="W253" i="12" s="1"/>
  <c r="X253" i="12" s="1"/>
  <c r="Y253" i="12" s="1"/>
  <c r="Z253" i="12" s="1"/>
  <c r="J249" i="12"/>
  <c r="AQ249" i="12"/>
  <c r="AN253" i="12"/>
  <c r="V250" i="12"/>
  <c r="AH250" i="12"/>
  <c r="K253" i="12" l="1"/>
  <c r="L253" i="12" s="1"/>
  <c r="M253" i="12" s="1"/>
  <c r="N253" i="12" s="1"/>
  <c r="AN254" i="12"/>
  <c r="AO254" i="12" s="1"/>
  <c r="AO253" i="12"/>
  <c r="AP253" i="12" s="1"/>
  <c r="J250" i="12"/>
  <c r="AQ250" i="12"/>
  <c r="V251" i="12"/>
  <c r="AH251" i="12"/>
  <c r="F254" i="12" l="1"/>
  <c r="R254" i="12"/>
  <c r="AD254" i="12"/>
  <c r="AP254" i="12"/>
  <c r="AN255" i="12"/>
  <c r="AO255" i="12" s="1"/>
  <c r="J251" i="12"/>
  <c r="V252" i="12"/>
  <c r="AQ251" i="12"/>
  <c r="AH252" i="12"/>
  <c r="R255" i="12" l="1"/>
  <c r="W255" i="12" s="1"/>
  <c r="W254" i="12"/>
  <c r="X254" i="12" s="1"/>
  <c r="Y254" i="12" s="1"/>
  <c r="Z254" i="12" s="1"/>
  <c r="AD255" i="12"/>
  <c r="AI255" i="12" s="1"/>
  <c r="AI254" i="12"/>
  <c r="AJ254" i="12" s="1"/>
  <c r="AK254" i="12" s="1"/>
  <c r="AL254" i="12" s="1"/>
  <c r="R256" i="12"/>
  <c r="W256" i="12" s="1"/>
  <c r="X256" i="12" s="1"/>
  <c r="F255" i="12"/>
  <c r="K254" i="12"/>
  <c r="L254" i="12" s="1"/>
  <c r="M254" i="12" s="1"/>
  <c r="N254" i="12" s="1"/>
  <c r="AP255" i="12"/>
  <c r="AN256" i="12"/>
  <c r="AO256" i="12" s="1"/>
  <c r="J252" i="12"/>
  <c r="AQ252" i="12"/>
  <c r="X255" i="12" l="1"/>
  <c r="Y255" i="12" s="1"/>
  <c r="Z255" i="12" s="1"/>
  <c r="AD256" i="12"/>
  <c r="AD257" i="12" s="1"/>
  <c r="AI257" i="12" s="1"/>
  <c r="AJ255" i="12"/>
  <c r="AK255" i="12" s="1"/>
  <c r="AL255" i="12" s="1"/>
  <c r="K255" i="12"/>
  <c r="L255" i="12" s="1"/>
  <c r="M255" i="12" s="1"/>
  <c r="N255" i="12" s="1"/>
  <c r="F256" i="12"/>
  <c r="R257" i="12"/>
  <c r="W257" i="12" s="1"/>
  <c r="X257" i="12" s="1"/>
  <c r="AP256" i="12"/>
  <c r="AN257" i="12"/>
  <c r="AO257" i="12" s="1"/>
  <c r="AH253" i="12"/>
  <c r="V253" i="12"/>
  <c r="J253" i="12"/>
  <c r="Y256" i="12" l="1"/>
  <c r="Z256" i="12" s="1"/>
  <c r="AD258" i="12"/>
  <c r="AI258" i="12" s="1"/>
  <c r="AJ258" i="12" s="1"/>
  <c r="AI256" i="12"/>
  <c r="AJ256" i="12" s="1"/>
  <c r="AK256" i="12" s="1"/>
  <c r="AL256" i="12" s="1"/>
  <c r="R258" i="12"/>
  <c r="F257" i="12"/>
  <c r="K256" i="12"/>
  <c r="L256" i="12" s="1"/>
  <c r="M256" i="12" s="1"/>
  <c r="N256" i="12" s="1"/>
  <c r="AP257" i="12"/>
  <c r="AN258" i="12"/>
  <c r="AO258" i="12" s="1"/>
  <c r="AD259" i="12" s="1"/>
  <c r="AI259" i="12" s="1"/>
  <c r="AJ259" i="12" s="1"/>
  <c r="J254" i="12"/>
  <c r="V254" i="12"/>
  <c r="AH254" i="12"/>
  <c r="AQ253" i="12"/>
  <c r="AJ257" i="12" l="1"/>
  <c r="AK257" i="12"/>
  <c r="AL257" i="12" s="1"/>
  <c r="R259" i="12"/>
  <c r="W259" i="12" s="1"/>
  <c r="W258" i="12"/>
  <c r="X258" i="12" s="1"/>
  <c r="Y257" i="12"/>
  <c r="Z257" i="12" s="1"/>
  <c r="AK258" i="12"/>
  <c r="AL258" i="12" s="1"/>
  <c r="F258" i="12"/>
  <c r="K257" i="12"/>
  <c r="L257" i="12" s="1"/>
  <c r="M257" i="12" s="1"/>
  <c r="N257" i="12" s="1"/>
  <c r="AP258" i="12"/>
  <c r="AN259" i="12"/>
  <c r="AO259" i="12" s="1"/>
  <c r="AP259" i="12" s="1"/>
  <c r="V255" i="12"/>
  <c r="J255" i="12"/>
  <c r="AH255" i="12"/>
  <c r="AQ254" i="12"/>
  <c r="AD260" i="12" l="1"/>
  <c r="AI260" i="12" s="1"/>
  <c r="AJ260" i="12" s="1"/>
  <c r="Y258" i="12"/>
  <c r="Z258" i="12" s="1"/>
  <c r="X259" i="12"/>
  <c r="Y259" i="12" s="1"/>
  <c r="Z259" i="12" s="1"/>
  <c r="AK259" i="12"/>
  <c r="AL259" i="12" s="1"/>
  <c r="AD261" i="12"/>
  <c r="AI261" i="12" s="1"/>
  <c r="AJ261" i="12" s="1"/>
  <c r="F259" i="12"/>
  <c r="K258" i="12"/>
  <c r="L258" i="12" s="1"/>
  <c r="M258" i="12" s="1"/>
  <c r="N258" i="12" s="1"/>
  <c r="R260" i="12"/>
  <c r="AN260" i="12"/>
  <c r="AO260" i="12" s="1"/>
  <c r="AP260" i="12" s="1"/>
  <c r="J256" i="12"/>
  <c r="V256" i="12"/>
  <c r="AH256" i="12"/>
  <c r="AQ255" i="12"/>
  <c r="R261" i="12" l="1"/>
  <c r="W261" i="12" s="1"/>
  <c r="W260" i="12"/>
  <c r="X260" i="12" s="1"/>
  <c r="Y260" i="12" s="1"/>
  <c r="Z260" i="12" s="1"/>
  <c r="AK260" i="12"/>
  <c r="AL260" i="12" s="1"/>
  <c r="R262" i="12"/>
  <c r="F260" i="12"/>
  <c r="K259" i="12"/>
  <c r="L259" i="12" s="1"/>
  <c r="M259" i="12" s="1"/>
  <c r="N259" i="12" s="1"/>
  <c r="AN261" i="12"/>
  <c r="AO261" i="12" s="1"/>
  <c r="AD262" i="12" s="1"/>
  <c r="V257" i="12"/>
  <c r="AH257" i="12"/>
  <c r="J257" i="12"/>
  <c r="AN262" i="12"/>
  <c r="AO262" i="12" s="1"/>
  <c r="AQ256" i="12"/>
  <c r="R263" i="12" l="1"/>
  <c r="W263" i="12" s="1"/>
  <c r="W262" i="12"/>
  <c r="X262" i="12" s="1"/>
  <c r="AP261" i="12"/>
  <c r="AP262" i="12" s="1"/>
  <c r="X261" i="12"/>
  <c r="Y261" i="12" s="1"/>
  <c r="Z261" i="12" s="1"/>
  <c r="AD263" i="12"/>
  <c r="AI263" i="12" s="1"/>
  <c r="AI262" i="12"/>
  <c r="AK261" i="12"/>
  <c r="AL261" i="12" s="1"/>
  <c r="F261" i="12"/>
  <c r="K260" i="12"/>
  <c r="L260" i="12" s="1"/>
  <c r="M260" i="12" s="1"/>
  <c r="N260" i="12" s="1"/>
  <c r="V258" i="12"/>
  <c r="J258" i="12"/>
  <c r="AH258" i="12"/>
  <c r="AN263" i="12"/>
  <c r="AO263" i="12" s="1"/>
  <c r="AQ257" i="12"/>
  <c r="Y262" i="12" l="1"/>
  <c r="Z262" i="12" s="1"/>
  <c r="AP263" i="12"/>
  <c r="X263" i="12"/>
  <c r="Y263" i="12" s="1"/>
  <c r="Z263" i="12" s="1"/>
  <c r="AJ263" i="12"/>
  <c r="AJ262" i="12"/>
  <c r="AK262" i="12" s="1"/>
  <c r="AL262" i="12" s="1"/>
  <c r="K261" i="12"/>
  <c r="L261" i="12" s="1"/>
  <c r="M261" i="12" s="1"/>
  <c r="N261" i="12" s="1"/>
  <c r="F262" i="12"/>
  <c r="R264" i="12"/>
  <c r="W264" i="12" s="1"/>
  <c r="X264" i="12" s="1"/>
  <c r="AD264" i="12"/>
  <c r="AH259" i="12"/>
  <c r="J259" i="12"/>
  <c r="V259" i="12"/>
  <c r="AQ258" i="12"/>
  <c r="AN264" i="12"/>
  <c r="AO264" i="12" s="1"/>
  <c r="AP264" i="12" s="1"/>
  <c r="Y264" i="12" l="1"/>
  <c r="Z264" i="12" s="1"/>
  <c r="AD265" i="12"/>
  <c r="AI265" i="12" s="1"/>
  <c r="AI264" i="12"/>
  <c r="AJ264" i="12" s="1"/>
  <c r="AK263" i="12"/>
  <c r="AL263" i="12" s="1"/>
  <c r="R265" i="12"/>
  <c r="F263" i="12"/>
  <c r="K262" i="12"/>
  <c r="L262" i="12" s="1"/>
  <c r="M262" i="12" s="1"/>
  <c r="N262" i="12" s="1"/>
  <c r="V260" i="12"/>
  <c r="J260" i="12"/>
  <c r="AH260" i="12"/>
  <c r="AN265" i="12"/>
  <c r="AO265" i="12" s="1"/>
  <c r="AP265" i="12" s="1"/>
  <c r="AQ259" i="12"/>
  <c r="R266" i="12" l="1"/>
  <c r="W266" i="12" s="1"/>
  <c r="W265" i="12"/>
  <c r="X265" i="12" s="1"/>
  <c r="Y265" i="12" s="1"/>
  <c r="Z265" i="12" s="1"/>
  <c r="AK264" i="12"/>
  <c r="AL264" i="12" s="1"/>
  <c r="AJ265" i="12"/>
  <c r="AK265" i="12" s="1"/>
  <c r="AL265" i="12" s="1"/>
  <c r="AD266" i="12"/>
  <c r="AI266" i="12" s="1"/>
  <c r="AJ266" i="12" s="1"/>
  <c r="AK266" i="12" s="1"/>
  <c r="AL266" i="12" s="1"/>
  <c r="F264" i="12"/>
  <c r="K263" i="12"/>
  <c r="L263" i="12" s="1"/>
  <c r="M263" i="12" s="1"/>
  <c r="N263" i="12" s="1"/>
  <c r="J261" i="12"/>
  <c r="AH261" i="12"/>
  <c r="V261" i="12"/>
  <c r="AN266" i="12"/>
  <c r="AO266" i="12" s="1"/>
  <c r="AP266" i="12" s="1"/>
  <c r="AQ260" i="12"/>
  <c r="X266" i="12" l="1"/>
  <c r="Y266" i="12" s="1"/>
  <c r="Z266" i="12" s="1"/>
  <c r="K264" i="12"/>
  <c r="L264" i="12" s="1"/>
  <c r="M264" i="12" s="1"/>
  <c r="N264" i="12" s="1"/>
  <c r="F265" i="12"/>
  <c r="R267" i="12"/>
  <c r="W267" i="12" s="1"/>
  <c r="X267" i="12" s="1"/>
  <c r="Y267" i="12" s="1"/>
  <c r="Z267" i="12" s="1"/>
  <c r="AD267" i="12"/>
  <c r="AI267" i="12" s="1"/>
  <c r="AJ267" i="12" s="1"/>
  <c r="AK267" i="12" s="1"/>
  <c r="AL267" i="12" s="1"/>
  <c r="V262" i="12"/>
  <c r="J262" i="12"/>
  <c r="AH262" i="12"/>
  <c r="AQ261" i="12"/>
  <c r="AN267" i="12"/>
  <c r="AO267" i="12" s="1"/>
  <c r="AP267" i="12" s="1"/>
  <c r="R268" i="12" l="1"/>
  <c r="W268" i="12" s="1"/>
  <c r="X268" i="12" s="1"/>
  <c r="Y268" i="12" s="1"/>
  <c r="Z268" i="12" s="1"/>
  <c r="F266" i="12"/>
  <c r="K265" i="12"/>
  <c r="L265" i="12" s="1"/>
  <c r="M265" i="12" s="1"/>
  <c r="N265" i="12" s="1"/>
  <c r="AD268" i="12"/>
  <c r="AI268" i="12" s="1"/>
  <c r="AJ268" i="12" s="1"/>
  <c r="AK268" i="12" s="1"/>
  <c r="AL268" i="12" s="1"/>
  <c r="AH263" i="12"/>
  <c r="J263" i="12"/>
  <c r="V263" i="12"/>
  <c r="AN268" i="12"/>
  <c r="AO268" i="12" s="1"/>
  <c r="AP268" i="12" s="1"/>
  <c r="AQ262" i="12"/>
  <c r="AD269" i="12" l="1"/>
  <c r="AI269" i="12" s="1"/>
  <c r="AJ269" i="12" s="1"/>
  <c r="AK269" i="12" s="1"/>
  <c r="AL269" i="12" s="1"/>
  <c r="F267" i="12"/>
  <c r="K266" i="12"/>
  <c r="L266" i="12" s="1"/>
  <c r="M266" i="12" s="1"/>
  <c r="N266" i="12" s="1"/>
  <c r="R269" i="12"/>
  <c r="W269" i="12" s="1"/>
  <c r="X269" i="12" s="1"/>
  <c r="Y269" i="12" s="1"/>
  <c r="Z269" i="12" s="1"/>
  <c r="V264" i="12"/>
  <c r="AH264" i="12"/>
  <c r="J264" i="12"/>
  <c r="AN269" i="12"/>
  <c r="AO269" i="12" s="1"/>
  <c r="AP269" i="12" s="1"/>
  <c r="AQ263" i="12"/>
  <c r="F268" i="12" l="1"/>
  <c r="K267" i="12"/>
  <c r="L267" i="12" s="1"/>
  <c r="M267" i="12" s="1"/>
  <c r="N267" i="12" s="1"/>
  <c r="R270" i="12"/>
  <c r="W270" i="12" s="1"/>
  <c r="X270" i="12" s="1"/>
  <c r="Y270" i="12" s="1"/>
  <c r="Z270" i="12" s="1"/>
  <c r="AD270" i="12"/>
  <c r="AI270" i="12" s="1"/>
  <c r="AJ270" i="12" s="1"/>
  <c r="AK270" i="12" s="1"/>
  <c r="AL270" i="12" s="1"/>
  <c r="J265" i="12"/>
  <c r="V265" i="12"/>
  <c r="AH265" i="12"/>
  <c r="AQ264" i="12"/>
  <c r="AN270" i="12"/>
  <c r="AO270" i="12" s="1"/>
  <c r="AP270" i="12" s="1"/>
  <c r="AD271" i="12" l="1"/>
  <c r="AI271" i="12" s="1"/>
  <c r="R271" i="12"/>
  <c r="W271" i="12" s="1"/>
  <c r="X271" i="12" s="1"/>
  <c r="Y271" i="12" s="1"/>
  <c r="Z271" i="12" s="1"/>
  <c r="F269" i="12"/>
  <c r="K268" i="12"/>
  <c r="L268" i="12" s="1"/>
  <c r="M268" i="12" s="1"/>
  <c r="N268" i="12" s="1"/>
  <c r="AH266" i="12"/>
  <c r="V266" i="12"/>
  <c r="J266" i="12"/>
  <c r="AN271" i="12"/>
  <c r="AO271" i="12" s="1"/>
  <c r="AP271" i="12" s="1"/>
  <c r="AQ265" i="12"/>
  <c r="AJ271" i="12" l="1"/>
  <c r="AK271" i="12" s="1"/>
  <c r="AL271" i="12" s="1"/>
  <c r="F270" i="12"/>
  <c r="K269" i="12"/>
  <c r="L269" i="12" s="1"/>
  <c r="M269" i="12" s="1"/>
  <c r="N269" i="12" s="1"/>
  <c r="R272" i="12"/>
  <c r="W272" i="12" s="1"/>
  <c r="X272" i="12" s="1"/>
  <c r="Y272" i="12" s="1"/>
  <c r="Z272" i="12" s="1"/>
  <c r="AD272" i="12"/>
  <c r="AI272" i="12" s="1"/>
  <c r="AJ272" i="12" s="1"/>
  <c r="AK272" i="12" s="1"/>
  <c r="AL272" i="12" s="1"/>
  <c r="V267" i="12"/>
  <c r="J267" i="12"/>
  <c r="AH267" i="12"/>
  <c r="AQ266" i="12"/>
  <c r="AN272" i="12"/>
  <c r="AO272" i="12" s="1"/>
  <c r="AP272" i="12" s="1"/>
  <c r="R273" i="12" l="1"/>
  <c r="W273" i="12" s="1"/>
  <c r="X273" i="12" s="1"/>
  <c r="Y273" i="12" s="1"/>
  <c r="Z273" i="12" s="1"/>
  <c r="AD273" i="12"/>
  <c r="AI273" i="12" s="1"/>
  <c r="AJ273" i="12" s="1"/>
  <c r="AK273" i="12" s="1"/>
  <c r="AL273" i="12" s="1"/>
  <c r="F271" i="12"/>
  <c r="K270" i="12"/>
  <c r="L270" i="12" s="1"/>
  <c r="M270" i="12" s="1"/>
  <c r="N270" i="12" s="1"/>
  <c r="AH268" i="12"/>
  <c r="J268" i="12"/>
  <c r="V268" i="12"/>
  <c r="AN273" i="12"/>
  <c r="AO273" i="12" s="1"/>
  <c r="AP273" i="12" s="1"/>
  <c r="AQ267" i="12"/>
  <c r="AD274" i="12" l="1"/>
  <c r="AI274" i="12" s="1"/>
  <c r="AJ274" i="12" s="1"/>
  <c r="AK274" i="12" s="1"/>
  <c r="AL274" i="12" s="1"/>
  <c r="F272" i="12"/>
  <c r="K271" i="12"/>
  <c r="L271" i="12" s="1"/>
  <c r="M271" i="12" s="1"/>
  <c r="N271" i="12" s="1"/>
  <c r="R274" i="12"/>
  <c r="W274" i="12" s="1"/>
  <c r="X274" i="12" s="1"/>
  <c r="Y274" i="12" s="1"/>
  <c r="Z274" i="12" s="1"/>
  <c r="V269" i="12"/>
  <c r="J269" i="12"/>
  <c r="AH269" i="12"/>
  <c r="AN274" i="12"/>
  <c r="AO274" i="12" s="1"/>
  <c r="AP274" i="12" s="1"/>
  <c r="AQ268" i="12"/>
  <c r="F273" i="12" l="1"/>
  <c r="K272" i="12"/>
  <c r="L272" i="12" s="1"/>
  <c r="M272" i="12" s="1"/>
  <c r="N272" i="12" s="1"/>
  <c r="R275" i="12"/>
  <c r="W275" i="12" s="1"/>
  <c r="X275" i="12" s="1"/>
  <c r="Y275" i="12" s="1"/>
  <c r="Z275" i="12" s="1"/>
  <c r="AD275" i="12"/>
  <c r="AI275" i="12" s="1"/>
  <c r="AJ275" i="12" s="1"/>
  <c r="AK275" i="12" s="1"/>
  <c r="AL275" i="12" s="1"/>
  <c r="AH270" i="12"/>
  <c r="J270" i="12"/>
  <c r="V270" i="12"/>
  <c r="AQ269" i="12"/>
  <c r="AN275" i="12"/>
  <c r="AO275" i="12" s="1"/>
  <c r="AP275" i="12" s="1"/>
  <c r="AD276" i="12" l="1"/>
  <c r="AI276" i="12" s="1"/>
  <c r="AJ276" i="12" s="1"/>
  <c r="AK276" i="12" s="1"/>
  <c r="AL276" i="12" s="1"/>
  <c r="R276" i="12"/>
  <c r="W276" i="12" s="1"/>
  <c r="X276" i="12" s="1"/>
  <c r="Y276" i="12" s="1"/>
  <c r="Z276" i="12" s="1"/>
  <c r="K273" i="12"/>
  <c r="L273" i="12" s="1"/>
  <c r="M273" i="12" s="1"/>
  <c r="N273" i="12" s="1"/>
  <c r="F274" i="12"/>
  <c r="J271" i="12"/>
  <c r="AH271" i="12"/>
  <c r="V271" i="12"/>
  <c r="AN276" i="12"/>
  <c r="AO276" i="12" s="1"/>
  <c r="AP276" i="12" s="1"/>
  <c r="AQ270" i="12"/>
  <c r="F275" i="12" l="1"/>
  <c r="K274" i="12"/>
  <c r="L274" i="12" s="1"/>
  <c r="M274" i="12" s="1"/>
  <c r="N274" i="12" s="1"/>
  <c r="R277" i="12"/>
  <c r="W277" i="12" s="1"/>
  <c r="X277" i="12" s="1"/>
  <c r="Y277" i="12" s="1"/>
  <c r="Z277" i="12" s="1"/>
  <c r="AD277" i="12"/>
  <c r="AI277" i="12" s="1"/>
  <c r="AJ277" i="12" s="1"/>
  <c r="AK277" i="12" s="1"/>
  <c r="AL277" i="12" s="1"/>
  <c r="V272" i="12"/>
  <c r="AH272" i="12"/>
  <c r="J272" i="12"/>
  <c r="AN277" i="12"/>
  <c r="AO277" i="12" s="1"/>
  <c r="AP277" i="12" s="1"/>
  <c r="AQ271" i="12"/>
  <c r="AD278" i="12" l="1"/>
  <c r="AI278" i="12" s="1"/>
  <c r="AJ278" i="12" s="1"/>
  <c r="AK278" i="12" s="1"/>
  <c r="AL278" i="12" s="1"/>
  <c r="R278" i="12"/>
  <c r="W278" i="12" s="1"/>
  <c r="X278" i="12" s="1"/>
  <c r="Y278" i="12" s="1"/>
  <c r="Z278" i="12" s="1"/>
  <c r="F276" i="12"/>
  <c r="K275" i="12"/>
  <c r="L275" i="12" s="1"/>
  <c r="M275" i="12" s="1"/>
  <c r="N275" i="12" s="1"/>
  <c r="J273" i="12"/>
  <c r="AH273" i="12"/>
  <c r="V273" i="12"/>
  <c r="AN278" i="12"/>
  <c r="AO278" i="12" s="1"/>
  <c r="AP278" i="12" s="1"/>
  <c r="AQ272" i="12"/>
  <c r="R279" i="12" l="1"/>
  <c r="W279" i="12" s="1"/>
  <c r="X279" i="12" s="1"/>
  <c r="Y279" i="12" s="1"/>
  <c r="Z279" i="12" s="1"/>
  <c r="F277" i="12"/>
  <c r="K276" i="12"/>
  <c r="L276" i="12" s="1"/>
  <c r="M276" i="12" s="1"/>
  <c r="N276" i="12" s="1"/>
  <c r="AD279" i="12"/>
  <c r="AI279" i="12" s="1"/>
  <c r="AJ279" i="12" s="1"/>
  <c r="AK279" i="12" s="1"/>
  <c r="AL279" i="12" s="1"/>
  <c r="AH274" i="12"/>
  <c r="J274" i="12"/>
  <c r="V274" i="12"/>
  <c r="AQ273" i="12"/>
  <c r="AN279" i="12"/>
  <c r="AO279" i="12" s="1"/>
  <c r="AP279" i="12" s="1"/>
  <c r="AD280" i="12" l="1"/>
  <c r="AI280" i="12" s="1"/>
  <c r="K277" i="12"/>
  <c r="L277" i="12" s="1"/>
  <c r="M277" i="12" s="1"/>
  <c r="N277" i="12" s="1"/>
  <c r="F278" i="12"/>
  <c r="R280" i="12"/>
  <c r="W280" i="12" s="1"/>
  <c r="X280" i="12" s="1"/>
  <c r="Y280" i="12" s="1"/>
  <c r="Z280" i="12" s="1"/>
  <c r="V275" i="12"/>
  <c r="J275" i="12"/>
  <c r="AH275" i="12"/>
  <c r="AN280" i="12"/>
  <c r="AO280" i="12" s="1"/>
  <c r="AP280" i="12" s="1"/>
  <c r="AQ274" i="12"/>
  <c r="AJ280" i="12" l="1"/>
  <c r="AK280" i="12" s="1"/>
  <c r="AL280" i="12" s="1"/>
  <c r="F279" i="12"/>
  <c r="K278" i="12"/>
  <c r="L278" i="12" s="1"/>
  <c r="M278" i="12" s="1"/>
  <c r="N278" i="12" s="1"/>
  <c r="R281" i="12"/>
  <c r="W281" i="12" s="1"/>
  <c r="X281" i="12" s="1"/>
  <c r="Y281" i="12" s="1"/>
  <c r="Z281" i="12" s="1"/>
  <c r="AD281" i="12"/>
  <c r="J276" i="12"/>
  <c r="AH276" i="12"/>
  <c r="V276" i="12"/>
  <c r="AN281" i="12"/>
  <c r="AO281" i="12" s="1"/>
  <c r="AP281" i="12" s="1"/>
  <c r="AQ275" i="12"/>
  <c r="AD282" i="12" l="1"/>
  <c r="AI282" i="12" s="1"/>
  <c r="AI281" i="12"/>
  <c r="AJ281" i="12" s="1"/>
  <c r="AK281" i="12" s="1"/>
  <c r="AL281" i="12" s="1"/>
  <c r="R282" i="12"/>
  <c r="W282" i="12" s="1"/>
  <c r="X282" i="12" s="1"/>
  <c r="Y282" i="12" s="1"/>
  <c r="Z282" i="12" s="1"/>
  <c r="K279" i="12"/>
  <c r="L279" i="12" s="1"/>
  <c r="M279" i="12" s="1"/>
  <c r="N279" i="12" s="1"/>
  <c r="F280" i="12"/>
  <c r="V277" i="12"/>
  <c r="AH277" i="12"/>
  <c r="J277" i="12"/>
  <c r="AQ276" i="12"/>
  <c r="AN282" i="12"/>
  <c r="AO282" i="12" s="1"/>
  <c r="AP282" i="12" s="1"/>
  <c r="AJ282" i="12" l="1"/>
  <c r="AK282" i="12" s="1"/>
  <c r="AL282" i="12" s="1"/>
  <c r="F281" i="12"/>
  <c r="K280" i="12"/>
  <c r="L280" i="12" s="1"/>
  <c r="M280" i="12" s="1"/>
  <c r="N280" i="12" s="1"/>
  <c r="R283" i="12"/>
  <c r="W283" i="12" s="1"/>
  <c r="X283" i="12" s="1"/>
  <c r="Y283" i="12" s="1"/>
  <c r="Z283" i="12" s="1"/>
  <c r="AD283" i="12"/>
  <c r="AI283" i="12" s="1"/>
  <c r="AJ283" i="12" s="1"/>
  <c r="AK283" i="12" s="1"/>
  <c r="AL283" i="12" s="1"/>
  <c r="J278" i="12"/>
  <c r="AH278" i="12"/>
  <c r="V278" i="12"/>
  <c r="AN283" i="12"/>
  <c r="AO283" i="12" s="1"/>
  <c r="AP283" i="12" s="1"/>
  <c r="AQ277" i="12"/>
  <c r="AD284" i="12" l="1"/>
  <c r="AI284" i="12" s="1"/>
  <c r="AJ284" i="12" s="1"/>
  <c r="AK284" i="12" s="1"/>
  <c r="AL284" i="12" s="1"/>
  <c r="R284" i="12"/>
  <c r="W284" i="12" s="1"/>
  <c r="X284" i="12" s="1"/>
  <c r="Y284" i="12" s="1"/>
  <c r="Z284" i="12" s="1"/>
  <c r="F282" i="12"/>
  <c r="K281" i="12"/>
  <c r="L281" i="12" s="1"/>
  <c r="M281" i="12" s="1"/>
  <c r="N281" i="12" s="1"/>
  <c r="V279" i="12"/>
  <c r="AH279" i="12"/>
  <c r="J279" i="12"/>
  <c r="AN284" i="12"/>
  <c r="AO284" i="12" s="1"/>
  <c r="AP284" i="12" s="1"/>
  <c r="AQ278" i="12"/>
  <c r="F283" i="12" l="1"/>
  <c r="K282" i="12"/>
  <c r="L282" i="12" s="1"/>
  <c r="M282" i="12" s="1"/>
  <c r="N282" i="12" s="1"/>
  <c r="R285" i="12"/>
  <c r="W285" i="12" s="1"/>
  <c r="X285" i="12" s="1"/>
  <c r="Y285" i="12" s="1"/>
  <c r="Z285" i="12" s="1"/>
  <c r="AD285" i="12"/>
  <c r="AI285" i="12" s="1"/>
  <c r="AJ285" i="12" s="1"/>
  <c r="AK285" i="12" s="1"/>
  <c r="AL285" i="12" s="1"/>
  <c r="J280" i="12"/>
  <c r="AH280" i="12"/>
  <c r="V280" i="12"/>
  <c r="AQ279" i="12"/>
  <c r="AN285" i="12"/>
  <c r="AO285" i="12" s="1"/>
  <c r="AP285" i="12" s="1"/>
  <c r="R286" i="12" l="1"/>
  <c r="W286" i="12" s="1"/>
  <c r="X286" i="12" s="1"/>
  <c r="Y286" i="12" s="1"/>
  <c r="Z286" i="12" s="1"/>
  <c r="AD286" i="12"/>
  <c r="AI286" i="12" s="1"/>
  <c r="AJ286" i="12" s="1"/>
  <c r="AK286" i="12" s="1"/>
  <c r="AL286" i="12" s="1"/>
  <c r="F284" i="12"/>
  <c r="K283" i="12"/>
  <c r="L283" i="12" s="1"/>
  <c r="M283" i="12" s="1"/>
  <c r="N283" i="12" s="1"/>
  <c r="V281" i="12"/>
  <c r="AH281" i="12"/>
  <c r="J281" i="12"/>
  <c r="AN286" i="12"/>
  <c r="AO286" i="12" s="1"/>
  <c r="AP286" i="12" s="1"/>
  <c r="AQ280" i="12"/>
  <c r="F285" i="12" l="1"/>
  <c r="K284" i="12"/>
  <c r="L284" i="12" s="1"/>
  <c r="M284" i="12" s="1"/>
  <c r="N284" i="12" s="1"/>
  <c r="AD287" i="12"/>
  <c r="AI287" i="12" s="1"/>
  <c r="AJ287" i="12" s="1"/>
  <c r="AK287" i="12" s="1"/>
  <c r="AL287" i="12" s="1"/>
  <c r="R287" i="12"/>
  <c r="J282" i="12"/>
  <c r="AH282" i="12"/>
  <c r="V282" i="12"/>
  <c r="AN287" i="12"/>
  <c r="AO287" i="12" s="1"/>
  <c r="AP287" i="12" s="1"/>
  <c r="AQ281" i="12"/>
  <c r="R288" i="12" l="1"/>
  <c r="W288" i="12" s="1"/>
  <c r="W287" i="12"/>
  <c r="X287" i="12" s="1"/>
  <c r="Y287" i="12" s="1"/>
  <c r="Z287" i="12" s="1"/>
  <c r="AD288" i="12"/>
  <c r="AI288" i="12" s="1"/>
  <c r="AJ288" i="12" s="1"/>
  <c r="AK288" i="12" s="1"/>
  <c r="AL288" i="12" s="1"/>
  <c r="F286" i="12"/>
  <c r="K285" i="12"/>
  <c r="L285" i="12" s="1"/>
  <c r="M285" i="12" s="1"/>
  <c r="N285" i="12" s="1"/>
  <c r="AH283" i="12"/>
  <c r="V283" i="12"/>
  <c r="J283" i="12"/>
  <c r="AQ282" i="12"/>
  <c r="AN288" i="12"/>
  <c r="AO288" i="12" s="1"/>
  <c r="AP288" i="12" s="1"/>
  <c r="X288" i="12" l="1"/>
  <c r="Y288" i="12" s="1"/>
  <c r="Z288" i="12" s="1"/>
  <c r="AD289" i="12"/>
  <c r="AI289" i="12" s="1"/>
  <c r="F287" i="12"/>
  <c r="K286" i="12"/>
  <c r="L286" i="12" s="1"/>
  <c r="M286" i="12" s="1"/>
  <c r="N286" i="12" s="1"/>
  <c r="R289" i="12"/>
  <c r="J284" i="12"/>
  <c r="V284" i="12"/>
  <c r="AH284" i="12"/>
  <c r="AN289" i="12"/>
  <c r="AO289" i="12" s="1"/>
  <c r="AP289" i="12" s="1"/>
  <c r="AQ283" i="12"/>
  <c r="R290" i="12" l="1"/>
  <c r="W290" i="12" s="1"/>
  <c r="W289" i="12"/>
  <c r="X289" i="12" s="1"/>
  <c r="Y289" i="12" s="1"/>
  <c r="Z289" i="12" s="1"/>
  <c r="AJ289" i="12"/>
  <c r="AK289" i="12" s="1"/>
  <c r="AL289" i="12" s="1"/>
  <c r="F288" i="12"/>
  <c r="K287" i="12"/>
  <c r="L287" i="12" s="1"/>
  <c r="M287" i="12" s="1"/>
  <c r="N287" i="12" s="1"/>
  <c r="AD290" i="12"/>
  <c r="AI290" i="12" s="1"/>
  <c r="AJ290" i="12" s="1"/>
  <c r="AH285" i="12"/>
  <c r="V285" i="12"/>
  <c r="J285" i="12"/>
  <c r="AN290" i="12"/>
  <c r="AO290" i="12" s="1"/>
  <c r="AP290" i="12" s="1"/>
  <c r="AQ284" i="12"/>
  <c r="R291" i="12" l="1"/>
  <c r="W291" i="12" s="1"/>
  <c r="X291" i="12" s="1"/>
  <c r="X290" i="12"/>
  <c r="Y290" i="12" s="1"/>
  <c r="Z290" i="12" s="1"/>
  <c r="AK290" i="12"/>
  <c r="AL290" i="12" s="1"/>
  <c r="AD291" i="12"/>
  <c r="AI291" i="12" s="1"/>
  <c r="AJ291" i="12" s="1"/>
  <c r="F289" i="12"/>
  <c r="K288" i="12"/>
  <c r="L288" i="12" s="1"/>
  <c r="M288" i="12" s="1"/>
  <c r="N288" i="12" s="1"/>
  <c r="AH286" i="12"/>
  <c r="J286" i="12"/>
  <c r="V286" i="12"/>
  <c r="AQ285" i="12"/>
  <c r="AN291" i="12"/>
  <c r="AO291" i="12" s="1"/>
  <c r="AP291" i="12" s="1"/>
  <c r="Y291" i="12" l="1"/>
  <c r="Z291" i="12" s="1"/>
  <c r="AK291" i="12"/>
  <c r="AL291" i="12" s="1"/>
  <c r="F290" i="12"/>
  <c r="K289" i="12"/>
  <c r="L289" i="12" s="1"/>
  <c r="M289" i="12" s="1"/>
  <c r="N289" i="12" s="1"/>
  <c r="AD292" i="12"/>
  <c r="AI292" i="12" s="1"/>
  <c r="AJ292" i="12" s="1"/>
  <c r="R292" i="12"/>
  <c r="W292" i="12" s="1"/>
  <c r="X292" i="12" s="1"/>
  <c r="Y292" i="12" s="1"/>
  <c r="Z292" i="12" s="1"/>
  <c r="J287" i="12"/>
  <c r="V287" i="12"/>
  <c r="AH287" i="12"/>
  <c r="AQ286" i="12"/>
  <c r="AN292" i="12"/>
  <c r="AO292" i="12" s="1"/>
  <c r="AP292" i="12" s="1"/>
  <c r="AK292" i="12" l="1"/>
  <c r="AL292" i="12" s="1"/>
  <c r="R293" i="12"/>
  <c r="W293" i="12" s="1"/>
  <c r="X293" i="12" s="1"/>
  <c r="Y293" i="12" s="1"/>
  <c r="Z293" i="12" s="1"/>
  <c r="AD293" i="12"/>
  <c r="AI293" i="12" s="1"/>
  <c r="AJ293" i="12" s="1"/>
  <c r="K290" i="12"/>
  <c r="L290" i="12" s="1"/>
  <c r="M290" i="12" s="1"/>
  <c r="N290" i="12" s="1"/>
  <c r="F291" i="12"/>
  <c r="J288" i="12"/>
  <c r="AH288" i="12"/>
  <c r="V288" i="12"/>
  <c r="AQ287" i="12"/>
  <c r="AN293" i="12"/>
  <c r="AO293" i="12" s="1"/>
  <c r="AP293" i="12" s="1"/>
  <c r="AK293" i="12" l="1"/>
  <c r="AL293" i="12" s="1"/>
  <c r="K291" i="12"/>
  <c r="L291" i="12" s="1"/>
  <c r="M291" i="12" s="1"/>
  <c r="N291" i="12" s="1"/>
  <c r="F292" i="12"/>
  <c r="AD294" i="12"/>
  <c r="AI294" i="12" s="1"/>
  <c r="AJ294" i="12" s="1"/>
  <c r="AK294" i="12" s="1"/>
  <c r="AL294" i="12" s="1"/>
  <c r="R294" i="12"/>
  <c r="W294" i="12" s="1"/>
  <c r="X294" i="12" s="1"/>
  <c r="Y294" i="12" s="1"/>
  <c r="Z294" i="12" s="1"/>
  <c r="V289" i="12"/>
  <c r="AH289" i="12"/>
  <c r="J289" i="12"/>
  <c r="AN294" i="12"/>
  <c r="AO294" i="12" s="1"/>
  <c r="AP294" i="12" s="1"/>
  <c r="AQ288" i="12"/>
  <c r="R295" i="12" l="1"/>
  <c r="W295" i="12" s="1"/>
  <c r="X295" i="12" s="1"/>
  <c r="Y295" i="12" s="1"/>
  <c r="Z295" i="12" s="1"/>
  <c r="K292" i="12"/>
  <c r="L292" i="12" s="1"/>
  <c r="M292" i="12" s="1"/>
  <c r="N292" i="12" s="1"/>
  <c r="F293" i="12"/>
  <c r="AD295" i="12"/>
  <c r="AI295" i="12" s="1"/>
  <c r="AJ295" i="12" s="1"/>
  <c r="AK295" i="12" s="1"/>
  <c r="AL295" i="12" s="1"/>
  <c r="AH290" i="12"/>
  <c r="J290" i="12"/>
  <c r="V290" i="12"/>
  <c r="AN295" i="12"/>
  <c r="AO295" i="12" s="1"/>
  <c r="AP295" i="12" s="1"/>
  <c r="AQ289" i="12"/>
  <c r="AD296" i="12" l="1"/>
  <c r="AI296" i="12" s="1"/>
  <c r="AJ296" i="12" s="1"/>
  <c r="AK296" i="12" s="1"/>
  <c r="AL296" i="12" s="1"/>
  <c r="F294" i="12"/>
  <c r="K293" i="12"/>
  <c r="L293" i="12" s="1"/>
  <c r="M293" i="12" s="1"/>
  <c r="N293" i="12" s="1"/>
  <c r="R296" i="12"/>
  <c r="W296" i="12" s="1"/>
  <c r="X296" i="12" s="1"/>
  <c r="Y296" i="12" s="1"/>
  <c r="Z296" i="12" s="1"/>
  <c r="V291" i="12"/>
  <c r="J291" i="12"/>
  <c r="AH291" i="12"/>
  <c r="AQ290" i="12"/>
  <c r="AN296" i="12"/>
  <c r="AO296" i="12" s="1"/>
  <c r="AP296" i="12" s="1"/>
  <c r="R297" i="12" l="1"/>
  <c r="W297" i="12" s="1"/>
  <c r="X297" i="12" s="1"/>
  <c r="Y297" i="12" s="1"/>
  <c r="Z297" i="12" s="1"/>
  <c r="F295" i="12"/>
  <c r="K294" i="12"/>
  <c r="L294" i="12" s="1"/>
  <c r="M294" i="12" s="1"/>
  <c r="N294" i="12" s="1"/>
  <c r="AD297" i="12"/>
  <c r="J292" i="12"/>
  <c r="AH292" i="12"/>
  <c r="V292" i="12"/>
  <c r="AN297" i="12"/>
  <c r="AO297" i="12" s="1"/>
  <c r="AP297" i="12" s="1"/>
  <c r="AQ291" i="12"/>
  <c r="AD298" i="12" l="1"/>
  <c r="AI298" i="12" s="1"/>
  <c r="AI297" i="12"/>
  <c r="AJ297" i="12" s="1"/>
  <c r="AK297" i="12" s="1"/>
  <c r="AL297" i="12" s="1"/>
  <c r="F296" i="12"/>
  <c r="K295" i="12"/>
  <c r="L295" i="12" s="1"/>
  <c r="M295" i="12" s="1"/>
  <c r="N295" i="12" s="1"/>
  <c r="R298" i="12"/>
  <c r="W298" i="12" s="1"/>
  <c r="X298" i="12" s="1"/>
  <c r="Y298" i="12" s="1"/>
  <c r="Z298" i="12" s="1"/>
  <c r="V293" i="12"/>
  <c r="AH293" i="12"/>
  <c r="J293" i="12"/>
  <c r="AQ292" i="12"/>
  <c r="AN298" i="12"/>
  <c r="AO298" i="12" s="1"/>
  <c r="AP298" i="12" s="1"/>
  <c r="AJ298" i="12" l="1"/>
  <c r="AK298" i="12" s="1"/>
  <c r="AL298" i="12" s="1"/>
  <c r="F297" i="12"/>
  <c r="K296" i="12"/>
  <c r="L296" i="12" s="1"/>
  <c r="M296" i="12" s="1"/>
  <c r="N296" i="12" s="1"/>
  <c r="R299" i="12"/>
  <c r="W299" i="12" s="1"/>
  <c r="X299" i="12" s="1"/>
  <c r="Y299" i="12" s="1"/>
  <c r="Z299" i="12" s="1"/>
  <c r="AD299" i="12"/>
  <c r="AI299" i="12" s="1"/>
  <c r="AJ299" i="12" s="1"/>
  <c r="AH294" i="12"/>
  <c r="J294" i="12"/>
  <c r="V294" i="12"/>
  <c r="AN299" i="12"/>
  <c r="AO299" i="12" s="1"/>
  <c r="AP299" i="12" s="1"/>
  <c r="AQ293" i="12"/>
  <c r="AK299" i="12" l="1"/>
  <c r="AL299" i="12" s="1"/>
  <c r="AD300" i="12"/>
  <c r="AI300" i="12" s="1"/>
  <c r="AJ300" i="12" s="1"/>
  <c r="AK300" i="12" s="1"/>
  <c r="AL300" i="12" s="1"/>
  <c r="R300" i="12"/>
  <c r="W300" i="12" s="1"/>
  <c r="X300" i="12" s="1"/>
  <c r="Y300" i="12" s="1"/>
  <c r="Z300" i="12" s="1"/>
  <c r="K297" i="12"/>
  <c r="L297" i="12" s="1"/>
  <c r="M297" i="12" s="1"/>
  <c r="N297" i="12" s="1"/>
  <c r="F298" i="12"/>
  <c r="V295" i="12"/>
  <c r="J295" i="12"/>
  <c r="AH295" i="12"/>
  <c r="AQ294" i="12"/>
  <c r="AN300" i="12"/>
  <c r="AO300" i="12" s="1"/>
  <c r="AP300" i="12" s="1"/>
  <c r="F299" i="12" l="1"/>
  <c r="K298" i="12"/>
  <c r="L298" i="12" s="1"/>
  <c r="M298" i="12" s="1"/>
  <c r="N298" i="12" s="1"/>
  <c r="R301" i="12"/>
  <c r="W301" i="12" s="1"/>
  <c r="X301" i="12" s="1"/>
  <c r="Y301" i="12" s="1"/>
  <c r="Z301" i="12" s="1"/>
  <c r="AD301" i="12"/>
  <c r="AI301" i="12" s="1"/>
  <c r="AJ301" i="12" s="1"/>
  <c r="AK301" i="12" s="1"/>
  <c r="AL301" i="12" s="1"/>
  <c r="J296" i="12"/>
  <c r="V296" i="12"/>
  <c r="AH296" i="12"/>
  <c r="AN301" i="12"/>
  <c r="AO301" i="12" s="1"/>
  <c r="AP301" i="12" s="1"/>
  <c r="AQ295" i="12"/>
  <c r="AD302" i="12" l="1"/>
  <c r="AI302" i="12" s="1"/>
  <c r="AJ302" i="12" s="1"/>
  <c r="AK302" i="12" s="1"/>
  <c r="AL302" i="12" s="1"/>
  <c r="R302" i="12"/>
  <c r="W302" i="12" s="1"/>
  <c r="X302" i="12" s="1"/>
  <c r="Y302" i="12" s="1"/>
  <c r="Z302" i="12" s="1"/>
  <c r="F300" i="12"/>
  <c r="K299" i="12"/>
  <c r="L299" i="12" s="1"/>
  <c r="M299" i="12" s="1"/>
  <c r="N299" i="12" s="1"/>
  <c r="AH297" i="12"/>
  <c r="V297" i="12"/>
  <c r="J297" i="12"/>
  <c r="AQ296" i="12"/>
  <c r="AN302" i="12"/>
  <c r="AO302" i="12" s="1"/>
  <c r="AP302" i="12" s="1"/>
  <c r="R303" i="12" l="1"/>
  <c r="W303" i="12" s="1"/>
  <c r="X303" i="12" s="1"/>
  <c r="Y303" i="12" s="1"/>
  <c r="Z303" i="12" s="1"/>
  <c r="K300" i="12"/>
  <c r="L300" i="12" s="1"/>
  <c r="M300" i="12" s="1"/>
  <c r="N300" i="12" s="1"/>
  <c r="F301" i="12"/>
  <c r="AD303" i="12"/>
  <c r="AI303" i="12" s="1"/>
  <c r="AJ303" i="12" s="1"/>
  <c r="AK303" i="12" s="1"/>
  <c r="AL303" i="12" s="1"/>
  <c r="V298" i="12"/>
  <c r="J298" i="12"/>
  <c r="AH298" i="12"/>
  <c r="AN303" i="12"/>
  <c r="AO303" i="12" s="1"/>
  <c r="AP303" i="12" s="1"/>
  <c r="AQ297" i="12"/>
  <c r="AD304" i="12" l="1"/>
  <c r="AI304" i="12" s="1"/>
  <c r="AJ304" i="12" s="1"/>
  <c r="AK304" i="12" s="1"/>
  <c r="AL304" i="12" s="1"/>
  <c r="F302" i="12"/>
  <c r="K301" i="12"/>
  <c r="L301" i="12" s="1"/>
  <c r="M301" i="12" s="1"/>
  <c r="N301" i="12" s="1"/>
  <c r="R304" i="12"/>
  <c r="W304" i="12" s="1"/>
  <c r="X304" i="12" s="1"/>
  <c r="Y304" i="12" s="1"/>
  <c r="Z304" i="12" s="1"/>
  <c r="AH299" i="12"/>
  <c r="J299" i="12"/>
  <c r="V299" i="12"/>
  <c r="AQ298" i="12"/>
  <c r="AN304" i="12"/>
  <c r="AO304" i="12" s="1"/>
  <c r="AP304" i="12" s="1"/>
  <c r="R305" i="12" l="1"/>
  <c r="W305" i="12" s="1"/>
  <c r="X305" i="12" s="1"/>
  <c r="Y305" i="12" s="1"/>
  <c r="Z305" i="12" s="1"/>
  <c r="K302" i="12"/>
  <c r="L302" i="12" s="1"/>
  <c r="M302" i="12" s="1"/>
  <c r="N302" i="12" s="1"/>
  <c r="F303" i="12"/>
  <c r="AD305" i="12"/>
  <c r="AI305" i="12" s="1"/>
  <c r="AJ305" i="12" s="1"/>
  <c r="AK305" i="12" s="1"/>
  <c r="AL305" i="12" s="1"/>
  <c r="J300" i="12"/>
  <c r="AH300" i="12"/>
  <c r="V300" i="12"/>
  <c r="AN305" i="12"/>
  <c r="AO305" i="12" s="1"/>
  <c r="AP305" i="12" s="1"/>
  <c r="AQ299" i="12"/>
  <c r="AD306" i="12" l="1"/>
  <c r="AI306" i="12" s="1"/>
  <c r="AJ306" i="12" s="1"/>
  <c r="AK306" i="12" s="1"/>
  <c r="AL306" i="12" s="1"/>
  <c r="K303" i="12"/>
  <c r="L303" i="12" s="1"/>
  <c r="M303" i="12" s="1"/>
  <c r="N303" i="12" s="1"/>
  <c r="F304" i="12"/>
  <c r="R306" i="12"/>
  <c r="W306" i="12" s="1"/>
  <c r="X306" i="12" s="1"/>
  <c r="Y306" i="12" s="1"/>
  <c r="Z306" i="12" s="1"/>
  <c r="AH301" i="12"/>
  <c r="J301" i="12"/>
  <c r="V301" i="12"/>
  <c r="AQ300" i="12"/>
  <c r="AN306" i="12"/>
  <c r="AO306" i="12" s="1"/>
  <c r="AP306" i="12" s="1"/>
  <c r="F305" i="12" l="1"/>
  <c r="K304" i="12"/>
  <c r="L304" i="12" s="1"/>
  <c r="M304" i="12" s="1"/>
  <c r="N304" i="12" s="1"/>
  <c r="R307" i="12"/>
  <c r="W307" i="12" s="1"/>
  <c r="X307" i="12" s="1"/>
  <c r="Y307" i="12" s="1"/>
  <c r="Z307" i="12" s="1"/>
  <c r="AD307" i="12"/>
  <c r="J302" i="12"/>
  <c r="V302" i="12"/>
  <c r="AH302" i="12"/>
  <c r="AN307" i="12"/>
  <c r="AO307" i="12" s="1"/>
  <c r="AP307" i="12" s="1"/>
  <c r="AQ301" i="12"/>
  <c r="AD308" i="12" l="1"/>
  <c r="AI308" i="12" s="1"/>
  <c r="AI307" i="12"/>
  <c r="AJ307" i="12" s="1"/>
  <c r="AK307" i="12" s="1"/>
  <c r="AL307" i="12" s="1"/>
  <c r="R308" i="12"/>
  <c r="W308" i="12" s="1"/>
  <c r="X308" i="12" s="1"/>
  <c r="Y308" i="12" s="1"/>
  <c r="Z308" i="12" s="1"/>
  <c r="K305" i="12"/>
  <c r="L305" i="12" s="1"/>
  <c r="M305" i="12" s="1"/>
  <c r="N305" i="12" s="1"/>
  <c r="F306" i="12"/>
  <c r="AH303" i="12"/>
  <c r="V303" i="12"/>
  <c r="J303" i="12"/>
  <c r="AQ302" i="12"/>
  <c r="AN308" i="12"/>
  <c r="AO308" i="12" s="1"/>
  <c r="AP308" i="12" s="1"/>
  <c r="AJ308" i="12" l="1"/>
  <c r="AK308" i="12" s="1"/>
  <c r="AL308" i="12" s="1"/>
  <c r="R309" i="12"/>
  <c r="W309" i="12" s="1"/>
  <c r="X309" i="12" s="1"/>
  <c r="Y309" i="12" s="1"/>
  <c r="Z309" i="12" s="1"/>
  <c r="F307" i="12"/>
  <c r="K306" i="12"/>
  <c r="L306" i="12" s="1"/>
  <c r="M306" i="12" s="1"/>
  <c r="N306" i="12" s="1"/>
  <c r="AD309" i="12"/>
  <c r="AI309" i="12" s="1"/>
  <c r="AJ309" i="12" s="1"/>
  <c r="J304" i="12"/>
  <c r="V304" i="12"/>
  <c r="AH304" i="12"/>
  <c r="AN309" i="12"/>
  <c r="AO309" i="12" s="1"/>
  <c r="AP309" i="12" s="1"/>
  <c r="AQ303" i="12"/>
  <c r="AK309" i="12" l="1"/>
  <c r="AL309" i="12" s="1"/>
  <c r="F308" i="12"/>
  <c r="K307" i="12"/>
  <c r="L307" i="12" s="1"/>
  <c r="M307" i="12" s="1"/>
  <c r="N307" i="12" s="1"/>
  <c r="AD310" i="12"/>
  <c r="AI310" i="12" s="1"/>
  <c r="AJ310" i="12" s="1"/>
  <c r="R310" i="12"/>
  <c r="W310" i="12" s="1"/>
  <c r="X310" i="12" s="1"/>
  <c r="Y310" i="12" s="1"/>
  <c r="Z310" i="12" s="1"/>
  <c r="AH305" i="12"/>
  <c r="V305" i="12"/>
  <c r="J305" i="12"/>
  <c r="AQ304" i="12"/>
  <c r="AN310" i="12"/>
  <c r="AO310" i="12" s="1"/>
  <c r="AP310" i="12" s="1"/>
  <c r="AK310" i="12" l="1"/>
  <c r="AL310" i="12" s="1"/>
  <c r="R311" i="12"/>
  <c r="W311" i="12" s="1"/>
  <c r="X311" i="12" s="1"/>
  <c r="Y311" i="12" s="1"/>
  <c r="Z311" i="12" s="1"/>
  <c r="AD311" i="12"/>
  <c r="AI311" i="12" s="1"/>
  <c r="AJ311" i="12" s="1"/>
  <c r="AK311" i="12" s="1"/>
  <c r="AL311" i="12" s="1"/>
  <c r="F309" i="12"/>
  <c r="K308" i="12"/>
  <c r="L308" i="12" s="1"/>
  <c r="M308" i="12" s="1"/>
  <c r="N308" i="12" s="1"/>
  <c r="J306" i="12"/>
  <c r="V306" i="12"/>
  <c r="AH306" i="12"/>
  <c r="AN311" i="12"/>
  <c r="AO311" i="12" s="1"/>
  <c r="AP311" i="12" s="1"/>
  <c r="AQ305" i="12"/>
  <c r="AD312" i="12" l="1"/>
  <c r="AI312" i="12" s="1"/>
  <c r="AJ312" i="12" s="1"/>
  <c r="AK312" i="12" s="1"/>
  <c r="AL312" i="12" s="1"/>
  <c r="K309" i="12"/>
  <c r="L309" i="12" s="1"/>
  <c r="M309" i="12" s="1"/>
  <c r="N309" i="12" s="1"/>
  <c r="F310" i="12"/>
  <c r="R312" i="12"/>
  <c r="W312" i="12" s="1"/>
  <c r="X312" i="12" s="1"/>
  <c r="Y312" i="12" s="1"/>
  <c r="Z312" i="12" s="1"/>
  <c r="AH307" i="12"/>
  <c r="J307" i="12"/>
  <c r="V307" i="12"/>
  <c r="AQ306" i="12"/>
  <c r="AN312" i="12"/>
  <c r="AO312" i="12" s="1"/>
  <c r="AP312" i="12" s="1"/>
  <c r="R313" i="12" l="1"/>
  <c r="K310" i="12"/>
  <c r="L310" i="12" s="1"/>
  <c r="M310" i="12" s="1"/>
  <c r="N310" i="12" s="1"/>
  <c r="F311" i="12"/>
  <c r="AD313" i="12"/>
  <c r="AI313" i="12" s="1"/>
  <c r="AJ313" i="12" s="1"/>
  <c r="AK313" i="12" s="1"/>
  <c r="AL313" i="12" s="1"/>
  <c r="V308" i="12"/>
  <c r="J308" i="12"/>
  <c r="AH308" i="12"/>
  <c r="AN313" i="12"/>
  <c r="AO313" i="12" s="1"/>
  <c r="AP313" i="12" s="1"/>
  <c r="AQ307" i="12"/>
  <c r="R314" i="12" l="1"/>
  <c r="W314" i="12" s="1"/>
  <c r="W313" i="12"/>
  <c r="X313" i="12" s="1"/>
  <c r="Y313" i="12" s="1"/>
  <c r="Z313" i="12" s="1"/>
  <c r="AD314" i="12"/>
  <c r="AI314" i="12" s="1"/>
  <c r="AJ314" i="12" s="1"/>
  <c r="AK314" i="12" s="1"/>
  <c r="AL314" i="12" s="1"/>
  <c r="K311" i="12"/>
  <c r="L311" i="12" s="1"/>
  <c r="M311" i="12" s="1"/>
  <c r="N311" i="12" s="1"/>
  <c r="F312" i="12"/>
  <c r="J309" i="12"/>
  <c r="AH309" i="12"/>
  <c r="V309" i="12"/>
  <c r="AN314" i="12"/>
  <c r="AO314" i="12" s="1"/>
  <c r="AP314" i="12" s="1"/>
  <c r="AQ308" i="12"/>
  <c r="X314" i="12" l="1"/>
  <c r="Y314" i="12" s="1"/>
  <c r="Z314" i="12" s="1"/>
  <c r="R315" i="12"/>
  <c r="K312" i="12"/>
  <c r="L312" i="12" s="1"/>
  <c r="M312" i="12" s="1"/>
  <c r="N312" i="12" s="1"/>
  <c r="F313" i="12"/>
  <c r="AD315" i="12"/>
  <c r="AI315" i="12" s="1"/>
  <c r="AJ315" i="12" s="1"/>
  <c r="AK315" i="12" s="1"/>
  <c r="AL315" i="12" s="1"/>
  <c r="V310" i="12"/>
  <c r="AH310" i="12"/>
  <c r="J310" i="12"/>
  <c r="AQ309" i="12"/>
  <c r="AN315" i="12"/>
  <c r="AO315" i="12" s="1"/>
  <c r="AP315" i="12" s="1"/>
  <c r="R316" i="12" l="1"/>
  <c r="W316" i="12" s="1"/>
  <c r="W315" i="12"/>
  <c r="X315" i="12" s="1"/>
  <c r="Y315" i="12" s="1"/>
  <c r="Z315" i="12" s="1"/>
  <c r="AD316" i="12"/>
  <c r="AI316" i="12" s="1"/>
  <c r="AJ316" i="12" s="1"/>
  <c r="AK316" i="12" s="1"/>
  <c r="AL316" i="12" s="1"/>
  <c r="F314" i="12"/>
  <c r="K313" i="12"/>
  <c r="L313" i="12" s="1"/>
  <c r="M313" i="12" s="1"/>
  <c r="N313" i="12" s="1"/>
  <c r="J311" i="12"/>
  <c r="AH311" i="12"/>
  <c r="V311" i="12"/>
  <c r="AN316" i="12"/>
  <c r="AO316" i="12" s="1"/>
  <c r="AP316" i="12" s="1"/>
  <c r="AQ310" i="12"/>
  <c r="X316" i="12" l="1"/>
  <c r="Y316" i="12" s="1"/>
  <c r="Z316" i="12" s="1"/>
  <c r="AD317" i="12"/>
  <c r="F315" i="12"/>
  <c r="K314" i="12"/>
  <c r="L314" i="12" s="1"/>
  <c r="M314" i="12" s="1"/>
  <c r="N314" i="12" s="1"/>
  <c r="R317" i="12"/>
  <c r="W317" i="12" s="1"/>
  <c r="X317" i="12" s="1"/>
  <c r="Y317" i="12" s="1"/>
  <c r="Z317" i="12" s="1"/>
  <c r="V312" i="12"/>
  <c r="AH312" i="12"/>
  <c r="J312" i="12"/>
  <c r="AN317" i="12"/>
  <c r="AO317" i="12" s="1"/>
  <c r="AP317" i="12" s="1"/>
  <c r="AQ311" i="12"/>
  <c r="AD318" i="12" l="1"/>
  <c r="AI318" i="12" s="1"/>
  <c r="AI317" i="12"/>
  <c r="AJ317" i="12" s="1"/>
  <c r="AK317" i="12" s="1"/>
  <c r="AL317" i="12" s="1"/>
  <c r="R318" i="12"/>
  <c r="W318" i="12" s="1"/>
  <c r="X318" i="12" s="1"/>
  <c r="Y318" i="12" s="1"/>
  <c r="Z318" i="12" s="1"/>
  <c r="K315" i="12"/>
  <c r="L315" i="12" s="1"/>
  <c r="M315" i="12" s="1"/>
  <c r="N315" i="12" s="1"/>
  <c r="F316" i="12"/>
  <c r="J313" i="12"/>
  <c r="AH313" i="12"/>
  <c r="V313" i="12"/>
  <c r="AN318" i="12"/>
  <c r="AO318" i="12" s="1"/>
  <c r="AP318" i="12" s="1"/>
  <c r="AQ312" i="12"/>
  <c r="AD319" i="12" l="1"/>
  <c r="AI319" i="12" s="1"/>
  <c r="AJ319" i="12" s="1"/>
  <c r="AJ318" i="12"/>
  <c r="AK318" i="12" s="1"/>
  <c r="AL318" i="12" s="1"/>
  <c r="K316" i="12"/>
  <c r="L316" i="12" s="1"/>
  <c r="M316" i="12" s="1"/>
  <c r="N316" i="12" s="1"/>
  <c r="F317" i="12"/>
  <c r="R319" i="12"/>
  <c r="V314" i="12"/>
  <c r="AH314" i="12"/>
  <c r="J314" i="12"/>
  <c r="AN319" i="12"/>
  <c r="AO319" i="12" s="1"/>
  <c r="AP319" i="12" s="1"/>
  <c r="AQ313" i="12"/>
  <c r="R320" i="12" l="1"/>
  <c r="W320" i="12" s="1"/>
  <c r="W319" i="12"/>
  <c r="X319" i="12" s="1"/>
  <c r="Y319" i="12" s="1"/>
  <c r="Z319" i="12" s="1"/>
  <c r="AK319" i="12"/>
  <c r="AL319" i="12" s="1"/>
  <c r="AD320" i="12"/>
  <c r="AI320" i="12" s="1"/>
  <c r="AJ320" i="12" s="1"/>
  <c r="F318" i="12"/>
  <c r="K317" i="12"/>
  <c r="L317" i="12" s="1"/>
  <c r="M317" i="12" s="1"/>
  <c r="N317" i="12" s="1"/>
  <c r="AH315" i="12"/>
  <c r="J315" i="12"/>
  <c r="V315" i="12"/>
  <c r="AQ314" i="12"/>
  <c r="AN320" i="12"/>
  <c r="AO320" i="12" s="1"/>
  <c r="AP320" i="12" s="1"/>
  <c r="AK320" i="12" l="1"/>
  <c r="AL320" i="12" s="1"/>
  <c r="X320" i="12"/>
  <c r="Y320" i="12" s="1"/>
  <c r="Z320" i="12" s="1"/>
  <c r="R321" i="12"/>
  <c r="W321" i="12" s="1"/>
  <c r="X321" i="12" s="1"/>
  <c r="Y321" i="12" s="1"/>
  <c r="Z321" i="12" s="1"/>
  <c r="F319" i="12"/>
  <c r="K318" i="12"/>
  <c r="L318" i="12" s="1"/>
  <c r="M318" i="12" s="1"/>
  <c r="N318" i="12" s="1"/>
  <c r="AD321" i="12"/>
  <c r="AI321" i="12" s="1"/>
  <c r="AJ321" i="12" s="1"/>
  <c r="AK321" i="12" s="1"/>
  <c r="AL321" i="12" s="1"/>
  <c r="V316" i="12"/>
  <c r="J316" i="12"/>
  <c r="AH316" i="12"/>
  <c r="AN321" i="12"/>
  <c r="AO321" i="12" s="1"/>
  <c r="AP321" i="12" s="1"/>
  <c r="AQ315" i="12"/>
  <c r="AD322" i="12" l="1"/>
  <c r="AI322" i="12" s="1"/>
  <c r="AJ322" i="12" s="1"/>
  <c r="AK322" i="12" s="1"/>
  <c r="AL322" i="12" s="1"/>
  <c r="F320" i="12"/>
  <c r="K319" i="12"/>
  <c r="L319" i="12" s="1"/>
  <c r="M319" i="12" s="1"/>
  <c r="N319" i="12" s="1"/>
  <c r="R322" i="12"/>
  <c r="W322" i="12" s="1"/>
  <c r="X322" i="12" s="1"/>
  <c r="Y322" i="12" s="1"/>
  <c r="Z322" i="12" s="1"/>
  <c r="J317" i="12"/>
  <c r="AH317" i="12"/>
  <c r="V317" i="12"/>
  <c r="AN322" i="12"/>
  <c r="AO322" i="12" s="1"/>
  <c r="AP322" i="12" s="1"/>
  <c r="AQ316" i="12"/>
  <c r="R323" i="12" l="1"/>
  <c r="W323" i="12" s="1"/>
  <c r="X323" i="12" s="1"/>
  <c r="Y323" i="12" s="1"/>
  <c r="Z323" i="12" s="1"/>
  <c r="F321" i="12"/>
  <c r="K320" i="12"/>
  <c r="L320" i="12" s="1"/>
  <c r="M320" i="12" s="1"/>
  <c r="N320" i="12" s="1"/>
  <c r="AD323" i="12"/>
  <c r="AI323" i="12" s="1"/>
  <c r="AJ323" i="12" s="1"/>
  <c r="AK323" i="12" s="1"/>
  <c r="AL323" i="12" s="1"/>
  <c r="AH318" i="12"/>
  <c r="V318" i="12"/>
  <c r="J318" i="12"/>
  <c r="AQ317" i="12"/>
  <c r="AN323" i="12"/>
  <c r="AO323" i="12" s="1"/>
  <c r="AP323" i="12" s="1"/>
  <c r="AD324" i="12" l="1"/>
  <c r="AI324" i="12" s="1"/>
  <c r="AJ324" i="12" s="1"/>
  <c r="AK324" i="12" s="1"/>
  <c r="AL324" i="12" s="1"/>
  <c r="K321" i="12"/>
  <c r="L321" i="12" s="1"/>
  <c r="M321" i="12" s="1"/>
  <c r="N321" i="12" s="1"/>
  <c r="F322" i="12"/>
  <c r="R324" i="12"/>
  <c r="W324" i="12" s="1"/>
  <c r="X324" i="12" s="1"/>
  <c r="Y324" i="12" s="1"/>
  <c r="Z324" i="12" s="1"/>
  <c r="J319" i="12"/>
  <c r="V319" i="12"/>
  <c r="AH319" i="12"/>
  <c r="AN324" i="12"/>
  <c r="AO324" i="12" s="1"/>
  <c r="AP324" i="12" s="1"/>
  <c r="AQ318" i="12"/>
  <c r="R325" i="12" l="1"/>
  <c r="W325" i="12" s="1"/>
  <c r="X325" i="12" s="1"/>
  <c r="Y325" i="12" s="1"/>
  <c r="Z325" i="12" s="1"/>
  <c r="F323" i="12"/>
  <c r="K322" i="12"/>
  <c r="L322" i="12" s="1"/>
  <c r="M322" i="12" s="1"/>
  <c r="N322" i="12" s="1"/>
  <c r="AD325" i="12"/>
  <c r="V320" i="12"/>
  <c r="AH320" i="12"/>
  <c r="J320" i="12"/>
  <c r="AN325" i="12"/>
  <c r="AO325" i="12" s="1"/>
  <c r="AP325" i="12" s="1"/>
  <c r="AQ319" i="12"/>
  <c r="AD326" i="12" l="1"/>
  <c r="AI326" i="12" s="1"/>
  <c r="AI325" i="12"/>
  <c r="AJ325" i="12" s="1"/>
  <c r="AK325" i="12" s="1"/>
  <c r="AL325" i="12" s="1"/>
  <c r="F324" i="12"/>
  <c r="K323" i="12"/>
  <c r="L323" i="12" s="1"/>
  <c r="M323" i="12" s="1"/>
  <c r="N323" i="12" s="1"/>
  <c r="R326" i="12"/>
  <c r="W326" i="12" s="1"/>
  <c r="X326" i="12" s="1"/>
  <c r="Y326" i="12" s="1"/>
  <c r="Z326" i="12" s="1"/>
  <c r="J321" i="12"/>
  <c r="V321" i="12"/>
  <c r="AH321" i="12"/>
  <c r="AQ320" i="12"/>
  <c r="AN326" i="12"/>
  <c r="AO326" i="12" s="1"/>
  <c r="AP326" i="12" s="1"/>
  <c r="AJ326" i="12" l="1"/>
  <c r="AK326" i="12" s="1"/>
  <c r="AL326" i="12" s="1"/>
  <c r="F325" i="12"/>
  <c r="K324" i="12"/>
  <c r="L324" i="12" s="1"/>
  <c r="M324" i="12" s="1"/>
  <c r="N324" i="12" s="1"/>
  <c r="R327" i="12"/>
  <c r="W327" i="12" s="1"/>
  <c r="X327" i="12" s="1"/>
  <c r="Y327" i="12" s="1"/>
  <c r="Z327" i="12" s="1"/>
  <c r="AD327" i="12"/>
  <c r="AI327" i="12" s="1"/>
  <c r="AJ327" i="12" s="1"/>
  <c r="AK327" i="12" s="1"/>
  <c r="AL327" i="12" s="1"/>
  <c r="AH322" i="12"/>
  <c r="V322" i="12"/>
  <c r="J322" i="12"/>
  <c r="AN327" i="12"/>
  <c r="AO327" i="12" s="1"/>
  <c r="AP327" i="12" s="1"/>
  <c r="AQ321" i="12"/>
  <c r="AD328" i="12" l="1"/>
  <c r="AI328" i="12" s="1"/>
  <c r="AJ328" i="12" s="1"/>
  <c r="AK328" i="12" s="1"/>
  <c r="AL328" i="12" s="1"/>
  <c r="R328" i="12"/>
  <c r="W328" i="12" s="1"/>
  <c r="X328" i="12" s="1"/>
  <c r="Y328" i="12" s="1"/>
  <c r="Z328" i="12" s="1"/>
  <c r="F326" i="12"/>
  <c r="K325" i="12"/>
  <c r="L325" i="12" s="1"/>
  <c r="M325" i="12" s="1"/>
  <c r="N325" i="12" s="1"/>
  <c r="J323" i="12"/>
  <c r="V323" i="12"/>
  <c r="AH323" i="12"/>
  <c r="AQ322" i="12"/>
  <c r="AN328" i="12"/>
  <c r="AO328" i="12" s="1"/>
  <c r="AP328" i="12" s="1"/>
  <c r="R329" i="12" l="1"/>
  <c r="W329" i="12" s="1"/>
  <c r="X329" i="12" s="1"/>
  <c r="Y329" i="12" s="1"/>
  <c r="Z329" i="12" s="1"/>
  <c r="F327" i="12"/>
  <c r="K326" i="12"/>
  <c r="L326" i="12" s="1"/>
  <c r="M326" i="12" s="1"/>
  <c r="N326" i="12" s="1"/>
  <c r="AD329" i="12"/>
  <c r="V324" i="12"/>
  <c r="J324" i="12"/>
  <c r="AH324" i="12"/>
  <c r="AN329" i="12"/>
  <c r="AO329" i="12" s="1"/>
  <c r="AP329" i="12" s="1"/>
  <c r="AQ323" i="12"/>
  <c r="AD330" i="12" l="1"/>
  <c r="AI330" i="12" s="1"/>
  <c r="AI329" i="12"/>
  <c r="AJ329" i="12" s="1"/>
  <c r="AK329" i="12" s="1"/>
  <c r="AL329" i="12" s="1"/>
  <c r="K327" i="12"/>
  <c r="L327" i="12" s="1"/>
  <c r="M327" i="12" s="1"/>
  <c r="N327" i="12" s="1"/>
  <c r="F328" i="12"/>
  <c r="R330" i="12"/>
  <c r="AH325" i="12"/>
  <c r="J325" i="12"/>
  <c r="V325" i="12"/>
  <c r="AN330" i="12"/>
  <c r="AO330" i="12" s="1"/>
  <c r="AP330" i="12" s="1"/>
  <c r="AQ324" i="12"/>
  <c r="R331" i="12" l="1"/>
  <c r="W331" i="12" s="1"/>
  <c r="W330" i="12"/>
  <c r="X330" i="12" s="1"/>
  <c r="Y330" i="12" s="1"/>
  <c r="Z330" i="12" s="1"/>
  <c r="AD331" i="12"/>
  <c r="AI331" i="12" s="1"/>
  <c r="AJ331" i="12" s="1"/>
  <c r="AJ330" i="12"/>
  <c r="AK330" i="12" s="1"/>
  <c r="AL330" i="12" s="1"/>
  <c r="K328" i="12"/>
  <c r="L328" i="12" s="1"/>
  <c r="M328" i="12" s="1"/>
  <c r="N328" i="12" s="1"/>
  <c r="F329" i="12"/>
  <c r="J326" i="12"/>
  <c r="V326" i="12"/>
  <c r="AH326" i="12"/>
  <c r="AQ325" i="12"/>
  <c r="AN331" i="12"/>
  <c r="AO331" i="12" s="1"/>
  <c r="AP331" i="12" s="1"/>
  <c r="X331" i="12" l="1"/>
  <c r="Y331" i="12" s="1"/>
  <c r="Z331" i="12" s="1"/>
  <c r="AK331" i="12"/>
  <c r="AL331" i="12" s="1"/>
  <c r="R332" i="12"/>
  <c r="F330" i="12"/>
  <c r="K329" i="12"/>
  <c r="L329" i="12" s="1"/>
  <c r="M329" i="12" s="1"/>
  <c r="N329" i="12" s="1"/>
  <c r="AD332" i="12"/>
  <c r="AH327" i="12"/>
  <c r="V327" i="12"/>
  <c r="J327" i="12"/>
  <c r="AN332" i="12"/>
  <c r="AO332" i="12" s="1"/>
  <c r="AP332" i="12" s="1"/>
  <c r="AQ326" i="12"/>
  <c r="R333" i="12" l="1"/>
  <c r="W333" i="12" s="1"/>
  <c r="W332" i="12"/>
  <c r="X332" i="12" s="1"/>
  <c r="Y332" i="12" s="1"/>
  <c r="Z332" i="12" s="1"/>
  <c r="AD333" i="12"/>
  <c r="AI333" i="12" s="1"/>
  <c r="AI332" i="12"/>
  <c r="AJ332" i="12" s="1"/>
  <c r="AK332" i="12" s="1"/>
  <c r="AL332" i="12" s="1"/>
  <c r="F331" i="12"/>
  <c r="K330" i="12"/>
  <c r="L330" i="12" s="1"/>
  <c r="M330" i="12" s="1"/>
  <c r="N330" i="12" s="1"/>
  <c r="J328" i="12"/>
  <c r="V328" i="12"/>
  <c r="AH328" i="12"/>
  <c r="AN333" i="12"/>
  <c r="AO333" i="12" s="1"/>
  <c r="AP333" i="12" s="1"/>
  <c r="AQ327" i="12"/>
  <c r="AD334" i="12" l="1"/>
  <c r="AI334" i="12" s="1"/>
  <c r="AJ334" i="12" s="1"/>
  <c r="X333" i="12"/>
  <c r="Y333" i="12" s="1"/>
  <c r="Z333" i="12" s="1"/>
  <c r="AJ333" i="12"/>
  <c r="AK333" i="12" s="1"/>
  <c r="AL333" i="12" s="1"/>
  <c r="R334" i="12"/>
  <c r="W334" i="12" s="1"/>
  <c r="X334" i="12" s="1"/>
  <c r="Y334" i="12" s="1"/>
  <c r="Z334" i="12" s="1"/>
  <c r="F332" i="12"/>
  <c r="K331" i="12"/>
  <c r="L331" i="12" s="1"/>
  <c r="M331" i="12" s="1"/>
  <c r="N331" i="12" s="1"/>
  <c r="AH329" i="12"/>
  <c r="V329" i="12"/>
  <c r="J329" i="12"/>
  <c r="AQ328" i="12"/>
  <c r="AN334" i="12"/>
  <c r="AO334" i="12" s="1"/>
  <c r="AP334" i="12" s="1"/>
  <c r="AK334" i="12" l="1"/>
  <c r="AL334" i="12" s="1"/>
  <c r="F333" i="12"/>
  <c r="K332" i="12"/>
  <c r="L332" i="12" s="1"/>
  <c r="M332" i="12" s="1"/>
  <c r="N332" i="12" s="1"/>
  <c r="AD335" i="12"/>
  <c r="AI335" i="12" s="1"/>
  <c r="AJ335" i="12" s="1"/>
  <c r="AK335" i="12" s="1"/>
  <c r="AL335" i="12" s="1"/>
  <c r="R335" i="12"/>
  <c r="W335" i="12" s="1"/>
  <c r="X335" i="12" s="1"/>
  <c r="Y335" i="12" s="1"/>
  <c r="Z335" i="12" s="1"/>
  <c r="J330" i="12"/>
  <c r="V330" i="12"/>
  <c r="AH330" i="12"/>
  <c r="AN335" i="12"/>
  <c r="AO335" i="12" s="1"/>
  <c r="AP335" i="12" s="1"/>
  <c r="AQ329" i="12"/>
  <c r="K333" i="12" l="1"/>
  <c r="L333" i="12" s="1"/>
  <c r="M333" i="12" s="1"/>
  <c r="N333" i="12" s="1"/>
  <c r="F334" i="12"/>
  <c r="R336" i="12"/>
  <c r="W336" i="12" s="1"/>
  <c r="X336" i="12" s="1"/>
  <c r="Y336" i="12" s="1"/>
  <c r="Z336" i="12" s="1"/>
  <c r="AD336" i="12"/>
  <c r="AI336" i="12" s="1"/>
  <c r="AJ336" i="12" s="1"/>
  <c r="AK336" i="12" s="1"/>
  <c r="AL336" i="12" s="1"/>
  <c r="AH331" i="12"/>
  <c r="V331" i="12"/>
  <c r="J331" i="12"/>
  <c r="AQ330" i="12"/>
  <c r="AN336" i="12"/>
  <c r="AO336" i="12" s="1"/>
  <c r="AP336" i="12" s="1"/>
  <c r="R337" i="12" l="1"/>
  <c r="AD337" i="12"/>
  <c r="AI337" i="12" s="1"/>
  <c r="AJ337" i="12" s="1"/>
  <c r="AK337" i="12" s="1"/>
  <c r="AL337" i="12" s="1"/>
  <c r="F335" i="12"/>
  <c r="K334" i="12"/>
  <c r="L334" i="12" s="1"/>
  <c r="M334" i="12" s="1"/>
  <c r="N334" i="12" s="1"/>
  <c r="V332" i="12"/>
  <c r="J332" i="12"/>
  <c r="AH332" i="12"/>
  <c r="AN337" i="12"/>
  <c r="AO337" i="12" s="1"/>
  <c r="AP337" i="12" s="1"/>
  <c r="AQ331" i="12"/>
  <c r="R338" i="12" l="1"/>
  <c r="W338" i="12" s="1"/>
  <c r="W337" i="12"/>
  <c r="X337" i="12" s="1"/>
  <c r="Y337" i="12" s="1"/>
  <c r="Z337" i="12" s="1"/>
  <c r="F336" i="12"/>
  <c r="K335" i="12"/>
  <c r="L335" i="12" s="1"/>
  <c r="M335" i="12" s="1"/>
  <c r="N335" i="12" s="1"/>
  <c r="AD338" i="12"/>
  <c r="AI338" i="12" s="1"/>
  <c r="AJ338" i="12" s="1"/>
  <c r="AK338" i="12" s="1"/>
  <c r="AL338" i="12" s="1"/>
  <c r="AH333" i="12"/>
  <c r="J333" i="12"/>
  <c r="V333" i="12"/>
  <c r="AN338" i="12"/>
  <c r="AO338" i="12" s="1"/>
  <c r="AP338" i="12" s="1"/>
  <c r="AQ332" i="12"/>
  <c r="X338" i="12" l="1"/>
  <c r="Y338" i="12" s="1"/>
  <c r="Z338" i="12" s="1"/>
  <c r="AD339" i="12"/>
  <c r="R339" i="12"/>
  <c r="W339" i="12" s="1"/>
  <c r="X339" i="12" s="1"/>
  <c r="Y339" i="12" s="1"/>
  <c r="Z339" i="12" s="1"/>
  <c r="F337" i="12"/>
  <c r="K336" i="12"/>
  <c r="L336" i="12" s="1"/>
  <c r="M336" i="12" s="1"/>
  <c r="N336" i="12" s="1"/>
  <c r="V334" i="12"/>
  <c r="J334" i="12"/>
  <c r="AH334" i="12"/>
  <c r="AQ333" i="12"/>
  <c r="AN339" i="12"/>
  <c r="AO339" i="12" s="1"/>
  <c r="AP339" i="12" s="1"/>
  <c r="AD340" i="12" l="1"/>
  <c r="AI340" i="12" s="1"/>
  <c r="AI339" i="12"/>
  <c r="AJ339" i="12" s="1"/>
  <c r="AK339" i="12" s="1"/>
  <c r="AL339" i="12" s="1"/>
  <c r="F338" i="12"/>
  <c r="K337" i="12"/>
  <c r="L337" i="12" s="1"/>
  <c r="M337" i="12" s="1"/>
  <c r="N337" i="12" s="1"/>
  <c r="R340" i="12"/>
  <c r="W340" i="12" s="1"/>
  <c r="X340" i="12" s="1"/>
  <c r="Y340" i="12" s="1"/>
  <c r="Z340" i="12" s="1"/>
  <c r="AH335" i="12"/>
  <c r="J335" i="12"/>
  <c r="V335" i="12"/>
  <c r="AN340" i="12"/>
  <c r="AO340" i="12" s="1"/>
  <c r="AP340" i="12" s="1"/>
  <c r="AQ334" i="12"/>
  <c r="AJ340" i="12" l="1"/>
  <c r="AK340" i="12" s="1"/>
  <c r="AL340" i="12" s="1"/>
  <c r="AD341" i="12"/>
  <c r="R341" i="12"/>
  <c r="W341" i="12" s="1"/>
  <c r="X341" i="12" s="1"/>
  <c r="Y341" i="12" s="1"/>
  <c r="Z341" i="12" s="1"/>
  <c r="F339" i="12"/>
  <c r="K338" i="12"/>
  <c r="L338" i="12" s="1"/>
  <c r="M338" i="12" s="1"/>
  <c r="N338" i="12" s="1"/>
  <c r="V336" i="12"/>
  <c r="J336" i="12"/>
  <c r="AH336" i="12"/>
  <c r="AN341" i="12"/>
  <c r="AO341" i="12" s="1"/>
  <c r="AP341" i="12" s="1"/>
  <c r="AQ335" i="12"/>
  <c r="AD342" i="12" l="1"/>
  <c r="AI342" i="12" s="1"/>
  <c r="AI341" i="12"/>
  <c r="AJ341" i="12" s="1"/>
  <c r="AK341" i="12" s="1"/>
  <c r="AL341" i="12" s="1"/>
  <c r="K339" i="12"/>
  <c r="L339" i="12" s="1"/>
  <c r="M339" i="12" s="1"/>
  <c r="N339" i="12" s="1"/>
  <c r="F340" i="12"/>
  <c r="R342" i="12"/>
  <c r="W342" i="12" s="1"/>
  <c r="X342" i="12" s="1"/>
  <c r="Y342" i="12" s="1"/>
  <c r="Z342" i="12" s="1"/>
  <c r="J337" i="12"/>
  <c r="AH337" i="12"/>
  <c r="V337" i="12"/>
  <c r="AQ336" i="12"/>
  <c r="AN342" i="12"/>
  <c r="AO342" i="12" s="1"/>
  <c r="AP342" i="12" s="1"/>
  <c r="AJ342" i="12" l="1"/>
  <c r="AK342" i="12" s="1"/>
  <c r="AL342" i="12" s="1"/>
  <c r="R343" i="12"/>
  <c r="W343" i="12" s="1"/>
  <c r="F341" i="12"/>
  <c r="K340" i="12"/>
  <c r="L340" i="12" s="1"/>
  <c r="M340" i="12" s="1"/>
  <c r="N340" i="12" s="1"/>
  <c r="AD343" i="12"/>
  <c r="AI343" i="12" s="1"/>
  <c r="AJ343" i="12" s="1"/>
  <c r="AK343" i="12" s="1"/>
  <c r="AL343" i="12" s="1"/>
  <c r="V338" i="12"/>
  <c r="AH338" i="12"/>
  <c r="J338" i="12"/>
  <c r="AN343" i="12"/>
  <c r="AO343" i="12" s="1"/>
  <c r="AP343" i="12" s="1"/>
  <c r="AQ337" i="12"/>
  <c r="X343" i="12" l="1"/>
  <c r="Y343" i="12" s="1"/>
  <c r="Z343" i="12" s="1"/>
  <c r="AD344" i="12"/>
  <c r="AI344" i="12" s="1"/>
  <c r="AJ344" i="12" s="1"/>
  <c r="AK344" i="12" s="1"/>
  <c r="AL344" i="12" s="1"/>
  <c r="F342" i="12"/>
  <c r="K341" i="12"/>
  <c r="L341" i="12" s="1"/>
  <c r="M341" i="12" s="1"/>
  <c r="N341" i="12" s="1"/>
  <c r="R344" i="12"/>
  <c r="W344" i="12" s="1"/>
  <c r="X344" i="12" s="1"/>
  <c r="Y344" i="12" s="1"/>
  <c r="Z344" i="12" s="1"/>
  <c r="J339" i="12"/>
  <c r="AH339" i="12"/>
  <c r="V339" i="12"/>
  <c r="AQ338" i="12"/>
  <c r="AN344" i="12"/>
  <c r="AO344" i="12" s="1"/>
  <c r="AP344" i="12" s="1"/>
  <c r="R345" i="12" l="1"/>
  <c r="W345" i="12" s="1"/>
  <c r="X345" i="12" s="1"/>
  <c r="Y345" i="12" s="1"/>
  <c r="Z345" i="12" s="1"/>
  <c r="F343" i="12"/>
  <c r="K342" i="12"/>
  <c r="L342" i="12" s="1"/>
  <c r="M342" i="12" s="1"/>
  <c r="N342" i="12" s="1"/>
  <c r="AD345" i="12"/>
  <c r="AI345" i="12" s="1"/>
  <c r="AJ345" i="12" s="1"/>
  <c r="AK345" i="12" s="1"/>
  <c r="AL345" i="12" s="1"/>
  <c r="V340" i="12"/>
  <c r="AH340" i="12"/>
  <c r="J340" i="12"/>
  <c r="AN345" i="12"/>
  <c r="AO345" i="12" s="1"/>
  <c r="AP345" i="12" s="1"/>
  <c r="AQ339" i="12"/>
  <c r="AD346" i="12" l="1"/>
  <c r="AI346" i="12" s="1"/>
  <c r="AJ346" i="12" s="1"/>
  <c r="AK346" i="12" s="1"/>
  <c r="AL346" i="12" s="1"/>
  <c r="K343" i="12"/>
  <c r="L343" i="12" s="1"/>
  <c r="M343" i="12" s="1"/>
  <c r="N343" i="12" s="1"/>
  <c r="F344" i="12"/>
  <c r="R346" i="12"/>
  <c r="W346" i="12" s="1"/>
  <c r="J341" i="12"/>
  <c r="AH341" i="12"/>
  <c r="V341" i="12"/>
  <c r="AN346" i="12"/>
  <c r="AO346" i="12" s="1"/>
  <c r="AP346" i="12" s="1"/>
  <c r="AQ340" i="12"/>
  <c r="X346" i="12" l="1"/>
  <c r="Y346" i="12" s="1"/>
  <c r="Z346" i="12" s="1"/>
  <c r="F345" i="12"/>
  <c r="K344" i="12"/>
  <c r="L344" i="12" s="1"/>
  <c r="M344" i="12" s="1"/>
  <c r="N344" i="12" s="1"/>
  <c r="R347" i="12"/>
  <c r="W347" i="12" s="1"/>
  <c r="X347" i="12" s="1"/>
  <c r="Y347" i="12" s="1"/>
  <c r="Z347" i="12" s="1"/>
  <c r="AD347" i="12"/>
  <c r="AI347" i="12" s="1"/>
  <c r="AJ347" i="12" s="1"/>
  <c r="AK347" i="12" s="1"/>
  <c r="AL347" i="12" s="1"/>
  <c r="AH342" i="12"/>
  <c r="V342" i="12"/>
  <c r="J342" i="12"/>
  <c r="AQ341" i="12"/>
  <c r="AN347" i="12"/>
  <c r="AO347" i="12" s="1"/>
  <c r="AP347" i="12" s="1"/>
  <c r="AD348" i="12" l="1"/>
  <c r="AI348" i="12" s="1"/>
  <c r="AJ348" i="12" s="1"/>
  <c r="AK348" i="12" s="1"/>
  <c r="AL348" i="12" s="1"/>
  <c r="R348" i="12"/>
  <c r="W348" i="12" s="1"/>
  <c r="X348" i="12" s="1"/>
  <c r="Y348" i="12" s="1"/>
  <c r="Z348" i="12" s="1"/>
  <c r="K345" i="12"/>
  <c r="L345" i="12" s="1"/>
  <c r="M345" i="12" s="1"/>
  <c r="N345" i="12" s="1"/>
  <c r="F346" i="12"/>
  <c r="J343" i="12"/>
  <c r="V343" i="12"/>
  <c r="AH343" i="12"/>
  <c r="AN348" i="12"/>
  <c r="AO348" i="12" s="1"/>
  <c r="AP348" i="12" s="1"/>
  <c r="AQ342" i="12"/>
  <c r="F347" i="12" l="1"/>
  <c r="K346" i="12"/>
  <c r="L346" i="12" s="1"/>
  <c r="M346" i="12" s="1"/>
  <c r="N346" i="12" s="1"/>
  <c r="R349" i="12"/>
  <c r="W349" i="12" s="1"/>
  <c r="X349" i="12" s="1"/>
  <c r="Y349" i="12" s="1"/>
  <c r="Z349" i="12" s="1"/>
  <c r="AD349" i="12"/>
  <c r="AI349" i="12" s="1"/>
  <c r="AJ349" i="12" s="1"/>
  <c r="AK349" i="12" s="1"/>
  <c r="AL349" i="12" s="1"/>
  <c r="V344" i="12"/>
  <c r="AH344" i="12"/>
  <c r="J344" i="12"/>
  <c r="AQ343" i="12"/>
  <c r="AN349" i="12"/>
  <c r="AO349" i="12" s="1"/>
  <c r="AP349" i="12" s="1"/>
  <c r="AD350" i="12" l="1"/>
  <c r="AI350" i="12" s="1"/>
  <c r="AJ350" i="12" s="1"/>
  <c r="AK350" i="12" s="1"/>
  <c r="AL350" i="12" s="1"/>
  <c r="R350" i="12"/>
  <c r="W350" i="12" s="1"/>
  <c r="X350" i="12" s="1"/>
  <c r="Y350" i="12" s="1"/>
  <c r="Z350" i="12" s="1"/>
  <c r="K347" i="12"/>
  <c r="L347" i="12" s="1"/>
  <c r="M347" i="12" s="1"/>
  <c r="N347" i="12" s="1"/>
  <c r="F348" i="12"/>
  <c r="J345" i="12"/>
  <c r="AH345" i="12"/>
  <c r="V345" i="12"/>
  <c r="AN350" i="12"/>
  <c r="AO350" i="12" s="1"/>
  <c r="AP350" i="12" s="1"/>
  <c r="AQ344" i="12"/>
  <c r="F349" i="12" l="1"/>
  <c r="K348" i="12"/>
  <c r="L348" i="12" s="1"/>
  <c r="M348" i="12" s="1"/>
  <c r="N348" i="12" s="1"/>
  <c r="R351" i="12"/>
  <c r="W351" i="12" s="1"/>
  <c r="X351" i="12" s="1"/>
  <c r="Y351" i="12" s="1"/>
  <c r="Z351" i="12" s="1"/>
  <c r="AD351" i="12"/>
  <c r="V346" i="12"/>
  <c r="AH346" i="12"/>
  <c r="J346" i="12"/>
  <c r="AN351" i="12"/>
  <c r="AO351" i="12" s="1"/>
  <c r="AP351" i="12" s="1"/>
  <c r="AQ345" i="12"/>
  <c r="AD352" i="12" l="1"/>
  <c r="AI352" i="12" s="1"/>
  <c r="AI351" i="12"/>
  <c r="AJ351" i="12" s="1"/>
  <c r="AK351" i="12" s="1"/>
  <c r="AL351" i="12" s="1"/>
  <c r="R352" i="12"/>
  <c r="W352" i="12" s="1"/>
  <c r="F350" i="12"/>
  <c r="K349" i="12"/>
  <c r="L349" i="12" s="1"/>
  <c r="M349" i="12" s="1"/>
  <c r="N349" i="12" s="1"/>
  <c r="J347" i="12"/>
  <c r="AH347" i="12"/>
  <c r="V347" i="12"/>
  <c r="AQ346" i="12"/>
  <c r="AN352" i="12"/>
  <c r="AO352" i="12" s="1"/>
  <c r="AP352" i="12" s="1"/>
  <c r="X352" i="12" l="1"/>
  <c r="Y352" i="12" s="1"/>
  <c r="Z352" i="12" s="1"/>
  <c r="AJ352" i="12"/>
  <c r="AK352" i="12" s="1"/>
  <c r="AL352" i="12" s="1"/>
  <c r="F351" i="12"/>
  <c r="K350" i="12"/>
  <c r="L350" i="12" s="1"/>
  <c r="M350" i="12" s="1"/>
  <c r="N350" i="12" s="1"/>
  <c r="R353" i="12"/>
  <c r="W353" i="12" s="1"/>
  <c r="X353" i="12" s="1"/>
  <c r="Y353" i="12" s="1"/>
  <c r="Z353" i="12" s="1"/>
  <c r="AD353" i="12"/>
  <c r="AI353" i="12" s="1"/>
  <c r="AJ353" i="12" s="1"/>
  <c r="V348" i="12"/>
  <c r="AH348" i="12"/>
  <c r="J348" i="12"/>
  <c r="AN353" i="12"/>
  <c r="AO353" i="12" s="1"/>
  <c r="AP353" i="12" s="1"/>
  <c r="AQ347" i="12"/>
  <c r="AK353" i="12" l="1"/>
  <c r="AL353" i="12" s="1"/>
  <c r="AD354" i="12"/>
  <c r="AI354" i="12" s="1"/>
  <c r="AJ354" i="12" s="1"/>
  <c r="AK354" i="12" s="1"/>
  <c r="AL354" i="12" s="1"/>
  <c r="R354" i="12"/>
  <c r="W354" i="12" s="1"/>
  <c r="X354" i="12" s="1"/>
  <c r="Y354" i="12" s="1"/>
  <c r="Z354" i="12" s="1"/>
  <c r="K351" i="12"/>
  <c r="L351" i="12" s="1"/>
  <c r="M351" i="12" s="1"/>
  <c r="N351" i="12" s="1"/>
  <c r="F352" i="12"/>
  <c r="AH349" i="12"/>
  <c r="J349" i="12"/>
  <c r="V349" i="12"/>
  <c r="AN354" i="12"/>
  <c r="AO354" i="12" s="1"/>
  <c r="AP354" i="12" s="1"/>
  <c r="AQ348" i="12"/>
  <c r="F353" i="12" l="1"/>
  <c r="K352" i="12"/>
  <c r="L352" i="12" s="1"/>
  <c r="M352" i="12" s="1"/>
  <c r="N352" i="12" s="1"/>
  <c r="R355" i="12"/>
  <c r="W355" i="12" s="1"/>
  <c r="AD355" i="12"/>
  <c r="AI355" i="12" s="1"/>
  <c r="AJ355" i="12" s="1"/>
  <c r="AK355" i="12" s="1"/>
  <c r="AL355" i="12" s="1"/>
  <c r="V350" i="12"/>
  <c r="J350" i="12"/>
  <c r="AH350" i="12"/>
  <c r="AQ349" i="12"/>
  <c r="AN355" i="12"/>
  <c r="AO355" i="12" s="1"/>
  <c r="AP355" i="12" s="1"/>
  <c r="X355" i="12" l="1"/>
  <c r="Y355" i="12" s="1"/>
  <c r="Z355" i="12" s="1"/>
  <c r="AD356" i="12"/>
  <c r="AI356" i="12" s="1"/>
  <c r="AJ356" i="12" s="1"/>
  <c r="AK356" i="12" s="1"/>
  <c r="AL356" i="12" s="1"/>
  <c r="R356" i="12"/>
  <c r="W356" i="12" s="1"/>
  <c r="X356" i="12" s="1"/>
  <c r="Y356" i="12" s="1"/>
  <c r="Z356" i="12" s="1"/>
  <c r="K353" i="12"/>
  <c r="L353" i="12" s="1"/>
  <c r="M353" i="12" s="1"/>
  <c r="N353" i="12" s="1"/>
  <c r="F354" i="12"/>
  <c r="AH351" i="12"/>
  <c r="J351" i="12"/>
  <c r="V351" i="12"/>
  <c r="AQ350" i="12"/>
  <c r="AN356" i="12"/>
  <c r="AO356" i="12" s="1"/>
  <c r="AP356" i="12" s="1"/>
  <c r="AD357" i="12" l="1"/>
  <c r="AI357" i="12" s="1"/>
  <c r="AJ357" i="12" s="1"/>
  <c r="AK357" i="12" s="1"/>
  <c r="AL357" i="12" s="1"/>
  <c r="F355" i="12"/>
  <c r="K354" i="12"/>
  <c r="L354" i="12" s="1"/>
  <c r="M354" i="12" s="1"/>
  <c r="N354" i="12" s="1"/>
  <c r="R357" i="12"/>
  <c r="W357" i="12" s="1"/>
  <c r="X357" i="12" s="1"/>
  <c r="Y357" i="12" s="1"/>
  <c r="Z357" i="12" s="1"/>
  <c r="V352" i="12"/>
  <c r="J352" i="12"/>
  <c r="AH352" i="12"/>
  <c r="AQ351" i="12"/>
  <c r="AN357" i="12"/>
  <c r="AO357" i="12" s="1"/>
  <c r="AP357" i="12" s="1"/>
  <c r="AD358" i="12" l="1"/>
  <c r="R358" i="12"/>
  <c r="W358" i="12" s="1"/>
  <c r="X358" i="12" s="1"/>
  <c r="Y358" i="12" s="1"/>
  <c r="Z358" i="12" s="1"/>
  <c r="F356" i="12"/>
  <c r="K355" i="12"/>
  <c r="L355" i="12" s="1"/>
  <c r="M355" i="12" s="1"/>
  <c r="N355" i="12" s="1"/>
  <c r="J353" i="12"/>
  <c r="AH353" i="12"/>
  <c r="V353" i="12"/>
  <c r="AQ352" i="12"/>
  <c r="AN358" i="12"/>
  <c r="AO358" i="12" s="1"/>
  <c r="AP358" i="12" s="1"/>
  <c r="AD359" i="12" l="1"/>
  <c r="AI359" i="12" s="1"/>
  <c r="AI358" i="12"/>
  <c r="AJ358" i="12" s="1"/>
  <c r="AK358" i="12" s="1"/>
  <c r="AL358" i="12" s="1"/>
  <c r="F357" i="12"/>
  <c r="K356" i="12"/>
  <c r="L356" i="12" s="1"/>
  <c r="M356" i="12" s="1"/>
  <c r="N356" i="12" s="1"/>
  <c r="R359" i="12"/>
  <c r="V354" i="12"/>
  <c r="AH354" i="12"/>
  <c r="J354" i="12"/>
  <c r="AN359" i="12"/>
  <c r="AO359" i="12" s="1"/>
  <c r="AP359" i="12" s="1"/>
  <c r="AQ353" i="12"/>
  <c r="AD360" i="12" l="1"/>
  <c r="AI360" i="12" s="1"/>
  <c r="AJ360" i="12" s="1"/>
  <c r="R360" i="12"/>
  <c r="W360" i="12" s="1"/>
  <c r="W359" i="12"/>
  <c r="X359" i="12" s="1"/>
  <c r="Y359" i="12" s="1"/>
  <c r="Z359" i="12" s="1"/>
  <c r="AJ359" i="12"/>
  <c r="AK359" i="12" s="1"/>
  <c r="AL359" i="12" s="1"/>
  <c r="K357" i="12"/>
  <c r="L357" i="12" s="1"/>
  <c r="M357" i="12" s="1"/>
  <c r="N357" i="12" s="1"/>
  <c r="F358" i="12"/>
  <c r="J355" i="12"/>
  <c r="AH355" i="12"/>
  <c r="V355" i="12"/>
  <c r="AQ354" i="12"/>
  <c r="AN360" i="12"/>
  <c r="AO360" i="12" s="1"/>
  <c r="AP360" i="12" s="1"/>
  <c r="AD361" i="12" l="1"/>
  <c r="AI361" i="12" s="1"/>
  <c r="AJ361" i="12" s="1"/>
  <c r="X360" i="12"/>
  <c r="Y360" i="12" s="1"/>
  <c r="Z360" i="12" s="1"/>
  <c r="AK360" i="12"/>
  <c r="AL360" i="12" s="1"/>
  <c r="F359" i="12"/>
  <c r="K358" i="12"/>
  <c r="L358" i="12" s="1"/>
  <c r="M358" i="12" s="1"/>
  <c r="N358" i="12" s="1"/>
  <c r="R361" i="12"/>
  <c r="W361" i="12" s="1"/>
  <c r="V356" i="12"/>
  <c r="AH356" i="12"/>
  <c r="J356" i="12"/>
  <c r="AN361" i="12"/>
  <c r="AO361" i="12" s="1"/>
  <c r="AP361" i="12" s="1"/>
  <c r="AQ355" i="12"/>
  <c r="X361" i="12" l="1"/>
  <c r="Y361" i="12" s="1"/>
  <c r="Z361" i="12" s="1"/>
  <c r="AK361" i="12"/>
  <c r="AL361" i="12" s="1"/>
  <c r="R362" i="12"/>
  <c r="W362" i="12" s="1"/>
  <c r="X362" i="12" s="1"/>
  <c r="F360" i="12"/>
  <c r="K359" i="12"/>
  <c r="L359" i="12" s="1"/>
  <c r="M359" i="12" s="1"/>
  <c r="N359" i="12" s="1"/>
  <c r="AD362" i="12"/>
  <c r="AI362" i="12" s="1"/>
  <c r="AJ362" i="12" s="1"/>
  <c r="J357" i="12"/>
  <c r="AH357" i="12"/>
  <c r="V357" i="12"/>
  <c r="AQ356" i="12"/>
  <c r="AN362" i="12"/>
  <c r="AO362" i="12" s="1"/>
  <c r="AP362" i="12" s="1"/>
  <c r="Y362" i="12" l="1"/>
  <c r="Z362" i="12" s="1"/>
  <c r="AK362" i="12"/>
  <c r="AL362" i="12" s="1"/>
  <c r="F361" i="12"/>
  <c r="K360" i="12"/>
  <c r="L360" i="12" s="1"/>
  <c r="M360" i="12" s="1"/>
  <c r="N360" i="12" s="1"/>
  <c r="AD363" i="12"/>
  <c r="AI363" i="12" s="1"/>
  <c r="AJ363" i="12" s="1"/>
  <c r="AK363" i="12" s="1"/>
  <c r="AL363" i="12" s="1"/>
  <c r="R363" i="12"/>
  <c r="W363" i="12" s="1"/>
  <c r="X363" i="12" s="1"/>
  <c r="Y363" i="12" s="1"/>
  <c r="Z363" i="12" s="1"/>
  <c r="V358" i="12"/>
  <c r="AH358" i="12"/>
  <c r="J358" i="12"/>
  <c r="AN363" i="12"/>
  <c r="AO363" i="12" s="1"/>
  <c r="AP363" i="12" s="1"/>
  <c r="AQ357" i="12"/>
  <c r="F362" i="12" l="1"/>
  <c r="K361" i="12"/>
  <c r="L361" i="12" s="1"/>
  <c r="M361" i="12" s="1"/>
  <c r="N361" i="12" s="1"/>
  <c r="R364" i="12"/>
  <c r="W364" i="12" s="1"/>
  <c r="AD364" i="12"/>
  <c r="AI364" i="12" s="1"/>
  <c r="AJ364" i="12" s="1"/>
  <c r="AK364" i="12" s="1"/>
  <c r="AL364" i="12" s="1"/>
  <c r="J359" i="12"/>
  <c r="AH359" i="12"/>
  <c r="V359" i="12"/>
  <c r="AQ358" i="12"/>
  <c r="AN364" i="12"/>
  <c r="AO364" i="12" s="1"/>
  <c r="AP364" i="12" s="1"/>
  <c r="X364" i="12" l="1"/>
  <c r="Y364" i="12" s="1"/>
  <c r="Z364" i="12" s="1"/>
  <c r="R365" i="12"/>
  <c r="AD365" i="12"/>
  <c r="AI365" i="12" s="1"/>
  <c r="AJ365" i="12" s="1"/>
  <c r="AK365" i="12" s="1"/>
  <c r="AL365" i="12" s="1"/>
  <c r="K362" i="12"/>
  <c r="L362" i="12" s="1"/>
  <c r="M362" i="12" s="1"/>
  <c r="N362" i="12" s="1"/>
  <c r="F363" i="12"/>
  <c r="V360" i="12"/>
  <c r="AH360" i="12"/>
  <c r="J360" i="12"/>
  <c r="AN365" i="12"/>
  <c r="AO365" i="12" s="1"/>
  <c r="AP365" i="12" s="1"/>
  <c r="AQ359" i="12"/>
  <c r="R366" i="12" l="1"/>
  <c r="W366" i="12" s="1"/>
  <c r="W365" i="12"/>
  <c r="X365" i="12" s="1"/>
  <c r="Y365" i="12" s="1"/>
  <c r="Z365" i="12" s="1"/>
  <c r="K363" i="12"/>
  <c r="L363" i="12" s="1"/>
  <c r="M363" i="12" s="1"/>
  <c r="N363" i="12" s="1"/>
  <c r="F364" i="12"/>
  <c r="AD366" i="12"/>
  <c r="AI366" i="12" s="1"/>
  <c r="AJ366" i="12" s="1"/>
  <c r="AK366" i="12" s="1"/>
  <c r="AL366" i="12" s="1"/>
  <c r="V361" i="12"/>
  <c r="J361" i="12"/>
  <c r="AH361" i="12"/>
  <c r="AQ360" i="12"/>
  <c r="AN366" i="12"/>
  <c r="AO366" i="12" s="1"/>
  <c r="AP366" i="12" s="1"/>
  <c r="X366" i="12" l="1"/>
  <c r="Y366" i="12" s="1"/>
  <c r="Z366" i="12" s="1"/>
  <c r="AD367" i="12"/>
  <c r="AI367" i="12" s="1"/>
  <c r="AJ367" i="12" s="1"/>
  <c r="AK367" i="12" s="1"/>
  <c r="AL367" i="12" s="1"/>
  <c r="F365" i="12"/>
  <c r="K364" i="12"/>
  <c r="L364" i="12" s="1"/>
  <c r="M364" i="12" s="1"/>
  <c r="N364" i="12" s="1"/>
  <c r="R367" i="12"/>
  <c r="W367" i="12" s="1"/>
  <c r="X367" i="12" s="1"/>
  <c r="Y367" i="12" s="1"/>
  <c r="Z367" i="12" s="1"/>
  <c r="V362" i="12"/>
  <c r="AH362" i="12"/>
  <c r="J362" i="12"/>
  <c r="AN367" i="12"/>
  <c r="AO367" i="12" s="1"/>
  <c r="AP367" i="12" s="1"/>
  <c r="AQ361" i="12"/>
  <c r="R368" i="12" l="1"/>
  <c r="W368" i="12" s="1"/>
  <c r="X368" i="12" s="1"/>
  <c r="Y368" i="12" s="1"/>
  <c r="Z368" i="12" s="1"/>
  <c r="K365" i="12"/>
  <c r="L365" i="12" s="1"/>
  <c r="M365" i="12" s="1"/>
  <c r="N365" i="12" s="1"/>
  <c r="F366" i="12"/>
  <c r="AD368" i="12"/>
  <c r="AI368" i="12" s="1"/>
  <c r="AJ368" i="12" s="1"/>
  <c r="AK368" i="12" s="1"/>
  <c r="AL368" i="12" s="1"/>
  <c r="J363" i="12"/>
  <c r="AH363" i="12"/>
  <c r="V363" i="12"/>
  <c r="AQ362" i="12"/>
  <c r="AN368" i="12"/>
  <c r="AO368" i="12" s="1"/>
  <c r="AP368" i="12" s="1"/>
  <c r="AD369" i="12" l="1"/>
  <c r="AI369" i="12" s="1"/>
  <c r="AJ369" i="12" s="1"/>
  <c r="AK369" i="12" s="1"/>
  <c r="AL369" i="12" s="1"/>
  <c r="F367" i="12"/>
  <c r="K366" i="12"/>
  <c r="L366" i="12" s="1"/>
  <c r="M366" i="12" s="1"/>
  <c r="N366" i="12" s="1"/>
  <c r="R369" i="12"/>
  <c r="W369" i="12" s="1"/>
  <c r="X369" i="12" s="1"/>
  <c r="Y369" i="12" s="1"/>
  <c r="Z369" i="12" s="1"/>
  <c r="V364" i="12"/>
  <c r="AH364" i="12"/>
  <c r="J364" i="12"/>
  <c r="AN369" i="12"/>
  <c r="AO369" i="12" s="1"/>
  <c r="AP369" i="12" s="1"/>
  <c r="AQ363" i="12"/>
  <c r="R370" i="12" l="1"/>
  <c r="W370" i="12" s="1"/>
  <c r="F368" i="12"/>
  <c r="K367" i="12"/>
  <c r="L367" i="12" s="1"/>
  <c r="M367" i="12" s="1"/>
  <c r="N367" i="12" s="1"/>
  <c r="AD370" i="12"/>
  <c r="AI370" i="12" s="1"/>
  <c r="AJ370" i="12" s="1"/>
  <c r="AK370" i="12" s="1"/>
  <c r="AL370" i="12" s="1"/>
  <c r="J365" i="12"/>
  <c r="AH365" i="12"/>
  <c r="V365" i="12"/>
  <c r="AQ364" i="12"/>
  <c r="AN370" i="12"/>
  <c r="AO370" i="12" s="1"/>
  <c r="AP370" i="12" s="1"/>
  <c r="X370" i="12" l="1"/>
  <c r="Y370" i="12" s="1"/>
  <c r="Z370" i="12" s="1"/>
  <c r="AD371" i="12"/>
  <c r="AI371" i="12" s="1"/>
  <c r="AJ371" i="12" s="1"/>
  <c r="AK371" i="12" s="1"/>
  <c r="AL371" i="12" s="1"/>
  <c r="F369" i="12"/>
  <c r="K368" i="12"/>
  <c r="L368" i="12" s="1"/>
  <c r="M368" i="12" s="1"/>
  <c r="N368" i="12" s="1"/>
  <c r="R371" i="12"/>
  <c r="W371" i="12" s="1"/>
  <c r="X371" i="12" s="1"/>
  <c r="Y371" i="12" s="1"/>
  <c r="Z371" i="12" s="1"/>
  <c r="V366" i="12"/>
  <c r="J366" i="12"/>
  <c r="AH366" i="12"/>
  <c r="AQ365" i="12"/>
  <c r="AN371" i="12"/>
  <c r="AO371" i="12" s="1"/>
  <c r="AP371" i="12" s="1"/>
  <c r="R372" i="12" l="1"/>
  <c r="K369" i="12"/>
  <c r="L369" i="12" s="1"/>
  <c r="M369" i="12" s="1"/>
  <c r="N369" i="12" s="1"/>
  <c r="F370" i="12"/>
  <c r="AD372" i="12"/>
  <c r="AI372" i="12" s="1"/>
  <c r="AJ372" i="12" s="1"/>
  <c r="AK372" i="12" s="1"/>
  <c r="AL372" i="12" s="1"/>
  <c r="J367" i="12"/>
  <c r="V367" i="12"/>
  <c r="AH367" i="12"/>
  <c r="AN372" i="12"/>
  <c r="AO372" i="12" s="1"/>
  <c r="AP372" i="12" s="1"/>
  <c r="AQ366" i="12"/>
  <c r="R373" i="12" l="1"/>
  <c r="W373" i="12" s="1"/>
  <c r="W372" i="12"/>
  <c r="X372" i="12" s="1"/>
  <c r="Y372" i="12" s="1"/>
  <c r="Z372" i="12" s="1"/>
  <c r="AD373" i="12"/>
  <c r="AI373" i="12" s="1"/>
  <c r="AJ373" i="12" s="1"/>
  <c r="AK373" i="12" s="1"/>
  <c r="AL373" i="12" s="1"/>
  <c r="F371" i="12"/>
  <c r="K370" i="12"/>
  <c r="L370" i="12" s="1"/>
  <c r="M370" i="12" s="1"/>
  <c r="N370" i="12" s="1"/>
  <c r="AH368" i="12"/>
  <c r="V368" i="12"/>
  <c r="J368" i="12"/>
  <c r="AN373" i="12"/>
  <c r="AO373" i="12" s="1"/>
  <c r="AP373" i="12" s="1"/>
  <c r="AQ367" i="12"/>
  <c r="X373" i="12" l="1"/>
  <c r="Y373" i="12" s="1"/>
  <c r="Z373" i="12" s="1"/>
  <c r="R374" i="12"/>
  <c r="W374" i="12" s="1"/>
  <c r="X374" i="12" s="1"/>
  <c r="Y374" i="12" s="1"/>
  <c r="Z374" i="12" s="1"/>
  <c r="F372" i="12"/>
  <c r="K371" i="12"/>
  <c r="L371" i="12" s="1"/>
  <c r="M371" i="12" s="1"/>
  <c r="N371" i="12" s="1"/>
  <c r="AD374" i="12"/>
  <c r="AI374" i="12" s="1"/>
  <c r="AJ374" i="12" s="1"/>
  <c r="AK374" i="12" s="1"/>
  <c r="AL374" i="12" s="1"/>
  <c r="J369" i="12"/>
  <c r="AH369" i="12"/>
  <c r="V369" i="12"/>
  <c r="AN374" i="12"/>
  <c r="AO374" i="12" s="1"/>
  <c r="AP374" i="12" s="1"/>
  <c r="AQ368" i="12"/>
  <c r="AD375" i="12" l="1"/>
  <c r="AI375" i="12" s="1"/>
  <c r="AJ375" i="12" s="1"/>
  <c r="AK375" i="12" s="1"/>
  <c r="AL375" i="12" s="1"/>
  <c r="F373" i="12"/>
  <c r="K372" i="12"/>
  <c r="L372" i="12" s="1"/>
  <c r="M372" i="12" s="1"/>
  <c r="N372" i="12" s="1"/>
  <c r="R375" i="12"/>
  <c r="V370" i="12"/>
  <c r="AH370" i="12"/>
  <c r="J370" i="12"/>
  <c r="AQ369" i="12"/>
  <c r="AN375" i="12"/>
  <c r="AO375" i="12" s="1"/>
  <c r="AP375" i="12" s="1"/>
  <c r="R376" i="12" l="1"/>
  <c r="W376" i="12" s="1"/>
  <c r="W375" i="12"/>
  <c r="X375" i="12" s="1"/>
  <c r="Y375" i="12" s="1"/>
  <c r="Z375" i="12" s="1"/>
  <c r="K373" i="12"/>
  <c r="L373" i="12" s="1"/>
  <c r="M373" i="12" s="1"/>
  <c r="N373" i="12" s="1"/>
  <c r="F374" i="12"/>
  <c r="AD376" i="12"/>
  <c r="AI376" i="12" s="1"/>
  <c r="AJ376" i="12" s="1"/>
  <c r="AK376" i="12" s="1"/>
  <c r="AL376" i="12" s="1"/>
  <c r="J371" i="12"/>
  <c r="AH371" i="12"/>
  <c r="V371" i="12"/>
  <c r="AN376" i="12"/>
  <c r="AO376" i="12" s="1"/>
  <c r="AP376" i="12" s="1"/>
  <c r="AQ370" i="12"/>
  <c r="X376" i="12" l="1"/>
  <c r="Y376" i="12" s="1"/>
  <c r="Z376" i="12" s="1"/>
  <c r="AD377" i="12"/>
  <c r="AI377" i="12" s="1"/>
  <c r="AJ377" i="12" s="1"/>
  <c r="AK377" i="12" s="1"/>
  <c r="AL377" i="12" s="1"/>
  <c r="F375" i="12"/>
  <c r="K374" i="12"/>
  <c r="L374" i="12" s="1"/>
  <c r="M374" i="12" s="1"/>
  <c r="N374" i="12" s="1"/>
  <c r="R377" i="12"/>
  <c r="V372" i="12"/>
  <c r="AH372" i="12"/>
  <c r="J372" i="12"/>
  <c r="AN377" i="12"/>
  <c r="AO377" i="12" s="1"/>
  <c r="AP377" i="12" s="1"/>
  <c r="AQ371" i="12"/>
  <c r="R378" i="12" l="1"/>
  <c r="W378" i="12" s="1"/>
  <c r="W377" i="12"/>
  <c r="X377" i="12" s="1"/>
  <c r="Y377" i="12" s="1"/>
  <c r="Z377" i="12" s="1"/>
  <c r="K375" i="12"/>
  <c r="L375" i="12" s="1"/>
  <c r="M375" i="12" s="1"/>
  <c r="N375" i="12" s="1"/>
  <c r="F376" i="12"/>
  <c r="AD378" i="12"/>
  <c r="AI378" i="12" s="1"/>
  <c r="AJ378" i="12" s="1"/>
  <c r="AK378" i="12" s="1"/>
  <c r="AL378" i="12" s="1"/>
  <c r="J373" i="12"/>
  <c r="AH373" i="12"/>
  <c r="V373" i="12"/>
  <c r="AQ372" i="12"/>
  <c r="AN378" i="12"/>
  <c r="AO378" i="12" s="1"/>
  <c r="AP378" i="12" s="1"/>
  <c r="X378" i="12" l="1"/>
  <c r="Y378" i="12" s="1"/>
  <c r="Z378" i="12" s="1"/>
  <c r="K376" i="12"/>
  <c r="L376" i="12" s="1"/>
  <c r="M376" i="12" s="1"/>
  <c r="N376" i="12" s="1"/>
  <c r="F377" i="12"/>
  <c r="AD379" i="12"/>
  <c r="R379" i="12"/>
  <c r="AH374" i="12"/>
  <c r="J374" i="12"/>
  <c r="V374" i="12"/>
  <c r="AN379" i="12"/>
  <c r="AO379" i="12" s="1"/>
  <c r="AP379" i="12" s="1"/>
  <c r="AQ373" i="12"/>
  <c r="R380" i="12" l="1"/>
  <c r="W380" i="12" s="1"/>
  <c r="W379" i="12"/>
  <c r="X379" i="12" s="1"/>
  <c r="Y379" i="12" s="1"/>
  <c r="Z379" i="12" s="1"/>
  <c r="AD380" i="12"/>
  <c r="AI380" i="12" s="1"/>
  <c r="AI379" i="12"/>
  <c r="AJ379" i="12" s="1"/>
  <c r="AK379" i="12" s="1"/>
  <c r="AL379" i="12" s="1"/>
  <c r="F378" i="12"/>
  <c r="K377" i="12"/>
  <c r="L377" i="12" s="1"/>
  <c r="V375" i="12"/>
  <c r="J375" i="12"/>
  <c r="AH375" i="12"/>
  <c r="AN380" i="12"/>
  <c r="AO380" i="12" s="1"/>
  <c r="AP380" i="12" s="1"/>
  <c r="AQ374" i="12"/>
  <c r="X380" i="12" l="1"/>
  <c r="Y380" i="12" s="1"/>
  <c r="Z380" i="12" s="1"/>
  <c r="AJ380" i="12"/>
  <c r="AK380" i="12" s="1"/>
  <c r="AL380" i="12" s="1"/>
  <c r="M377" i="12"/>
  <c r="N377" i="12" s="1"/>
  <c r="AV16" i="12"/>
  <c r="R381" i="12"/>
  <c r="W381" i="12" s="1"/>
  <c r="X381" i="12" s="1"/>
  <c r="Y381" i="12" s="1"/>
  <c r="Z381" i="12" s="1"/>
  <c r="F379" i="12"/>
  <c r="K378" i="12"/>
  <c r="L378" i="12" s="1"/>
  <c r="AD381" i="12"/>
  <c r="AH376" i="12"/>
  <c r="J376" i="12"/>
  <c r="V376" i="12"/>
  <c r="AQ375" i="12"/>
  <c r="AN381" i="12"/>
  <c r="AO381" i="12" s="1"/>
  <c r="AP381" i="12" s="1"/>
  <c r="M378" i="12" l="1"/>
  <c r="N378" i="12" s="1"/>
  <c r="AD382" i="12"/>
  <c r="AI382" i="12" s="1"/>
  <c r="AI381" i="12"/>
  <c r="AJ381" i="12" s="1"/>
  <c r="AK381" i="12" s="1"/>
  <c r="AL381" i="12" s="1"/>
  <c r="AV14" i="12"/>
  <c r="AV12" i="12"/>
  <c r="AV13" i="12" s="1"/>
  <c r="F380" i="12"/>
  <c r="K379" i="12"/>
  <c r="L379" i="12" s="1"/>
  <c r="M379" i="12" s="1"/>
  <c r="N379" i="12" s="1"/>
  <c r="R382" i="12"/>
  <c r="J377" i="12"/>
  <c r="V377" i="12"/>
  <c r="AH377" i="12"/>
  <c r="AN382" i="12"/>
  <c r="AO382" i="12" s="1"/>
  <c r="AP382" i="12" s="1"/>
  <c r="AQ376" i="12"/>
  <c r="R383" i="12" l="1"/>
  <c r="W383" i="12" s="1"/>
  <c r="W382" i="12"/>
  <c r="X382" i="12" s="1"/>
  <c r="Y382" i="12" s="1"/>
  <c r="Z382" i="12" s="1"/>
  <c r="AD383" i="12"/>
  <c r="AI383" i="12" s="1"/>
  <c r="AJ383" i="12" s="1"/>
  <c r="AJ382" i="12"/>
  <c r="AK382" i="12" s="1"/>
  <c r="AL382" i="12" s="1"/>
  <c r="F381" i="12"/>
  <c r="K380" i="12"/>
  <c r="L380" i="12" s="1"/>
  <c r="M380" i="12" s="1"/>
  <c r="N380" i="12" s="1"/>
  <c r="AU10" i="12"/>
  <c r="AU14" i="12"/>
  <c r="AU12" i="12"/>
  <c r="AU13" i="12" s="1"/>
  <c r="AH378" i="12"/>
  <c r="V378" i="12"/>
  <c r="AQ377" i="12"/>
  <c r="AN383" i="12"/>
  <c r="AO383" i="12" s="1"/>
  <c r="AP383" i="12" s="1"/>
  <c r="X383" i="12" l="1"/>
  <c r="Y383" i="12" s="1"/>
  <c r="Z383" i="12" s="1"/>
  <c r="AK383" i="12"/>
  <c r="AL383" i="12" s="1"/>
  <c r="AU15" i="12"/>
  <c r="AV15" i="12"/>
  <c r="K381" i="12"/>
  <c r="L381" i="12" s="1"/>
  <c r="M381" i="12" s="1"/>
  <c r="N381" i="12" s="1"/>
  <c r="F382" i="12"/>
  <c r="AD384" i="12"/>
  <c r="AI384" i="12" s="1"/>
  <c r="AJ384" i="12" s="1"/>
  <c r="AK384" i="12" s="1"/>
  <c r="AL384" i="12" s="1"/>
  <c r="R384" i="12"/>
  <c r="W384" i="12" s="1"/>
  <c r="X384" i="12" s="1"/>
  <c r="Y384" i="12" s="1"/>
  <c r="Z384" i="12" s="1"/>
  <c r="V379" i="12"/>
  <c r="AH379" i="12"/>
  <c r="AN384" i="12"/>
  <c r="AO384" i="12" s="1"/>
  <c r="AP384" i="12" s="1"/>
  <c r="AQ378" i="12"/>
  <c r="R385" i="12" l="1"/>
  <c r="W385" i="12" s="1"/>
  <c r="X385" i="12" s="1"/>
  <c r="Y385" i="12" s="1"/>
  <c r="Z385" i="12" s="1"/>
  <c r="F383" i="12"/>
  <c r="K382" i="12"/>
  <c r="L382" i="12" s="1"/>
  <c r="M382" i="12" s="1"/>
  <c r="N382" i="12" s="1"/>
  <c r="AD385" i="12"/>
  <c r="AI385" i="12" s="1"/>
  <c r="AJ385" i="12" s="1"/>
  <c r="AK385" i="12" s="1"/>
  <c r="AL385" i="12" s="1"/>
  <c r="AH380" i="12"/>
  <c r="V380" i="12"/>
  <c r="AN385" i="12"/>
  <c r="AO385" i="12" s="1"/>
  <c r="AP385" i="12" s="1"/>
  <c r="AQ379" i="12"/>
  <c r="AD386" i="12" l="1"/>
  <c r="AI386" i="12" s="1"/>
  <c r="AJ386" i="12" s="1"/>
  <c r="AK386" i="12" s="1"/>
  <c r="AL386" i="12" s="1"/>
  <c r="F384" i="12"/>
  <c r="K383" i="12"/>
  <c r="L383" i="12" s="1"/>
  <c r="M383" i="12" s="1"/>
  <c r="N383" i="12" s="1"/>
  <c r="R386" i="12"/>
  <c r="W386" i="12" s="1"/>
  <c r="X386" i="12" s="1"/>
  <c r="Y386" i="12" s="1"/>
  <c r="Z386" i="12" s="1"/>
  <c r="V381" i="12"/>
  <c r="AH381" i="12"/>
  <c r="AQ380" i="12"/>
  <c r="AN386" i="12"/>
  <c r="AO386" i="12" s="1"/>
  <c r="AP386" i="12" s="1"/>
  <c r="R387" i="12" l="1"/>
  <c r="W387" i="12" s="1"/>
  <c r="X387" i="12" s="1"/>
  <c r="Y387" i="12" s="1"/>
  <c r="Z387" i="12" s="1"/>
  <c r="F385" i="12"/>
  <c r="K384" i="12"/>
  <c r="L384" i="12" s="1"/>
  <c r="M384" i="12" s="1"/>
  <c r="N384" i="12" s="1"/>
  <c r="AD387" i="12"/>
  <c r="AI387" i="12" s="1"/>
  <c r="AJ387" i="12" s="1"/>
  <c r="AK387" i="12" s="1"/>
  <c r="AL387" i="12" s="1"/>
  <c r="AH382" i="12"/>
  <c r="V382" i="12"/>
  <c r="AN387" i="12"/>
  <c r="AO387" i="12" s="1"/>
  <c r="AP387" i="12" s="1"/>
  <c r="AQ381" i="12"/>
  <c r="F386" i="12" l="1"/>
  <c r="K385" i="12"/>
  <c r="L385" i="12" s="1"/>
  <c r="M385" i="12" s="1"/>
  <c r="N385" i="12" s="1"/>
  <c r="AD388" i="12"/>
  <c r="AI388" i="12" s="1"/>
  <c r="AJ388" i="12" s="1"/>
  <c r="AK388" i="12" s="1"/>
  <c r="AL388" i="12" s="1"/>
  <c r="R388" i="12"/>
  <c r="W388" i="12" s="1"/>
  <c r="X388" i="12" s="1"/>
  <c r="Y388" i="12" s="1"/>
  <c r="Z388" i="12" s="1"/>
  <c r="V383" i="12"/>
  <c r="AH383" i="12"/>
  <c r="AN388" i="12"/>
  <c r="AO388" i="12" s="1"/>
  <c r="AP388" i="12" s="1"/>
  <c r="AQ382" i="12"/>
  <c r="R389" i="12" l="1"/>
  <c r="W389" i="12" s="1"/>
  <c r="X389" i="12" s="1"/>
  <c r="Y389" i="12" s="1"/>
  <c r="Z389" i="12" s="1"/>
  <c r="AD389" i="12"/>
  <c r="AI389" i="12" s="1"/>
  <c r="AJ389" i="12" s="1"/>
  <c r="AK389" i="12" s="1"/>
  <c r="AL389" i="12" s="1"/>
  <c r="F387" i="12"/>
  <c r="K386" i="12"/>
  <c r="L386" i="12" s="1"/>
  <c r="M386" i="12" s="1"/>
  <c r="N386" i="12" s="1"/>
  <c r="V384" i="12"/>
  <c r="AH384" i="12"/>
  <c r="AN389" i="12"/>
  <c r="AO389" i="12" s="1"/>
  <c r="AP389" i="12" s="1"/>
  <c r="AQ383" i="12"/>
  <c r="AD390" i="12" l="1"/>
  <c r="AI390" i="12" s="1"/>
  <c r="AJ390" i="12" s="1"/>
  <c r="AK390" i="12" s="1"/>
  <c r="AL390" i="12" s="1"/>
  <c r="F388" i="12"/>
  <c r="K387" i="12"/>
  <c r="L387" i="12" s="1"/>
  <c r="M387" i="12" s="1"/>
  <c r="N387" i="12" s="1"/>
  <c r="R390" i="12"/>
  <c r="W390" i="12" s="1"/>
  <c r="X390" i="12" s="1"/>
  <c r="Y390" i="12" s="1"/>
  <c r="Z390" i="12" s="1"/>
  <c r="AH385" i="12"/>
  <c r="V385" i="12"/>
  <c r="AQ384" i="12"/>
  <c r="AN390" i="12"/>
  <c r="AO390" i="12" s="1"/>
  <c r="AP390" i="12" s="1"/>
  <c r="F389" i="12" l="1"/>
  <c r="K388" i="12"/>
  <c r="L388" i="12" s="1"/>
  <c r="M388" i="12" s="1"/>
  <c r="N388" i="12" s="1"/>
  <c r="R391" i="12"/>
  <c r="W391" i="12" s="1"/>
  <c r="X391" i="12" s="1"/>
  <c r="Y391" i="12" s="1"/>
  <c r="Z391" i="12" s="1"/>
  <c r="AD391" i="12"/>
  <c r="AI391" i="12" s="1"/>
  <c r="AJ391" i="12" s="1"/>
  <c r="AK391" i="12" s="1"/>
  <c r="AL391" i="12" s="1"/>
  <c r="V386" i="12"/>
  <c r="AH386" i="12"/>
  <c r="AN391" i="12"/>
  <c r="AO391" i="12" s="1"/>
  <c r="AP391" i="12" s="1"/>
  <c r="AQ385" i="12"/>
  <c r="AD392" i="12" l="1"/>
  <c r="AI392" i="12" s="1"/>
  <c r="AJ392" i="12" s="1"/>
  <c r="AK392" i="12" s="1"/>
  <c r="AL392" i="12" s="1"/>
  <c r="R392" i="12"/>
  <c r="W392" i="12" s="1"/>
  <c r="X392" i="12" s="1"/>
  <c r="Y392" i="12" s="1"/>
  <c r="Z392" i="12" s="1"/>
  <c r="F390" i="12"/>
  <c r="K389" i="12"/>
  <c r="L389" i="12" s="1"/>
  <c r="M389" i="12" s="1"/>
  <c r="N389" i="12" s="1"/>
  <c r="AH387" i="12"/>
  <c r="V387" i="12"/>
  <c r="AQ386" i="12"/>
  <c r="AN392" i="12"/>
  <c r="AO392" i="12" s="1"/>
  <c r="AP392" i="12" s="1"/>
  <c r="R393" i="12" l="1"/>
  <c r="W393" i="12" s="1"/>
  <c r="X393" i="12" s="1"/>
  <c r="Y393" i="12" s="1"/>
  <c r="Z393" i="12" s="1"/>
  <c r="F391" i="12"/>
  <c r="K390" i="12"/>
  <c r="L390" i="12" s="1"/>
  <c r="M390" i="12" s="1"/>
  <c r="N390" i="12" s="1"/>
  <c r="AD393" i="12"/>
  <c r="AI393" i="12" s="1"/>
  <c r="AJ393" i="12" s="1"/>
  <c r="AK393" i="12" s="1"/>
  <c r="AL393" i="12" s="1"/>
  <c r="V388" i="12"/>
  <c r="AH388" i="12"/>
  <c r="AN393" i="12"/>
  <c r="AO393" i="12" s="1"/>
  <c r="AP393" i="12" s="1"/>
  <c r="AQ387" i="12"/>
  <c r="F392" i="12" l="1"/>
  <c r="K391" i="12"/>
  <c r="L391" i="12" s="1"/>
  <c r="M391" i="12" s="1"/>
  <c r="N391" i="12" s="1"/>
  <c r="AD394" i="12"/>
  <c r="AI394" i="12" s="1"/>
  <c r="AJ394" i="12" s="1"/>
  <c r="AK394" i="12" s="1"/>
  <c r="AL394" i="12" s="1"/>
  <c r="R394" i="12"/>
  <c r="W394" i="12" s="1"/>
  <c r="X394" i="12" s="1"/>
  <c r="Y394" i="12" s="1"/>
  <c r="Z394" i="12" s="1"/>
  <c r="AH389" i="12"/>
  <c r="V389" i="12"/>
  <c r="AN394" i="12"/>
  <c r="AO394" i="12" s="1"/>
  <c r="AP394" i="12" s="1"/>
  <c r="AQ388" i="12"/>
  <c r="AD395" i="12" l="1"/>
  <c r="AI395" i="12" s="1"/>
  <c r="AJ395" i="12" s="1"/>
  <c r="AK395" i="12" s="1"/>
  <c r="AL395" i="12" s="1"/>
  <c r="R395" i="12"/>
  <c r="W395" i="12" s="1"/>
  <c r="X395" i="12" s="1"/>
  <c r="Y395" i="12" s="1"/>
  <c r="Z395" i="12" s="1"/>
  <c r="F393" i="12"/>
  <c r="K392" i="12"/>
  <c r="L392" i="12" s="1"/>
  <c r="M392" i="12" s="1"/>
  <c r="N392" i="12" s="1"/>
  <c r="V390" i="12"/>
  <c r="AH390" i="12"/>
  <c r="AQ389" i="12"/>
  <c r="AN395" i="12"/>
  <c r="AO395" i="12" s="1"/>
  <c r="AP395" i="12" s="1"/>
  <c r="R396" i="12" l="1"/>
  <c r="W396" i="12" s="1"/>
  <c r="X396" i="12" s="1"/>
  <c r="Y396" i="12" s="1"/>
  <c r="Z396" i="12" s="1"/>
  <c r="F394" i="12"/>
  <c r="K393" i="12"/>
  <c r="L393" i="12" s="1"/>
  <c r="M393" i="12" s="1"/>
  <c r="N393" i="12" s="1"/>
  <c r="AD396" i="12"/>
  <c r="AI396" i="12" s="1"/>
  <c r="AJ396" i="12" s="1"/>
  <c r="AK396" i="12" s="1"/>
  <c r="AL396" i="12" s="1"/>
  <c r="AH391" i="12"/>
  <c r="V391" i="12"/>
  <c r="AN396" i="12"/>
  <c r="AO396" i="12" s="1"/>
  <c r="AP396" i="12" s="1"/>
  <c r="AQ390" i="12"/>
  <c r="AD397" i="12" l="1"/>
  <c r="AI397" i="12" s="1"/>
  <c r="AJ397" i="12" s="1"/>
  <c r="AK397" i="12" s="1"/>
  <c r="AL397" i="12" s="1"/>
  <c r="F395" i="12"/>
  <c r="K394" i="12"/>
  <c r="L394" i="12" s="1"/>
  <c r="M394" i="12" s="1"/>
  <c r="N394" i="12" s="1"/>
  <c r="R397" i="12"/>
  <c r="W397" i="12" s="1"/>
  <c r="X397" i="12" s="1"/>
  <c r="Y397" i="12" s="1"/>
  <c r="Z397" i="12" s="1"/>
  <c r="V392" i="12"/>
  <c r="AH392" i="12"/>
  <c r="AQ391" i="12"/>
  <c r="AN397" i="12"/>
  <c r="AO397" i="12" s="1"/>
  <c r="AP397" i="12" s="1"/>
  <c r="F396" i="12" l="1"/>
  <c r="K395" i="12"/>
  <c r="L395" i="12" s="1"/>
  <c r="M395" i="12" s="1"/>
  <c r="N395" i="12" s="1"/>
  <c r="R398" i="12"/>
  <c r="W398" i="12" s="1"/>
  <c r="X398" i="12" s="1"/>
  <c r="Y398" i="12" s="1"/>
  <c r="Z398" i="12" s="1"/>
  <c r="AD398" i="12"/>
  <c r="AI398" i="12" s="1"/>
  <c r="AJ398" i="12" s="1"/>
  <c r="AK398" i="12" s="1"/>
  <c r="AL398" i="12" s="1"/>
  <c r="AH393" i="12"/>
  <c r="V393" i="12"/>
  <c r="AN398" i="12"/>
  <c r="AO398" i="12" s="1"/>
  <c r="AP398" i="12" s="1"/>
  <c r="AQ392" i="12"/>
  <c r="AD399" i="12" l="1"/>
  <c r="AI399" i="12" s="1"/>
  <c r="AJ399" i="12" s="1"/>
  <c r="AK399" i="12" s="1"/>
  <c r="AL399" i="12" s="1"/>
  <c r="R399" i="12"/>
  <c r="W399" i="12" s="1"/>
  <c r="X399" i="12" s="1"/>
  <c r="Y399" i="12" s="1"/>
  <c r="Z399" i="12" s="1"/>
  <c r="F397" i="12"/>
  <c r="K396" i="12"/>
  <c r="L396" i="12" s="1"/>
  <c r="M396" i="12" s="1"/>
  <c r="N396" i="12" s="1"/>
  <c r="V394" i="12"/>
  <c r="AH394" i="12"/>
  <c r="AQ393" i="12"/>
  <c r="AN399" i="12"/>
  <c r="AO399" i="12" s="1"/>
  <c r="AP399" i="12" s="1"/>
  <c r="R400" i="12" l="1"/>
  <c r="W400" i="12" s="1"/>
  <c r="X400" i="12" s="1"/>
  <c r="Y400" i="12" s="1"/>
  <c r="Z400" i="12" s="1"/>
  <c r="F398" i="12"/>
  <c r="K397" i="12"/>
  <c r="L397" i="12" s="1"/>
  <c r="M397" i="12" s="1"/>
  <c r="N397" i="12" s="1"/>
  <c r="AD400" i="12"/>
  <c r="AI400" i="12" s="1"/>
  <c r="AJ400" i="12" s="1"/>
  <c r="AK400" i="12" s="1"/>
  <c r="AL400" i="12" s="1"/>
  <c r="AH395" i="12"/>
  <c r="V395" i="12"/>
  <c r="AN400" i="12"/>
  <c r="AO400" i="12" s="1"/>
  <c r="AP400" i="12" s="1"/>
  <c r="AQ394" i="12"/>
  <c r="AD401" i="12" l="1"/>
  <c r="AI401" i="12" s="1"/>
  <c r="AJ401" i="12" s="1"/>
  <c r="AK401" i="12" s="1"/>
  <c r="AL401" i="12" s="1"/>
  <c r="K398" i="12"/>
  <c r="L398" i="12" s="1"/>
  <c r="M398" i="12" s="1"/>
  <c r="N398" i="12" s="1"/>
  <c r="F399" i="12"/>
  <c r="R401" i="12"/>
  <c r="W401" i="12" s="1"/>
  <c r="X401" i="12" s="1"/>
  <c r="Y401" i="12" s="1"/>
  <c r="Z401" i="12" s="1"/>
  <c r="V396" i="12"/>
  <c r="AH396" i="12"/>
  <c r="AN401" i="12"/>
  <c r="AO401" i="12" s="1"/>
  <c r="AP401" i="12" s="1"/>
  <c r="AQ395" i="12"/>
  <c r="R402" i="12" l="1"/>
  <c r="W402" i="12" s="1"/>
  <c r="X402" i="12" s="1"/>
  <c r="Y402" i="12" s="1"/>
  <c r="Z402" i="12" s="1"/>
  <c r="K399" i="12"/>
  <c r="L399" i="12" s="1"/>
  <c r="M399" i="12" s="1"/>
  <c r="N399" i="12" s="1"/>
  <c r="F400" i="12"/>
  <c r="AD402" i="12"/>
  <c r="AI402" i="12" s="1"/>
  <c r="AJ402" i="12" s="1"/>
  <c r="AK402" i="12" s="1"/>
  <c r="AL402" i="12" s="1"/>
  <c r="AH397" i="12"/>
  <c r="V397" i="12"/>
  <c r="AQ396" i="12"/>
  <c r="AN402" i="12"/>
  <c r="AO402" i="12" s="1"/>
  <c r="AP402" i="12" s="1"/>
  <c r="F401" i="12" l="1"/>
  <c r="K400" i="12"/>
  <c r="L400" i="12" s="1"/>
  <c r="M400" i="12" s="1"/>
  <c r="N400" i="12" s="1"/>
  <c r="AD403" i="12"/>
  <c r="AI403" i="12" s="1"/>
  <c r="AJ403" i="12" s="1"/>
  <c r="AK403" i="12" s="1"/>
  <c r="AL403" i="12" s="1"/>
  <c r="R403" i="12"/>
  <c r="W403" i="12" s="1"/>
  <c r="X403" i="12" s="1"/>
  <c r="Y403" i="12" s="1"/>
  <c r="Z403" i="12" s="1"/>
  <c r="V398" i="12"/>
  <c r="AH398" i="12"/>
  <c r="AN403" i="12"/>
  <c r="AO403" i="12" s="1"/>
  <c r="AP403" i="12" s="1"/>
  <c r="AQ397" i="12"/>
  <c r="R404" i="12" l="1"/>
  <c r="W404" i="12" s="1"/>
  <c r="X404" i="12" s="1"/>
  <c r="Y404" i="12" s="1"/>
  <c r="Z404" i="12" s="1"/>
  <c r="AD404" i="12"/>
  <c r="AI404" i="12" s="1"/>
  <c r="AJ404" i="12" s="1"/>
  <c r="AK404" i="12" s="1"/>
  <c r="AL404" i="12" s="1"/>
  <c r="F402" i="12"/>
  <c r="K401" i="12"/>
  <c r="L401" i="12" s="1"/>
  <c r="M401" i="12" s="1"/>
  <c r="N401" i="12" s="1"/>
  <c r="AH399" i="12"/>
  <c r="V399" i="12"/>
  <c r="AN404" i="12"/>
  <c r="AO404" i="12" s="1"/>
  <c r="AP404" i="12" s="1"/>
  <c r="AQ398" i="12"/>
  <c r="F403" i="12" l="1"/>
  <c r="K402" i="12"/>
  <c r="L402" i="12" s="1"/>
  <c r="M402" i="12" s="1"/>
  <c r="N402" i="12" s="1"/>
  <c r="AD405" i="12"/>
  <c r="AI405" i="12" s="1"/>
  <c r="AJ405" i="12" s="1"/>
  <c r="AK405" i="12" s="1"/>
  <c r="AL405" i="12" s="1"/>
  <c r="R405" i="12"/>
  <c r="W405" i="12" s="1"/>
  <c r="X405" i="12" s="1"/>
  <c r="Y405" i="12" s="1"/>
  <c r="Z405" i="12" s="1"/>
  <c r="V400" i="12"/>
  <c r="AH400" i="12"/>
  <c r="AQ399" i="12"/>
  <c r="AN405" i="12"/>
  <c r="AO405" i="12" s="1"/>
  <c r="AP405" i="12" s="1"/>
  <c r="R406" i="12" l="1"/>
  <c r="W406" i="12" s="1"/>
  <c r="X406" i="12" s="1"/>
  <c r="Y406" i="12" s="1"/>
  <c r="Z406" i="12" s="1"/>
  <c r="AD406" i="12"/>
  <c r="AI406" i="12" s="1"/>
  <c r="AJ406" i="12" s="1"/>
  <c r="AK406" i="12" s="1"/>
  <c r="AL406" i="12" s="1"/>
  <c r="K403" i="12"/>
  <c r="L403" i="12" s="1"/>
  <c r="M403" i="12" s="1"/>
  <c r="N403" i="12" s="1"/>
  <c r="F404" i="12"/>
  <c r="AH401" i="12"/>
  <c r="V401" i="12"/>
  <c r="AN406" i="12"/>
  <c r="AO406" i="12" s="1"/>
  <c r="AP406" i="12" s="1"/>
  <c r="AQ400" i="12"/>
  <c r="F405" i="12" l="1"/>
  <c r="K404" i="12"/>
  <c r="L404" i="12" s="1"/>
  <c r="M404" i="12" s="1"/>
  <c r="N404" i="12" s="1"/>
  <c r="AD407" i="12"/>
  <c r="AI407" i="12" s="1"/>
  <c r="AJ407" i="12" s="1"/>
  <c r="AK407" i="12" s="1"/>
  <c r="AL407" i="12" s="1"/>
  <c r="R407" i="12"/>
  <c r="W407" i="12" s="1"/>
  <c r="X407" i="12" s="1"/>
  <c r="Y407" i="12" s="1"/>
  <c r="Z407" i="12" s="1"/>
  <c r="V402" i="12"/>
  <c r="AH402" i="12"/>
  <c r="AQ401" i="12"/>
  <c r="AN407" i="12"/>
  <c r="AO407" i="12" s="1"/>
  <c r="AP407" i="12" s="1"/>
  <c r="R408" i="12" l="1"/>
  <c r="W408" i="12" s="1"/>
  <c r="X408" i="12" s="1"/>
  <c r="Y408" i="12" s="1"/>
  <c r="Z408" i="12" s="1"/>
  <c r="AD408" i="12"/>
  <c r="AI408" i="12" s="1"/>
  <c r="AJ408" i="12" s="1"/>
  <c r="AK408" i="12" s="1"/>
  <c r="AL408" i="12" s="1"/>
  <c r="K405" i="12"/>
  <c r="L405" i="12" s="1"/>
  <c r="M405" i="12" s="1"/>
  <c r="N405" i="12" s="1"/>
  <c r="F406" i="12"/>
  <c r="AH403" i="12"/>
  <c r="V403" i="12"/>
  <c r="AQ402" i="12"/>
  <c r="AN408" i="12"/>
  <c r="AO408" i="12" s="1"/>
  <c r="AP408" i="12" s="1"/>
  <c r="F407" i="12" l="1"/>
  <c r="K406" i="12"/>
  <c r="L406" i="12" s="1"/>
  <c r="M406" i="12" s="1"/>
  <c r="N406" i="12" s="1"/>
  <c r="AD409" i="12"/>
  <c r="AI409" i="12" s="1"/>
  <c r="AJ409" i="12" s="1"/>
  <c r="AK409" i="12" s="1"/>
  <c r="AL409" i="12" s="1"/>
  <c r="R409" i="12"/>
  <c r="W409" i="12" s="1"/>
  <c r="X409" i="12" s="1"/>
  <c r="Y409" i="12" s="1"/>
  <c r="Z409" i="12" s="1"/>
  <c r="V404" i="12"/>
  <c r="AH404" i="12"/>
  <c r="AN409" i="12"/>
  <c r="AO409" i="12" s="1"/>
  <c r="AP409" i="12" s="1"/>
  <c r="AQ403" i="12"/>
  <c r="R410" i="12" l="1"/>
  <c r="W410" i="12" s="1"/>
  <c r="X410" i="12" s="1"/>
  <c r="Y410" i="12" s="1"/>
  <c r="Z410" i="12" s="1"/>
  <c r="AD410" i="12"/>
  <c r="AI410" i="12" s="1"/>
  <c r="AJ410" i="12" s="1"/>
  <c r="AK410" i="12" s="1"/>
  <c r="AL410" i="12" s="1"/>
  <c r="K407" i="12"/>
  <c r="L407" i="12" s="1"/>
  <c r="M407" i="12" s="1"/>
  <c r="N407" i="12" s="1"/>
  <c r="F408" i="12"/>
  <c r="AH405" i="12"/>
  <c r="V405" i="12"/>
  <c r="AN410" i="12"/>
  <c r="AO410" i="12" s="1"/>
  <c r="AP410" i="12" s="1"/>
  <c r="AQ404" i="12"/>
  <c r="F409" i="12" l="1"/>
  <c r="K408" i="12"/>
  <c r="L408" i="12" s="1"/>
  <c r="M408" i="12" s="1"/>
  <c r="N408" i="12" s="1"/>
  <c r="AD411" i="12"/>
  <c r="AI411" i="12" s="1"/>
  <c r="AJ411" i="12" s="1"/>
  <c r="AK411" i="12" s="1"/>
  <c r="AL411" i="12" s="1"/>
  <c r="R411" i="12"/>
  <c r="W411" i="12" s="1"/>
  <c r="X411" i="12" s="1"/>
  <c r="Y411" i="12" s="1"/>
  <c r="Z411" i="12" s="1"/>
  <c r="V406" i="12"/>
  <c r="AH406" i="12"/>
  <c r="AQ405" i="12"/>
  <c r="AN411" i="12"/>
  <c r="AO411" i="12" s="1"/>
  <c r="AP411" i="12" s="1"/>
  <c r="R412" i="12" l="1"/>
  <c r="W412" i="12" s="1"/>
  <c r="X412" i="12" s="1"/>
  <c r="Y412" i="12" s="1"/>
  <c r="Z412" i="12" s="1"/>
  <c r="AD412" i="12"/>
  <c r="AI412" i="12" s="1"/>
  <c r="AJ412" i="12" s="1"/>
  <c r="AK412" i="12" s="1"/>
  <c r="AL412" i="12" s="1"/>
  <c r="K409" i="12"/>
  <c r="L409" i="12" s="1"/>
  <c r="M409" i="12" s="1"/>
  <c r="N409" i="12" s="1"/>
  <c r="F410" i="12"/>
  <c r="AH407" i="12"/>
  <c r="V407" i="12"/>
  <c r="AN412" i="12"/>
  <c r="AO412" i="12" s="1"/>
  <c r="AP412" i="12" s="1"/>
  <c r="AQ406" i="12"/>
  <c r="F411" i="12" l="1"/>
  <c r="K410" i="12"/>
  <c r="L410" i="12" s="1"/>
  <c r="M410" i="12" s="1"/>
  <c r="N410" i="12" s="1"/>
  <c r="AD413" i="12"/>
  <c r="R413" i="12"/>
  <c r="V408" i="12"/>
  <c r="AH408" i="12"/>
  <c r="AQ407" i="12"/>
  <c r="AN413" i="12"/>
  <c r="AO413" i="12" s="1"/>
  <c r="AP413" i="12" s="1"/>
  <c r="R414" i="12" l="1"/>
  <c r="W414" i="12" s="1"/>
  <c r="W413" i="12"/>
  <c r="X413" i="12" s="1"/>
  <c r="Y413" i="12" s="1"/>
  <c r="Z413" i="12" s="1"/>
  <c r="AD414" i="12"/>
  <c r="AI414" i="12" s="1"/>
  <c r="AI413" i="12"/>
  <c r="AJ413" i="12" s="1"/>
  <c r="AK413" i="12" s="1"/>
  <c r="AL413" i="12" s="1"/>
  <c r="K411" i="12"/>
  <c r="L411" i="12" s="1"/>
  <c r="M411" i="12" s="1"/>
  <c r="N411" i="12" s="1"/>
  <c r="F412" i="12"/>
  <c r="AH409" i="12"/>
  <c r="V409" i="12"/>
  <c r="AN414" i="12"/>
  <c r="AO414" i="12" s="1"/>
  <c r="AP414" i="12" s="1"/>
  <c r="AQ408" i="12"/>
  <c r="X414" i="12" l="1"/>
  <c r="Y414" i="12" s="1"/>
  <c r="Z414" i="12" s="1"/>
  <c r="AJ414" i="12"/>
  <c r="AK414" i="12" s="1"/>
  <c r="AL414" i="12" s="1"/>
  <c r="R415" i="12"/>
  <c r="W415" i="12" s="1"/>
  <c r="X415" i="12" s="1"/>
  <c r="Y415" i="12" s="1"/>
  <c r="Z415" i="12" s="1"/>
  <c r="F413" i="12"/>
  <c r="K412" i="12"/>
  <c r="L412" i="12" s="1"/>
  <c r="M412" i="12" s="1"/>
  <c r="N412" i="12" s="1"/>
  <c r="AD415" i="12"/>
  <c r="AI415" i="12" s="1"/>
  <c r="AJ415" i="12" s="1"/>
  <c r="V410" i="12"/>
  <c r="AH410" i="12"/>
  <c r="AN415" i="12"/>
  <c r="AO415" i="12" s="1"/>
  <c r="AP415" i="12" s="1"/>
  <c r="AQ409" i="12"/>
  <c r="AK415" i="12" l="1"/>
  <c r="AL415" i="12" s="1"/>
  <c r="AD416" i="12"/>
  <c r="AI416" i="12" s="1"/>
  <c r="AJ416" i="12" s="1"/>
  <c r="AK416" i="12" s="1"/>
  <c r="AL416" i="12" s="1"/>
  <c r="F414" i="12"/>
  <c r="K413" i="12"/>
  <c r="L413" i="12" s="1"/>
  <c r="M413" i="12" s="1"/>
  <c r="N413" i="12" s="1"/>
  <c r="R416" i="12"/>
  <c r="W416" i="12" s="1"/>
  <c r="X416" i="12" s="1"/>
  <c r="Y416" i="12" s="1"/>
  <c r="Z416" i="12" s="1"/>
  <c r="AH411" i="12"/>
  <c r="V411" i="12"/>
  <c r="AQ410" i="12"/>
  <c r="AN416" i="12"/>
  <c r="AO416" i="12" s="1"/>
  <c r="AP416" i="12" s="1"/>
  <c r="R417" i="12" l="1"/>
  <c r="W417" i="12" s="1"/>
  <c r="X417" i="12" s="1"/>
  <c r="Y417" i="12" s="1"/>
  <c r="Z417" i="12" s="1"/>
  <c r="F415" i="12"/>
  <c r="K414" i="12"/>
  <c r="L414" i="12" s="1"/>
  <c r="M414" i="12" s="1"/>
  <c r="N414" i="12" s="1"/>
  <c r="AD417" i="12"/>
  <c r="AI417" i="12" s="1"/>
  <c r="AJ417" i="12" s="1"/>
  <c r="AK417" i="12" s="1"/>
  <c r="AL417" i="12" s="1"/>
  <c r="V412" i="12"/>
  <c r="AH412" i="12"/>
  <c r="AN417" i="12"/>
  <c r="AO417" i="12" s="1"/>
  <c r="AP417" i="12" s="1"/>
  <c r="AQ411" i="12"/>
  <c r="K415" i="12" l="1"/>
  <c r="L415" i="12" s="1"/>
  <c r="M415" i="12" s="1"/>
  <c r="N415" i="12" s="1"/>
  <c r="F416" i="12"/>
  <c r="AD418" i="12"/>
  <c r="AI418" i="12" s="1"/>
  <c r="AJ418" i="12" s="1"/>
  <c r="AK418" i="12" s="1"/>
  <c r="AL418" i="12" s="1"/>
  <c r="R418" i="12"/>
  <c r="W418" i="12" s="1"/>
  <c r="X418" i="12" s="1"/>
  <c r="Y418" i="12" s="1"/>
  <c r="Z418" i="12" s="1"/>
  <c r="AH413" i="12"/>
  <c r="V413" i="12"/>
  <c r="AN418" i="12"/>
  <c r="AO418" i="12" s="1"/>
  <c r="AP418" i="12" s="1"/>
  <c r="AQ412" i="12"/>
  <c r="F417" i="12" l="1"/>
  <c r="K416" i="12"/>
  <c r="L416" i="12" s="1"/>
  <c r="M416" i="12" s="1"/>
  <c r="N416" i="12" s="1"/>
  <c r="R419" i="12"/>
  <c r="W419" i="12" s="1"/>
  <c r="X419" i="12" s="1"/>
  <c r="Y419" i="12" s="1"/>
  <c r="Z419" i="12" s="1"/>
  <c r="AD419" i="12"/>
  <c r="AI419" i="12" s="1"/>
  <c r="AJ419" i="12" s="1"/>
  <c r="AK419" i="12" s="1"/>
  <c r="AL419" i="12" s="1"/>
  <c r="V414" i="12"/>
  <c r="AH414" i="12"/>
  <c r="AQ413" i="12"/>
  <c r="AN419" i="12"/>
  <c r="AO419" i="12" s="1"/>
  <c r="AP419" i="12" s="1"/>
  <c r="AD420" i="12" l="1"/>
  <c r="AI420" i="12" s="1"/>
  <c r="AJ420" i="12" s="1"/>
  <c r="AK420" i="12" s="1"/>
  <c r="AL420" i="12" s="1"/>
  <c r="R420" i="12"/>
  <c r="W420" i="12" s="1"/>
  <c r="X420" i="12" s="1"/>
  <c r="Y420" i="12" s="1"/>
  <c r="Z420" i="12" s="1"/>
  <c r="K417" i="12"/>
  <c r="L417" i="12" s="1"/>
  <c r="M417" i="12" s="1"/>
  <c r="N417" i="12" s="1"/>
  <c r="F418" i="12"/>
  <c r="AH415" i="12"/>
  <c r="V415" i="12"/>
  <c r="AN420" i="12"/>
  <c r="AO420" i="12" s="1"/>
  <c r="AP420" i="12" s="1"/>
  <c r="AQ414" i="12"/>
  <c r="R421" i="12" l="1"/>
  <c r="W421" i="12" s="1"/>
  <c r="X421" i="12" s="1"/>
  <c r="Y421" i="12" s="1"/>
  <c r="Z421" i="12" s="1"/>
  <c r="F419" i="12"/>
  <c r="K418" i="12"/>
  <c r="L418" i="12" s="1"/>
  <c r="M418" i="12" s="1"/>
  <c r="N418" i="12" s="1"/>
  <c r="AD421" i="12"/>
  <c r="AI421" i="12" s="1"/>
  <c r="AJ421" i="12" s="1"/>
  <c r="AK421" i="12" s="1"/>
  <c r="AL421" i="12" s="1"/>
  <c r="V416" i="12"/>
  <c r="AH416" i="12"/>
  <c r="AQ415" i="12"/>
  <c r="AN421" i="12"/>
  <c r="AO421" i="12" s="1"/>
  <c r="AP421" i="12" s="1"/>
  <c r="R422" i="12" l="1"/>
  <c r="W422" i="12" s="1"/>
  <c r="X422" i="12" s="1"/>
  <c r="Y422" i="12" s="1"/>
  <c r="Z422" i="12" s="1"/>
  <c r="AD422" i="12"/>
  <c r="AI422" i="12" s="1"/>
  <c r="AJ422" i="12" s="1"/>
  <c r="AK422" i="12" s="1"/>
  <c r="AL422" i="12" s="1"/>
  <c r="F420" i="12"/>
  <c r="K419" i="12"/>
  <c r="L419" i="12" s="1"/>
  <c r="M419" i="12" s="1"/>
  <c r="N419" i="12" s="1"/>
  <c r="AH417" i="12"/>
  <c r="V417" i="12"/>
  <c r="AN422" i="12"/>
  <c r="AO422" i="12" s="1"/>
  <c r="AP422" i="12" s="1"/>
  <c r="AQ416" i="12"/>
  <c r="R423" i="12" l="1"/>
  <c r="W423" i="12" s="1"/>
  <c r="X423" i="12" s="1"/>
  <c r="Y423" i="12" s="1"/>
  <c r="Z423" i="12" s="1"/>
  <c r="F421" i="12"/>
  <c r="K420" i="12"/>
  <c r="L420" i="12" s="1"/>
  <c r="M420" i="12" s="1"/>
  <c r="N420" i="12" s="1"/>
  <c r="AD423" i="12"/>
  <c r="AI423" i="12" s="1"/>
  <c r="AJ423" i="12" s="1"/>
  <c r="AK423" i="12" s="1"/>
  <c r="AL423" i="12" s="1"/>
  <c r="V418" i="12"/>
  <c r="AH418" i="12"/>
  <c r="AN423" i="12"/>
  <c r="AO423" i="12" s="1"/>
  <c r="AP423" i="12" s="1"/>
  <c r="AQ417" i="12"/>
  <c r="F422" i="12" l="1"/>
  <c r="K421" i="12"/>
  <c r="L421" i="12" s="1"/>
  <c r="M421" i="12" s="1"/>
  <c r="N421" i="12" s="1"/>
  <c r="AD424" i="12"/>
  <c r="AI424" i="12" s="1"/>
  <c r="AJ424" i="12" s="1"/>
  <c r="AK424" i="12" s="1"/>
  <c r="AL424" i="12" s="1"/>
  <c r="R424" i="12"/>
  <c r="W424" i="12" s="1"/>
  <c r="X424" i="12" s="1"/>
  <c r="Y424" i="12" s="1"/>
  <c r="Z424" i="12" s="1"/>
  <c r="AH419" i="12"/>
  <c r="V419" i="12"/>
  <c r="AQ418" i="12"/>
  <c r="AN424" i="12"/>
  <c r="AO424" i="12" s="1"/>
  <c r="AP424" i="12" s="1"/>
  <c r="AD425" i="12" l="1"/>
  <c r="AI425" i="12" s="1"/>
  <c r="AJ425" i="12" s="1"/>
  <c r="AK425" i="12" s="1"/>
  <c r="AL425" i="12" s="1"/>
  <c r="R425" i="12"/>
  <c r="W425" i="12" s="1"/>
  <c r="X425" i="12" s="1"/>
  <c r="Y425" i="12" s="1"/>
  <c r="Z425" i="12" s="1"/>
  <c r="K422" i="12"/>
  <c r="L422" i="12" s="1"/>
  <c r="M422" i="12" s="1"/>
  <c r="N422" i="12" s="1"/>
  <c r="F423" i="12"/>
  <c r="V420" i="12"/>
  <c r="AH420" i="12"/>
  <c r="AN425" i="12"/>
  <c r="AO425" i="12" s="1"/>
  <c r="AP425" i="12" s="1"/>
  <c r="AQ419" i="12"/>
  <c r="K423" i="12" l="1"/>
  <c r="L423" i="12" s="1"/>
  <c r="M423" i="12" s="1"/>
  <c r="N423" i="12" s="1"/>
  <c r="F424" i="12"/>
  <c r="R426" i="12"/>
  <c r="W426" i="12" s="1"/>
  <c r="X426" i="12" s="1"/>
  <c r="Y426" i="12" s="1"/>
  <c r="Z426" i="12" s="1"/>
  <c r="AD426" i="12"/>
  <c r="AI426" i="12" s="1"/>
  <c r="AJ426" i="12" s="1"/>
  <c r="AK426" i="12" s="1"/>
  <c r="AL426" i="12" s="1"/>
  <c r="AH421" i="12"/>
  <c r="V421" i="12"/>
  <c r="AQ420" i="12"/>
  <c r="AN426" i="12"/>
  <c r="AO426" i="12" s="1"/>
  <c r="AP426" i="12" s="1"/>
  <c r="F425" i="12" l="1"/>
  <c r="K424" i="12"/>
  <c r="L424" i="12" s="1"/>
  <c r="M424" i="12" s="1"/>
  <c r="N424" i="12" s="1"/>
  <c r="AD427" i="12"/>
  <c r="AI427" i="12" s="1"/>
  <c r="AJ427" i="12" s="1"/>
  <c r="AK427" i="12" s="1"/>
  <c r="AL427" i="12" s="1"/>
  <c r="R427" i="12"/>
  <c r="W427" i="12" s="1"/>
  <c r="X427" i="12" s="1"/>
  <c r="Y427" i="12" s="1"/>
  <c r="Z427" i="12" s="1"/>
  <c r="V422" i="12"/>
  <c r="AH422" i="12"/>
  <c r="AN427" i="12"/>
  <c r="AO427" i="12" s="1"/>
  <c r="AP427" i="12" s="1"/>
  <c r="AQ421" i="12"/>
  <c r="R428" i="12" l="1"/>
  <c r="W428" i="12" s="1"/>
  <c r="X428" i="12" s="1"/>
  <c r="Y428" i="12" s="1"/>
  <c r="Z428" i="12" s="1"/>
  <c r="AD428" i="12"/>
  <c r="AI428" i="12" s="1"/>
  <c r="AJ428" i="12" s="1"/>
  <c r="AK428" i="12" s="1"/>
  <c r="AL428" i="12" s="1"/>
  <c r="K425" i="12"/>
  <c r="L425" i="12" s="1"/>
  <c r="M425" i="12" s="1"/>
  <c r="N425" i="12" s="1"/>
  <c r="F426" i="12"/>
  <c r="AH423" i="12"/>
  <c r="V423" i="12"/>
  <c r="AN428" i="12"/>
  <c r="AO428" i="12" s="1"/>
  <c r="AP428" i="12" s="1"/>
  <c r="AQ422" i="12"/>
  <c r="AD429" i="12" l="1"/>
  <c r="AI429" i="12" s="1"/>
  <c r="AJ429" i="12" s="1"/>
  <c r="AK429" i="12" s="1"/>
  <c r="AL429" i="12" s="1"/>
  <c r="F427" i="12"/>
  <c r="K426" i="12"/>
  <c r="L426" i="12" s="1"/>
  <c r="M426" i="12" s="1"/>
  <c r="N426" i="12" s="1"/>
  <c r="R429" i="12"/>
  <c r="W429" i="12" s="1"/>
  <c r="X429" i="12" s="1"/>
  <c r="Y429" i="12" s="1"/>
  <c r="Z429" i="12" s="1"/>
  <c r="V424" i="12"/>
  <c r="AH424" i="12"/>
  <c r="AQ423" i="12"/>
  <c r="AN429" i="12"/>
  <c r="AO429" i="12" s="1"/>
  <c r="AP429" i="12" s="1"/>
  <c r="F428" i="12" l="1"/>
  <c r="K427" i="12"/>
  <c r="L427" i="12" s="1"/>
  <c r="M427" i="12" s="1"/>
  <c r="N427" i="12" s="1"/>
  <c r="R430" i="12"/>
  <c r="W430" i="12" s="1"/>
  <c r="X430" i="12" s="1"/>
  <c r="Y430" i="12" s="1"/>
  <c r="Z430" i="12" s="1"/>
  <c r="AD430" i="12"/>
  <c r="AI430" i="12" s="1"/>
  <c r="AJ430" i="12" s="1"/>
  <c r="AK430" i="12" s="1"/>
  <c r="AL430" i="12" s="1"/>
  <c r="AH425" i="12"/>
  <c r="V425" i="12"/>
  <c r="AN430" i="12"/>
  <c r="AO430" i="12" s="1"/>
  <c r="AP430" i="12" s="1"/>
  <c r="AQ424" i="12"/>
  <c r="AD431" i="12" l="1"/>
  <c r="AI431" i="12" s="1"/>
  <c r="AJ431" i="12" s="1"/>
  <c r="AK431" i="12" s="1"/>
  <c r="AL431" i="12" s="1"/>
  <c r="R431" i="12"/>
  <c r="W431" i="12" s="1"/>
  <c r="X431" i="12" s="1"/>
  <c r="Y431" i="12" s="1"/>
  <c r="Z431" i="12" s="1"/>
  <c r="F429" i="12"/>
  <c r="K428" i="12"/>
  <c r="L428" i="12" s="1"/>
  <c r="M428" i="12" s="1"/>
  <c r="N428" i="12" s="1"/>
  <c r="V426" i="12"/>
  <c r="AH426" i="12"/>
  <c r="AQ425" i="12"/>
  <c r="AN431" i="12"/>
  <c r="AO431" i="12" s="1"/>
  <c r="AP431" i="12" s="1"/>
  <c r="R432" i="12" l="1"/>
  <c r="W432" i="12" s="1"/>
  <c r="X432" i="12" s="1"/>
  <c r="Y432" i="12" s="1"/>
  <c r="Z432" i="12" s="1"/>
  <c r="K429" i="12"/>
  <c r="L429" i="12" s="1"/>
  <c r="M429" i="12" s="1"/>
  <c r="N429" i="12" s="1"/>
  <c r="F430" i="12"/>
  <c r="AD432" i="12"/>
  <c r="AI432" i="12" s="1"/>
  <c r="AJ432" i="12" s="1"/>
  <c r="AK432" i="12" s="1"/>
  <c r="AL432" i="12" s="1"/>
  <c r="AH427" i="12"/>
  <c r="V427" i="12"/>
  <c r="AN432" i="12"/>
  <c r="AO432" i="12" s="1"/>
  <c r="AP432" i="12" s="1"/>
  <c r="AQ426" i="12"/>
  <c r="AD433" i="12" l="1"/>
  <c r="AI433" i="12" s="1"/>
  <c r="AJ433" i="12" s="1"/>
  <c r="AK433" i="12" s="1"/>
  <c r="AL433" i="12" s="1"/>
  <c r="F431" i="12"/>
  <c r="K430" i="12"/>
  <c r="L430" i="12" s="1"/>
  <c r="M430" i="12" s="1"/>
  <c r="N430" i="12" s="1"/>
  <c r="R433" i="12"/>
  <c r="W433" i="12" s="1"/>
  <c r="X433" i="12" s="1"/>
  <c r="Y433" i="12" s="1"/>
  <c r="Z433" i="12" s="1"/>
  <c r="V428" i="12"/>
  <c r="AH428" i="12"/>
  <c r="AN433" i="12"/>
  <c r="AO433" i="12" s="1"/>
  <c r="AP433" i="12" s="1"/>
  <c r="AQ427" i="12"/>
  <c r="R434" i="12" l="1"/>
  <c r="W434" i="12" s="1"/>
  <c r="X434" i="12" s="1"/>
  <c r="Y434" i="12" s="1"/>
  <c r="Z434" i="12" s="1"/>
  <c r="F432" i="12"/>
  <c r="K431" i="12"/>
  <c r="L431" i="12" s="1"/>
  <c r="M431" i="12" s="1"/>
  <c r="N431" i="12" s="1"/>
  <c r="AD434" i="12"/>
  <c r="AI434" i="12" s="1"/>
  <c r="AJ434" i="12" s="1"/>
  <c r="AK434" i="12" s="1"/>
  <c r="AL434" i="12" s="1"/>
  <c r="AH429" i="12"/>
  <c r="V429" i="12"/>
  <c r="AQ428" i="12"/>
  <c r="AN434" i="12"/>
  <c r="AO434" i="12" s="1"/>
  <c r="AP434" i="12" s="1"/>
  <c r="F433" i="12" l="1"/>
  <c r="K432" i="12"/>
  <c r="L432" i="12" s="1"/>
  <c r="M432" i="12" s="1"/>
  <c r="N432" i="12" s="1"/>
  <c r="AD435" i="12"/>
  <c r="AI435" i="12" s="1"/>
  <c r="AJ435" i="12" s="1"/>
  <c r="AK435" i="12" s="1"/>
  <c r="AL435" i="12" s="1"/>
  <c r="R435" i="12"/>
  <c r="W435" i="12" s="1"/>
  <c r="X435" i="12" s="1"/>
  <c r="Y435" i="12" s="1"/>
  <c r="Z435" i="12" s="1"/>
  <c r="V430" i="12"/>
  <c r="AH430" i="12"/>
  <c r="AN435" i="12"/>
  <c r="AO435" i="12" s="1"/>
  <c r="AP435" i="12" s="1"/>
  <c r="AQ429" i="12"/>
  <c r="R436" i="12" l="1"/>
  <c r="W436" i="12" s="1"/>
  <c r="X436" i="12" s="1"/>
  <c r="Y436" i="12" s="1"/>
  <c r="Z436" i="12" s="1"/>
  <c r="AD436" i="12"/>
  <c r="F434" i="12"/>
  <c r="K433" i="12"/>
  <c r="L433" i="12" s="1"/>
  <c r="M433" i="12" s="1"/>
  <c r="N433" i="12" s="1"/>
  <c r="AH431" i="12"/>
  <c r="V431" i="12"/>
  <c r="AQ430" i="12"/>
  <c r="AN436" i="12"/>
  <c r="AO436" i="12" s="1"/>
  <c r="AP436" i="12" s="1"/>
  <c r="AD437" i="12" l="1"/>
  <c r="AI437" i="12" s="1"/>
  <c r="AI436" i="12"/>
  <c r="AJ436" i="12" s="1"/>
  <c r="AK436" i="12" s="1"/>
  <c r="AL436" i="12" s="1"/>
  <c r="F435" i="12"/>
  <c r="K434" i="12"/>
  <c r="L434" i="12" s="1"/>
  <c r="M434" i="12" s="1"/>
  <c r="N434" i="12" s="1"/>
  <c r="R437" i="12"/>
  <c r="W437" i="12" s="1"/>
  <c r="X437" i="12" s="1"/>
  <c r="Y437" i="12" s="1"/>
  <c r="Z437" i="12" s="1"/>
  <c r="V432" i="12"/>
  <c r="AH432" i="12"/>
  <c r="AN437" i="12"/>
  <c r="AO437" i="12" s="1"/>
  <c r="AP437" i="12" s="1"/>
  <c r="AQ431" i="12"/>
  <c r="AJ437" i="12" l="1"/>
  <c r="AK437" i="12" s="1"/>
  <c r="AL437" i="12" s="1"/>
  <c r="R438" i="12"/>
  <c r="W438" i="12" s="1"/>
  <c r="X438" i="12" s="1"/>
  <c r="Y438" i="12" s="1"/>
  <c r="Z438" i="12" s="1"/>
  <c r="AD438" i="12"/>
  <c r="AI438" i="12" s="1"/>
  <c r="AJ438" i="12" s="1"/>
  <c r="K435" i="12"/>
  <c r="L435" i="12" s="1"/>
  <c r="M435" i="12" s="1"/>
  <c r="N435" i="12" s="1"/>
  <c r="F436" i="12"/>
  <c r="AH433" i="12"/>
  <c r="V433" i="12"/>
  <c r="AQ432" i="12"/>
  <c r="AN438" i="12"/>
  <c r="AO438" i="12" s="1"/>
  <c r="AP438" i="12" s="1"/>
  <c r="AK438" i="12" l="1"/>
  <c r="AL438" i="12" s="1"/>
  <c r="F437" i="12"/>
  <c r="K436" i="12"/>
  <c r="L436" i="12" s="1"/>
  <c r="M436" i="12" s="1"/>
  <c r="N436" i="12" s="1"/>
  <c r="AD439" i="12"/>
  <c r="AI439" i="12" s="1"/>
  <c r="AJ439" i="12" s="1"/>
  <c r="AK439" i="12" s="1"/>
  <c r="AL439" i="12" s="1"/>
  <c r="R439" i="12"/>
  <c r="W439" i="12" s="1"/>
  <c r="X439" i="12" s="1"/>
  <c r="Y439" i="12" s="1"/>
  <c r="Z439" i="12" s="1"/>
  <c r="V434" i="12"/>
  <c r="AH434" i="12"/>
  <c r="AN439" i="12"/>
  <c r="AO439" i="12" s="1"/>
  <c r="AP439" i="12" s="1"/>
  <c r="AQ433" i="12"/>
  <c r="AD440" i="12" l="1"/>
  <c r="AI440" i="12" s="1"/>
  <c r="AJ440" i="12" s="1"/>
  <c r="AK440" i="12" s="1"/>
  <c r="AL440" i="12" s="1"/>
  <c r="R440" i="12"/>
  <c r="W440" i="12" s="1"/>
  <c r="X440" i="12" s="1"/>
  <c r="Y440" i="12" s="1"/>
  <c r="Z440" i="12" s="1"/>
  <c r="K437" i="12"/>
  <c r="L437" i="12" s="1"/>
  <c r="M437" i="12" s="1"/>
  <c r="N437" i="12" s="1"/>
  <c r="F438" i="12"/>
  <c r="AH435" i="12"/>
  <c r="V435" i="12"/>
  <c r="AQ434" i="12"/>
  <c r="AN440" i="12"/>
  <c r="AO440" i="12" s="1"/>
  <c r="AP440" i="12" s="1"/>
  <c r="F439" i="12" l="1"/>
  <c r="K438" i="12"/>
  <c r="L438" i="12" s="1"/>
  <c r="M438" i="12" s="1"/>
  <c r="N438" i="12" s="1"/>
  <c r="R441" i="12"/>
  <c r="W441" i="12" s="1"/>
  <c r="X441" i="12" s="1"/>
  <c r="Y441" i="12" s="1"/>
  <c r="Z441" i="12" s="1"/>
  <c r="AD441" i="12"/>
  <c r="AI441" i="12" s="1"/>
  <c r="AJ441" i="12" s="1"/>
  <c r="AK441" i="12" s="1"/>
  <c r="AL441" i="12" s="1"/>
  <c r="V436" i="12"/>
  <c r="AH436" i="12"/>
  <c r="AN441" i="12"/>
  <c r="AO441" i="12" s="1"/>
  <c r="AP441" i="12" s="1"/>
  <c r="AQ435" i="12"/>
  <c r="AD442" i="12" l="1"/>
  <c r="AI442" i="12" s="1"/>
  <c r="AJ442" i="12" s="1"/>
  <c r="AK442" i="12" s="1"/>
  <c r="AL442" i="12" s="1"/>
  <c r="R442" i="12"/>
  <c r="W442" i="12" s="1"/>
  <c r="X442" i="12" s="1"/>
  <c r="Y442" i="12" s="1"/>
  <c r="Z442" i="12" s="1"/>
  <c r="F440" i="12"/>
  <c r="K439" i="12"/>
  <c r="L439" i="12" s="1"/>
  <c r="M439" i="12" s="1"/>
  <c r="N439" i="12" s="1"/>
  <c r="AH437" i="12"/>
  <c r="V437" i="12"/>
  <c r="AN442" i="12"/>
  <c r="AO442" i="12" s="1"/>
  <c r="AP442" i="12" s="1"/>
  <c r="AQ436" i="12"/>
  <c r="R443" i="12" l="1"/>
  <c r="W443" i="12" s="1"/>
  <c r="X443" i="12" s="1"/>
  <c r="Y443" i="12" s="1"/>
  <c r="Z443" i="12" s="1"/>
  <c r="F441" i="12"/>
  <c r="K440" i="12"/>
  <c r="L440" i="12" s="1"/>
  <c r="M440" i="12" s="1"/>
  <c r="N440" i="12" s="1"/>
  <c r="AD443" i="12"/>
  <c r="AI443" i="12" s="1"/>
  <c r="AJ443" i="12" s="1"/>
  <c r="AK443" i="12" s="1"/>
  <c r="AL443" i="12" s="1"/>
  <c r="V438" i="12"/>
  <c r="AH438" i="12"/>
  <c r="AQ437" i="12"/>
  <c r="AN443" i="12"/>
  <c r="AO443" i="12" s="1"/>
  <c r="AP443" i="12" s="1"/>
  <c r="K441" i="12" l="1"/>
  <c r="L441" i="12" s="1"/>
  <c r="M441" i="12" s="1"/>
  <c r="N441" i="12" s="1"/>
  <c r="F442" i="12"/>
  <c r="AD444" i="12"/>
  <c r="AI444" i="12" s="1"/>
  <c r="AJ444" i="12" s="1"/>
  <c r="AK444" i="12" s="1"/>
  <c r="AL444" i="12" s="1"/>
  <c r="R444" i="12"/>
  <c r="W444" i="12" s="1"/>
  <c r="X444" i="12" s="1"/>
  <c r="Y444" i="12" s="1"/>
  <c r="Z444" i="12" s="1"/>
  <c r="AH439" i="12"/>
  <c r="V439" i="12"/>
  <c r="AN444" i="12"/>
  <c r="AO444" i="12" s="1"/>
  <c r="AP444" i="12" s="1"/>
  <c r="AQ438" i="12"/>
  <c r="R445" i="12" l="1"/>
  <c r="W445" i="12" s="1"/>
  <c r="X445" i="12" s="1"/>
  <c r="Y445" i="12" s="1"/>
  <c r="Z445" i="12" s="1"/>
  <c r="F443" i="12"/>
  <c r="K442" i="12"/>
  <c r="L442" i="12" s="1"/>
  <c r="M442" i="12" s="1"/>
  <c r="N442" i="12" s="1"/>
  <c r="AD445" i="12"/>
  <c r="AI445" i="12" s="1"/>
  <c r="AJ445" i="12" s="1"/>
  <c r="AK445" i="12" s="1"/>
  <c r="AL445" i="12" s="1"/>
  <c r="V440" i="12"/>
  <c r="AH440" i="12"/>
  <c r="AN445" i="12"/>
  <c r="AO445" i="12" s="1"/>
  <c r="AP445" i="12" s="1"/>
  <c r="AQ439" i="12"/>
  <c r="F444" i="12" l="1"/>
  <c r="K443" i="12"/>
  <c r="L443" i="12" s="1"/>
  <c r="M443" i="12" s="1"/>
  <c r="N443" i="12" s="1"/>
  <c r="AD446" i="12"/>
  <c r="AI446" i="12" s="1"/>
  <c r="AJ446" i="12" s="1"/>
  <c r="AK446" i="12" s="1"/>
  <c r="AL446" i="12" s="1"/>
  <c r="R446" i="12"/>
  <c r="W446" i="12" s="1"/>
  <c r="X446" i="12" s="1"/>
  <c r="Y446" i="12" s="1"/>
  <c r="Z446" i="12" s="1"/>
  <c r="AH441" i="12"/>
  <c r="V441" i="12"/>
  <c r="AN446" i="12"/>
  <c r="AO446" i="12" s="1"/>
  <c r="AP446" i="12" s="1"/>
  <c r="AQ440" i="12"/>
  <c r="AD447" i="12" l="1"/>
  <c r="AI447" i="12" s="1"/>
  <c r="AJ447" i="12" s="1"/>
  <c r="AK447" i="12" s="1"/>
  <c r="AL447" i="12" s="1"/>
  <c r="R447" i="12"/>
  <c r="W447" i="12" s="1"/>
  <c r="X447" i="12" s="1"/>
  <c r="Y447" i="12" s="1"/>
  <c r="Z447" i="12" s="1"/>
  <c r="F445" i="12"/>
  <c r="K444" i="12"/>
  <c r="L444" i="12" s="1"/>
  <c r="M444" i="12" s="1"/>
  <c r="N444" i="12" s="1"/>
  <c r="V442" i="12"/>
  <c r="AH442" i="12"/>
  <c r="AQ441" i="12"/>
  <c r="AN447" i="12"/>
  <c r="AO447" i="12" s="1"/>
  <c r="AP447" i="12" s="1"/>
  <c r="F446" i="12" l="1"/>
  <c r="K445" i="12"/>
  <c r="L445" i="12" s="1"/>
  <c r="M445" i="12" s="1"/>
  <c r="N445" i="12" s="1"/>
  <c r="R448" i="12"/>
  <c r="W448" i="12" s="1"/>
  <c r="X448" i="12" s="1"/>
  <c r="Y448" i="12" s="1"/>
  <c r="Z448" i="12" s="1"/>
  <c r="AD448" i="12"/>
  <c r="AI448" i="12" s="1"/>
  <c r="AJ448" i="12" s="1"/>
  <c r="AK448" i="12" s="1"/>
  <c r="AL448" i="12" s="1"/>
  <c r="AH443" i="12"/>
  <c r="V443" i="12"/>
  <c r="AN448" i="12"/>
  <c r="AO448" i="12" s="1"/>
  <c r="AP448" i="12" s="1"/>
  <c r="AQ442" i="12"/>
  <c r="AD449" i="12" l="1"/>
  <c r="AI449" i="12" s="1"/>
  <c r="AJ449" i="12" s="1"/>
  <c r="AK449" i="12" s="1"/>
  <c r="AL449" i="12" s="1"/>
  <c r="R449" i="12"/>
  <c r="W449" i="12" s="1"/>
  <c r="X449" i="12" s="1"/>
  <c r="Y449" i="12" s="1"/>
  <c r="Z449" i="12" s="1"/>
  <c r="F447" i="12"/>
  <c r="K446" i="12"/>
  <c r="L446" i="12" s="1"/>
  <c r="M446" i="12" s="1"/>
  <c r="N446" i="12" s="1"/>
  <c r="V444" i="12"/>
  <c r="AH444" i="12"/>
  <c r="AN449" i="12"/>
  <c r="AO449" i="12" s="1"/>
  <c r="AP449" i="12" s="1"/>
  <c r="AQ443" i="12"/>
  <c r="K447" i="12" l="1"/>
  <c r="L447" i="12" s="1"/>
  <c r="M447" i="12" s="1"/>
  <c r="N447" i="12" s="1"/>
  <c r="F448" i="12"/>
  <c r="R450" i="12"/>
  <c r="W450" i="12" s="1"/>
  <c r="X450" i="12" s="1"/>
  <c r="Y450" i="12" s="1"/>
  <c r="Z450" i="12" s="1"/>
  <c r="AD450" i="12"/>
  <c r="AI450" i="12" s="1"/>
  <c r="AJ450" i="12" s="1"/>
  <c r="AK450" i="12" s="1"/>
  <c r="AL450" i="12" s="1"/>
  <c r="AH445" i="12"/>
  <c r="V445" i="12"/>
  <c r="AN450" i="12"/>
  <c r="AO450" i="12" s="1"/>
  <c r="AP450" i="12" s="1"/>
  <c r="AQ444" i="12"/>
  <c r="AD451" i="12" l="1"/>
  <c r="AI451" i="12" s="1"/>
  <c r="AJ451" i="12" s="1"/>
  <c r="AK451" i="12" s="1"/>
  <c r="AL451" i="12" s="1"/>
  <c r="F449" i="12"/>
  <c r="K448" i="12"/>
  <c r="L448" i="12" s="1"/>
  <c r="M448" i="12" s="1"/>
  <c r="N448" i="12" s="1"/>
  <c r="R451" i="12"/>
  <c r="W451" i="12" s="1"/>
  <c r="X451" i="12" s="1"/>
  <c r="Y451" i="12" s="1"/>
  <c r="Z451" i="12" s="1"/>
  <c r="V446" i="12"/>
  <c r="AH446" i="12"/>
  <c r="AQ445" i="12"/>
  <c r="AN451" i="12"/>
  <c r="AO451" i="12" s="1"/>
  <c r="AP451" i="12" s="1"/>
  <c r="R452" i="12" l="1"/>
  <c r="W452" i="12" s="1"/>
  <c r="X452" i="12" s="1"/>
  <c r="Y452" i="12" s="1"/>
  <c r="Z452" i="12" s="1"/>
  <c r="F450" i="12"/>
  <c r="K449" i="12"/>
  <c r="L449" i="12" s="1"/>
  <c r="M449" i="12" s="1"/>
  <c r="N449" i="12" s="1"/>
  <c r="AD452" i="12"/>
  <c r="AI452" i="12" s="1"/>
  <c r="AJ452" i="12" s="1"/>
  <c r="AK452" i="12" s="1"/>
  <c r="AL452" i="12" s="1"/>
  <c r="AH447" i="12"/>
  <c r="V447" i="12"/>
  <c r="AN452" i="12"/>
  <c r="AO452" i="12" s="1"/>
  <c r="AP452" i="12" s="1"/>
  <c r="AQ446" i="12"/>
  <c r="F451" i="12" l="1"/>
  <c r="K450" i="12"/>
  <c r="L450" i="12" s="1"/>
  <c r="M450" i="12" s="1"/>
  <c r="N450" i="12" s="1"/>
  <c r="AD453" i="12"/>
  <c r="AI453" i="12" s="1"/>
  <c r="AJ453" i="12" s="1"/>
  <c r="AK453" i="12" s="1"/>
  <c r="AL453" i="12" s="1"/>
  <c r="R453" i="12"/>
  <c r="W453" i="12" s="1"/>
  <c r="X453" i="12" s="1"/>
  <c r="Y453" i="12" s="1"/>
  <c r="Z453" i="12" s="1"/>
  <c r="V448" i="12"/>
  <c r="AH448" i="12"/>
  <c r="AN453" i="12"/>
  <c r="AO453" i="12" s="1"/>
  <c r="AP453" i="12" s="1"/>
  <c r="AQ447" i="12"/>
  <c r="R454" i="12" l="1"/>
  <c r="W454" i="12" s="1"/>
  <c r="X454" i="12" s="1"/>
  <c r="Y454" i="12" s="1"/>
  <c r="Z454" i="12" s="1"/>
  <c r="AD454" i="12"/>
  <c r="AI454" i="12" s="1"/>
  <c r="AJ454" i="12" s="1"/>
  <c r="AK454" i="12" s="1"/>
  <c r="AL454" i="12" s="1"/>
  <c r="F452" i="12"/>
  <c r="K451" i="12"/>
  <c r="L451" i="12" s="1"/>
  <c r="M451" i="12" s="1"/>
  <c r="N451" i="12" s="1"/>
  <c r="AH449" i="12"/>
  <c r="V449" i="12"/>
  <c r="AQ448" i="12"/>
  <c r="AN454" i="12"/>
  <c r="AO454" i="12" s="1"/>
  <c r="AP454" i="12" s="1"/>
  <c r="AD455" i="12" l="1"/>
  <c r="AI455" i="12" s="1"/>
  <c r="AJ455" i="12" s="1"/>
  <c r="AK455" i="12" s="1"/>
  <c r="AL455" i="12" s="1"/>
  <c r="F453" i="12"/>
  <c r="K452" i="12"/>
  <c r="L452" i="12" s="1"/>
  <c r="M452" i="12" s="1"/>
  <c r="N452" i="12" s="1"/>
  <c r="R455" i="12"/>
  <c r="W455" i="12" s="1"/>
  <c r="X455" i="12" s="1"/>
  <c r="Y455" i="12" s="1"/>
  <c r="Z455" i="12" s="1"/>
  <c r="V450" i="12"/>
  <c r="AH450" i="12"/>
  <c r="AN455" i="12"/>
  <c r="AO455" i="12" s="1"/>
  <c r="AP455" i="12" s="1"/>
  <c r="AQ449" i="12"/>
  <c r="R456" i="12" l="1"/>
  <c r="W456" i="12" s="1"/>
  <c r="X456" i="12" s="1"/>
  <c r="Y456" i="12" s="1"/>
  <c r="Z456" i="12" s="1"/>
  <c r="K453" i="12"/>
  <c r="L453" i="12" s="1"/>
  <c r="M453" i="12" s="1"/>
  <c r="N453" i="12" s="1"/>
  <c r="F454" i="12"/>
  <c r="AD456" i="12"/>
  <c r="AI456" i="12" s="1"/>
  <c r="AJ456" i="12" s="1"/>
  <c r="AK456" i="12" s="1"/>
  <c r="AL456" i="12" s="1"/>
  <c r="AH451" i="12"/>
  <c r="V451" i="12"/>
  <c r="AQ450" i="12"/>
  <c r="AN456" i="12"/>
  <c r="AO456" i="12" s="1"/>
  <c r="AP456" i="12" s="1"/>
  <c r="AD457" i="12" l="1"/>
  <c r="AI457" i="12" s="1"/>
  <c r="AJ457" i="12" s="1"/>
  <c r="AK457" i="12" s="1"/>
  <c r="AL457" i="12" s="1"/>
  <c r="F455" i="12"/>
  <c r="K454" i="12"/>
  <c r="L454" i="12" s="1"/>
  <c r="M454" i="12" s="1"/>
  <c r="N454" i="12" s="1"/>
  <c r="R457" i="12"/>
  <c r="W457" i="12" s="1"/>
  <c r="X457" i="12" s="1"/>
  <c r="Y457" i="12" s="1"/>
  <c r="Z457" i="12" s="1"/>
  <c r="V452" i="12"/>
  <c r="AH452" i="12"/>
  <c r="AN457" i="12"/>
  <c r="AO457" i="12" s="1"/>
  <c r="AP457" i="12" s="1"/>
  <c r="AQ451" i="12"/>
  <c r="R458" i="12" l="1"/>
  <c r="W458" i="12" s="1"/>
  <c r="X458" i="12" s="1"/>
  <c r="Y458" i="12" s="1"/>
  <c r="Z458" i="12" s="1"/>
  <c r="K455" i="12"/>
  <c r="L455" i="12" s="1"/>
  <c r="M455" i="12" s="1"/>
  <c r="N455" i="12" s="1"/>
  <c r="F456" i="12"/>
  <c r="AD458" i="12"/>
  <c r="AI458" i="12" s="1"/>
  <c r="AJ458" i="12" s="1"/>
  <c r="AK458" i="12" s="1"/>
  <c r="AL458" i="12" s="1"/>
  <c r="AH453" i="12"/>
  <c r="V453" i="12"/>
  <c r="AQ452" i="12"/>
  <c r="AN458" i="12"/>
  <c r="AO458" i="12" s="1"/>
  <c r="AP458" i="12" s="1"/>
  <c r="AD459" i="12" l="1"/>
  <c r="AI459" i="12" s="1"/>
  <c r="AJ459" i="12" s="1"/>
  <c r="AK459" i="12" s="1"/>
  <c r="AL459" i="12" s="1"/>
  <c r="F457" i="12"/>
  <c r="K456" i="12"/>
  <c r="L456" i="12" s="1"/>
  <c r="M456" i="12" s="1"/>
  <c r="N456" i="12" s="1"/>
  <c r="R459" i="12"/>
  <c r="W459" i="12" s="1"/>
  <c r="X459" i="12" s="1"/>
  <c r="Y459" i="12" s="1"/>
  <c r="Z459" i="12" s="1"/>
  <c r="V454" i="12"/>
  <c r="AH454" i="12"/>
  <c r="AN459" i="12"/>
  <c r="AO459" i="12" s="1"/>
  <c r="AP459" i="12" s="1"/>
  <c r="AQ453" i="12"/>
  <c r="F458" i="12" l="1"/>
  <c r="K457" i="12"/>
  <c r="L457" i="12" s="1"/>
  <c r="M457" i="12" s="1"/>
  <c r="N457" i="12" s="1"/>
  <c r="R460" i="12"/>
  <c r="W460" i="12" s="1"/>
  <c r="X460" i="12" s="1"/>
  <c r="Y460" i="12" s="1"/>
  <c r="Z460" i="12" s="1"/>
  <c r="AD460" i="12"/>
  <c r="AI460" i="12" s="1"/>
  <c r="AJ460" i="12" s="1"/>
  <c r="AK460" i="12" s="1"/>
  <c r="AL460" i="12" s="1"/>
  <c r="AH455" i="12"/>
  <c r="V455" i="12"/>
  <c r="AQ454" i="12"/>
  <c r="AN460" i="12"/>
  <c r="AO460" i="12" s="1"/>
  <c r="AP460" i="12" s="1"/>
  <c r="AD461" i="12" l="1"/>
  <c r="AI461" i="12" s="1"/>
  <c r="AJ461" i="12" s="1"/>
  <c r="AK461" i="12" s="1"/>
  <c r="AL461" i="12" s="1"/>
  <c r="R461" i="12"/>
  <c r="W461" i="12" s="1"/>
  <c r="X461" i="12" s="1"/>
  <c r="Y461" i="12" s="1"/>
  <c r="Z461" i="12" s="1"/>
  <c r="K458" i="12"/>
  <c r="L458" i="12" s="1"/>
  <c r="M458" i="12" s="1"/>
  <c r="N458" i="12" s="1"/>
  <c r="F459" i="12"/>
  <c r="V456" i="12"/>
  <c r="AH456" i="12"/>
  <c r="AN461" i="12"/>
  <c r="AO461" i="12" s="1"/>
  <c r="AP461" i="12" s="1"/>
  <c r="AQ455" i="12"/>
  <c r="R462" i="12" l="1"/>
  <c r="W462" i="12" s="1"/>
  <c r="X462" i="12" s="1"/>
  <c r="Y462" i="12" s="1"/>
  <c r="Z462" i="12" s="1"/>
  <c r="F460" i="12"/>
  <c r="K459" i="12"/>
  <c r="L459" i="12" s="1"/>
  <c r="M459" i="12" s="1"/>
  <c r="N459" i="12" s="1"/>
  <c r="AD462" i="12"/>
  <c r="AI462" i="12" s="1"/>
  <c r="AJ462" i="12" s="1"/>
  <c r="AK462" i="12" s="1"/>
  <c r="AL462" i="12" s="1"/>
  <c r="AH457" i="12"/>
  <c r="V457" i="12"/>
  <c r="AQ456" i="12"/>
  <c r="AN462" i="12"/>
  <c r="AO462" i="12" s="1"/>
  <c r="AP462" i="12" s="1"/>
  <c r="R463" i="12" l="1"/>
  <c r="AD463" i="12"/>
  <c r="AI463" i="12" s="1"/>
  <c r="AJ463" i="12" s="1"/>
  <c r="AK463" i="12" s="1"/>
  <c r="AL463" i="12" s="1"/>
  <c r="F461" i="12"/>
  <c r="K460" i="12"/>
  <c r="L460" i="12" s="1"/>
  <c r="M460" i="12" s="1"/>
  <c r="N460" i="12" s="1"/>
  <c r="V458" i="12"/>
  <c r="AH458" i="12"/>
  <c r="AN463" i="12"/>
  <c r="AO463" i="12" s="1"/>
  <c r="AP463" i="12" s="1"/>
  <c r="AQ457" i="12"/>
  <c r="R464" i="12" l="1"/>
  <c r="W464" i="12" s="1"/>
  <c r="W463" i="12"/>
  <c r="X463" i="12" s="1"/>
  <c r="Y463" i="12" s="1"/>
  <c r="Z463" i="12" s="1"/>
  <c r="K461" i="12"/>
  <c r="L461" i="12" s="1"/>
  <c r="M461" i="12" s="1"/>
  <c r="N461" i="12" s="1"/>
  <c r="F462" i="12"/>
  <c r="AD464" i="12"/>
  <c r="AI464" i="12" s="1"/>
  <c r="AJ464" i="12" s="1"/>
  <c r="AK464" i="12" s="1"/>
  <c r="AL464" i="12" s="1"/>
  <c r="AH459" i="12"/>
  <c r="V459" i="12"/>
  <c r="AQ458" i="12"/>
  <c r="AN464" i="12"/>
  <c r="AO464" i="12" s="1"/>
  <c r="AP464" i="12" s="1"/>
  <c r="X464" i="12" l="1"/>
  <c r="Y464" i="12" s="1"/>
  <c r="Z464" i="12" s="1"/>
  <c r="F463" i="12"/>
  <c r="K462" i="12"/>
  <c r="L462" i="12" s="1"/>
  <c r="M462" i="12" s="1"/>
  <c r="N462" i="12" s="1"/>
  <c r="R465" i="12"/>
  <c r="W465" i="12" s="1"/>
  <c r="X465" i="12" s="1"/>
  <c r="Y465" i="12" s="1"/>
  <c r="Z465" i="12" s="1"/>
  <c r="AD465" i="12"/>
  <c r="AI465" i="12" s="1"/>
  <c r="AJ465" i="12" s="1"/>
  <c r="AK465" i="12" s="1"/>
  <c r="AL465" i="12" s="1"/>
  <c r="V460" i="12"/>
  <c r="AH460" i="12"/>
  <c r="AN465" i="12"/>
  <c r="AO465" i="12" s="1"/>
  <c r="AP465" i="12" s="1"/>
  <c r="AQ459" i="12"/>
  <c r="AD466" i="12" l="1"/>
  <c r="AI466" i="12" s="1"/>
  <c r="AJ466" i="12" s="1"/>
  <c r="AK466" i="12" s="1"/>
  <c r="AL466" i="12" s="1"/>
  <c r="R466" i="12"/>
  <c r="W466" i="12" s="1"/>
  <c r="X466" i="12" s="1"/>
  <c r="Y466" i="12" s="1"/>
  <c r="Z466" i="12" s="1"/>
  <c r="F464" i="12"/>
  <c r="K463" i="12"/>
  <c r="L463" i="12" s="1"/>
  <c r="M463" i="12" s="1"/>
  <c r="N463" i="12" s="1"/>
  <c r="AH461" i="12"/>
  <c r="V461" i="12"/>
  <c r="AQ460" i="12"/>
  <c r="AN466" i="12"/>
  <c r="AO466" i="12" s="1"/>
  <c r="AP466" i="12" s="1"/>
  <c r="R467" i="12" l="1"/>
  <c r="W467" i="12" s="1"/>
  <c r="X467" i="12" s="1"/>
  <c r="Y467" i="12" s="1"/>
  <c r="Z467" i="12" s="1"/>
  <c r="F465" i="12"/>
  <c r="K464" i="12"/>
  <c r="L464" i="12" s="1"/>
  <c r="M464" i="12" s="1"/>
  <c r="N464" i="12" s="1"/>
  <c r="AD467" i="12"/>
  <c r="AI467" i="12" s="1"/>
  <c r="AJ467" i="12" s="1"/>
  <c r="AK467" i="12" s="1"/>
  <c r="AL467" i="12" s="1"/>
  <c r="V462" i="12"/>
  <c r="AH462" i="12"/>
  <c r="AN467" i="12"/>
  <c r="AO467" i="12" s="1"/>
  <c r="AP467" i="12" s="1"/>
  <c r="AQ461" i="12"/>
  <c r="AD468" i="12" l="1"/>
  <c r="AI468" i="12" s="1"/>
  <c r="AJ468" i="12" s="1"/>
  <c r="AK468" i="12" s="1"/>
  <c r="AL468" i="12" s="1"/>
  <c r="F466" i="12"/>
  <c r="K465" i="12"/>
  <c r="L465" i="12" s="1"/>
  <c r="M465" i="12" s="1"/>
  <c r="N465" i="12" s="1"/>
  <c r="R468" i="12"/>
  <c r="W468" i="12" s="1"/>
  <c r="X468" i="12" s="1"/>
  <c r="Y468" i="12" s="1"/>
  <c r="Z468" i="12" s="1"/>
  <c r="AH463" i="12"/>
  <c r="V463" i="12"/>
  <c r="AN468" i="12"/>
  <c r="AO468" i="12" s="1"/>
  <c r="AP468" i="12" s="1"/>
  <c r="AQ462" i="12"/>
  <c r="R469" i="12" l="1"/>
  <c r="W469" i="12" s="1"/>
  <c r="X469" i="12" s="1"/>
  <c r="Y469" i="12" s="1"/>
  <c r="Z469" i="12" s="1"/>
  <c r="F467" i="12"/>
  <c r="K466" i="12"/>
  <c r="L466" i="12" s="1"/>
  <c r="M466" i="12" s="1"/>
  <c r="N466" i="12" s="1"/>
  <c r="AD469" i="12"/>
  <c r="AI469" i="12" s="1"/>
  <c r="AJ469" i="12" s="1"/>
  <c r="AK469" i="12" s="1"/>
  <c r="AL469" i="12" s="1"/>
  <c r="V464" i="12"/>
  <c r="AH464" i="12"/>
  <c r="AQ463" i="12"/>
  <c r="AN469" i="12"/>
  <c r="AO469" i="12" s="1"/>
  <c r="AP469" i="12" s="1"/>
  <c r="AD470" i="12" l="1"/>
  <c r="AI470" i="12" s="1"/>
  <c r="AJ470" i="12" s="1"/>
  <c r="AK470" i="12" s="1"/>
  <c r="AL470" i="12" s="1"/>
  <c r="F468" i="12"/>
  <c r="K467" i="12"/>
  <c r="L467" i="12" s="1"/>
  <c r="M467" i="12" s="1"/>
  <c r="N467" i="12" s="1"/>
  <c r="R470" i="12"/>
  <c r="W470" i="12" s="1"/>
  <c r="X470" i="12" s="1"/>
  <c r="Y470" i="12" s="1"/>
  <c r="Z470" i="12" s="1"/>
  <c r="AH465" i="12"/>
  <c r="V465" i="12"/>
  <c r="AN470" i="12"/>
  <c r="AO470" i="12" s="1"/>
  <c r="AP470" i="12" s="1"/>
  <c r="AQ464" i="12"/>
  <c r="K468" i="12" l="1"/>
  <c r="L468" i="12" s="1"/>
  <c r="M468" i="12" s="1"/>
  <c r="N468" i="12" s="1"/>
  <c r="F469" i="12"/>
  <c r="R471" i="12"/>
  <c r="W471" i="12" s="1"/>
  <c r="X471" i="12" s="1"/>
  <c r="Y471" i="12" s="1"/>
  <c r="Z471" i="12" s="1"/>
  <c r="AD471" i="12"/>
  <c r="AI471" i="12" s="1"/>
  <c r="AJ471" i="12" s="1"/>
  <c r="AK471" i="12" s="1"/>
  <c r="AL471" i="12" s="1"/>
  <c r="V466" i="12"/>
  <c r="AH466" i="12"/>
  <c r="AQ465" i="12"/>
  <c r="AN471" i="12"/>
  <c r="AO471" i="12" s="1"/>
  <c r="AP471" i="12" s="1"/>
  <c r="F470" i="12" l="1"/>
  <c r="K469" i="12"/>
  <c r="L469" i="12" s="1"/>
  <c r="M469" i="12" s="1"/>
  <c r="N469" i="12" s="1"/>
  <c r="AD472" i="12"/>
  <c r="AI472" i="12" s="1"/>
  <c r="AJ472" i="12" s="1"/>
  <c r="AK472" i="12" s="1"/>
  <c r="AL472" i="12" s="1"/>
  <c r="R472" i="12"/>
  <c r="W472" i="12" s="1"/>
  <c r="X472" i="12" s="1"/>
  <c r="Y472" i="12" s="1"/>
  <c r="Z472" i="12" s="1"/>
  <c r="AH467" i="12"/>
  <c r="V467" i="12"/>
  <c r="AN472" i="12"/>
  <c r="AO472" i="12" s="1"/>
  <c r="AP472" i="12" s="1"/>
  <c r="AQ466" i="12"/>
  <c r="R473" i="12" l="1"/>
  <c r="W473" i="12" s="1"/>
  <c r="X473" i="12" s="1"/>
  <c r="Y473" i="12" s="1"/>
  <c r="Z473" i="12" s="1"/>
  <c r="AD473" i="12"/>
  <c r="AI473" i="12" s="1"/>
  <c r="AJ473" i="12" s="1"/>
  <c r="AK473" i="12" s="1"/>
  <c r="AL473" i="12" s="1"/>
  <c r="K470" i="12"/>
  <c r="L470" i="12" s="1"/>
  <c r="M470" i="12" s="1"/>
  <c r="N470" i="12" s="1"/>
  <c r="F471" i="12"/>
  <c r="V468" i="12"/>
  <c r="AH468" i="12"/>
  <c r="AQ467" i="12"/>
  <c r="AN473" i="12"/>
  <c r="AO473" i="12" s="1"/>
  <c r="AP473" i="12" s="1"/>
  <c r="K471" i="12" l="1"/>
  <c r="L471" i="12" s="1"/>
  <c r="M471" i="12" s="1"/>
  <c r="N471" i="12" s="1"/>
  <c r="F472" i="12"/>
  <c r="AD474" i="12"/>
  <c r="AI474" i="12" s="1"/>
  <c r="AJ474" i="12" s="1"/>
  <c r="AK474" i="12" s="1"/>
  <c r="AL474" i="12" s="1"/>
  <c r="R474" i="12"/>
  <c r="W474" i="12" s="1"/>
  <c r="X474" i="12" s="1"/>
  <c r="Y474" i="12" s="1"/>
  <c r="Z474" i="12" s="1"/>
  <c r="AH469" i="12"/>
  <c r="V469" i="12"/>
  <c r="AN474" i="12"/>
  <c r="AO474" i="12" s="1"/>
  <c r="AP474" i="12" s="1"/>
  <c r="AQ468" i="12"/>
  <c r="F473" i="12" l="1"/>
  <c r="K472" i="12"/>
  <c r="L472" i="12" s="1"/>
  <c r="M472" i="12" s="1"/>
  <c r="N472" i="12" s="1"/>
  <c r="R475" i="12"/>
  <c r="W475" i="12" s="1"/>
  <c r="X475" i="12" s="1"/>
  <c r="Y475" i="12" s="1"/>
  <c r="Z475" i="12" s="1"/>
  <c r="AD475" i="12"/>
  <c r="AI475" i="12" s="1"/>
  <c r="AJ475" i="12" s="1"/>
  <c r="AK475" i="12" s="1"/>
  <c r="AL475" i="12" s="1"/>
  <c r="V470" i="12"/>
  <c r="AH470" i="12"/>
  <c r="AQ469" i="12"/>
  <c r="AN475" i="12"/>
  <c r="AO475" i="12" s="1"/>
  <c r="AP475" i="12" s="1"/>
  <c r="R476" i="12" l="1"/>
  <c r="W476" i="12" s="1"/>
  <c r="X476" i="12" s="1"/>
  <c r="Y476" i="12" s="1"/>
  <c r="Z476" i="12" s="1"/>
  <c r="F474" i="12"/>
  <c r="K473" i="12"/>
  <c r="L473" i="12" s="1"/>
  <c r="M473" i="12" s="1"/>
  <c r="N473" i="12" s="1"/>
  <c r="AD476" i="12"/>
  <c r="AI476" i="12" s="1"/>
  <c r="AJ476" i="12" s="1"/>
  <c r="AK476" i="12" s="1"/>
  <c r="AL476" i="12" s="1"/>
  <c r="AH471" i="12"/>
  <c r="V471" i="12"/>
  <c r="AN476" i="12"/>
  <c r="AO476" i="12" s="1"/>
  <c r="AP476" i="12" s="1"/>
  <c r="AQ470" i="12"/>
  <c r="AD477" i="12" l="1"/>
  <c r="AI477" i="12" s="1"/>
  <c r="AJ477" i="12" s="1"/>
  <c r="AK477" i="12" s="1"/>
  <c r="AL477" i="12" s="1"/>
  <c r="F475" i="12"/>
  <c r="K474" i="12"/>
  <c r="L474" i="12" s="1"/>
  <c r="M474" i="12" s="1"/>
  <c r="N474" i="12" s="1"/>
  <c r="R477" i="12"/>
  <c r="W477" i="12" s="1"/>
  <c r="X477" i="12" s="1"/>
  <c r="Y477" i="12" s="1"/>
  <c r="Z477" i="12" s="1"/>
  <c r="AH472" i="12"/>
  <c r="V472" i="12"/>
  <c r="AQ471" i="12"/>
  <c r="AN477" i="12"/>
  <c r="AO477" i="12" s="1"/>
  <c r="AP477" i="12" s="1"/>
  <c r="R478" i="12" l="1"/>
  <c r="W478" i="12" s="1"/>
  <c r="X478" i="12" s="1"/>
  <c r="Y478" i="12" s="1"/>
  <c r="Z478" i="12" s="1"/>
  <c r="F476" i="12"/>
  <c r="K475" i="12"/>
  <c r="L475" i="12" s="1"/>
  <c r="M475" i="12" s="1"/>
  <c r="N475" i="12" s="1"/>
  <c r="AD478" i="12"/>
  <c r="AI478" i="12" s="1"/>
  <c r="AJ478" i="12" s="1"/>
  <c r="AK478" i="12" s="1"/>
  <c r="AL478" i="12" s="1"/>
  <c r="V473" i="12"/>
  <c r="AH473" i="12"/>
  <c r="AN478" i="12"/>
  <c r="AO478" i="12" s="1"/>
  <c r="AP478" i="12" s="1"/>
  <c r="AQ472" i="12"/>
  <c r="AD479" i="12" l="1"/>
  <c r="AI479" i="12" s="1"/>
  <c r="AJ479" i="12" s="1"/>
  <c r="AK479" i="12" s="1"/>
  <c r="AL479" i="12" s="1"/>
  <c r="F477" i="12"/>
  <c r="K476" i="12"/>
  <c r="L476" i="12" s="1"/>
  <c r="M476" i="12" s="1"/>
  <c r="N476" i="12" s="1"/>
  <c r="R479" i="12"/>
  <c r="W479" i="12" s="1"/>
  <c r="X479" i="12" s="1"/>
  <c r="Y479" i="12" s="1"/>
  <c r="Z479" i="12" s="1"/>
  <c r="AH474" i="12"/>
  <c r="V474" i="12"/>
  <c r="AN479" i="12"/>
  <c r="AO479" i="12" s="1"/>
  <c r="AP479" i="12" s="1"/>
  <c r="AQ473" i="12"/>
  <c r="K477" i="12" l="1"/>
  <c r="L477" i="12" s="1"/>
  <c r="M477" i="12" s="1"/>
  <c r="N477" i="12" s="1"/>
  <c r="F478" i="12"/>
  <c r="R480" i="12"/>
  <c r="W480" i="12" s="1"/>
  <c r="X480" i="12" s="1"/>
  <c r="Y480" i="12" s="1"/>
  <c r="Z480" i="12" s="1"/>
  <c r="AD480" i="12"/>
  <c r="AI480" i="12" s="1"/>
  <c r="AJ480" i="12" s="1"/>
  <c r="AK480" i="12" s="1"/>
  <c r="AL480" i="12" s="1"/>
  <c r="V475" i="12"/>
  <c r="AH475" i="12"/>
  <c r="AQ474" i="12"/>
  <c r="AN480" i="12"/>
  <c r="AO480" i="12" s="1"/>
  <c r="AP480" i="12" s="1"/>
  <c r="AD481" i="12" l="1"/>
  <c r="AI481" i="12" s="1"/>
  <c r="AJ481" i="12" s="1"/>
  <c r="AK481" i="12" s="1"/>
  <c r="AL481" i="12" s="1"/>
  <c r="R481" i="12"/>
  <c r="W481" i="12" s="1"/>
  <c r="X481" i="12" s="1"/>
  <c r="Y481" i="12" s="1"/>
  <c r="Z481" i="12" s="1"/>
  <c r="F479" i="12"/>
  <c r="K478" i="12"/>
  <c r="L478" i="12" s="1"/>
  <c r="M478" i="12" s="1"/>
  <c r="N478" i="12" s="1"/>
  <c r="AH476" i="12"/>
  <c r="V476" i="12"/>
  <c r="AN481" i="12"/>
  <c r="AO481" i="12" s="1"/>
  <c r="AP481" i="12" s="1"/>
  <c r="AQ475" i="12"/>
  <c r="K479" i="12" l="1"/>
  <c r="L479" i="12" s="1"/>
  <c r="M479" i="12" s="1"/>
  <c r="N479" i="12" s="1"/>
  <c r="F480" i="12"/>
  <c r="R482" i="12"/>
  <c r="W482" i="12" s="1"/>
  <c r="X482" i="12" s="1"/>
  <c r="Y482" i="12" s="1"/>
  <c r="Z482" i="12" s="1"/>
  <c r="AD482" i="12"/>
  <c r="AI482" i="12" s="1"/>
  <c r="AJ482" i="12" s="1"/>
  <c r="AK482" i="12" s="1"/>
  <c r="AL482" i="12" s="1"/>
  <c r="V477" i="12"/>
  <c r="AH477" i="12"/>
  <c r="AQ476" i="12"/>
  <c r="AN482" i="12"/>
  <c r="AO482" i="12" s="1"/>
  <c r="AP482" i="12" s="1"/>
  <c r="R483" i="12" l="1"/>
  <c r="W483" i="12" s="1"/>
  <c r="X483" i="12" s="1"/>
  <c r="Y483" i="12" s="1"/>
  <c r="Z483" i="12" s="1"/>
  <c r="AD483" i="12"/>
  <c r="AI483" i="12" s="1"/>
  <c r="AJ483" i="12" s="1"/>
  <c r="AK483" i="12" s="1"/>
  <c r="AL483" i="12" s="1"/>
  <c r="K480" i="12"/>
  <c r="L480" i="12" s="1"/>
  <c r="M480" i="12" s="1"/>
  <c r="N480" i="12" s="1"/>
  <c r="F481" i="12"/>
  <c r="AH478" i="12"/>
  <c r="V478" i="12"/>
  <c r="AN483" i="12"/>
  <c r="AO483" i="12" s="1"/>
  <c r="AP483" i="12" s="1"/>
  <c r="AQ477" i="12"/>
  <c r="F482" i="12" l="1"/>
  <c r="K481" i="12"/>
  <c r="L481" i="12" s="1"/>
  <c r="M481" i="12" s="1"/>
  <c r="N481" i="12" s="1"/>
  <c r="AD484" i="12"/>
  <c r="AI484" i="12" s="1"/>
  <c r="AJ484" i="12" s="1"/>
  <c r="AK484" i="12" s="1"/>
  <c r="AL484" i="12" s="1"/>
  <c r="R484" i="12"/>
  <c r="W484" i="12" s="1"/>
  <c r="X484" i="12" s="1"/>
  <c r="Y484" i="12" s="1"/>
  <c r="Z484" i="12" s="1"/>
  <c r="V479" i="12"/>
  <c r="AH479" i="12"/>
  <c r="AN484" i="12"/>
  <c r="AO484" i="12" s="1"/>
  <c r="AP484" i="12" s="1"/>
  <c r="AQ478" i="12"/>
  <c r="AD485" i="12" l="1"/>
  <c r="AI485" i="12" s="1"/>
  <c r="AJ485" i="12" s="1"/>
  <c r="AK485" i="12" s="1"/>
  <c r="AL485" i="12" s="1"/>
  <c r="R485" i="12"/>
  <c r="W485" i="12" s="1"/>
  <c r="X485" i="12" s="1"/>
  <c r="Y485" i="12" s="1"/>
  <c r="Z485" i="12" s="1"/>
  <c r="F483" i="12"/>
  <c r="K482" i="12"/>
  <c r="L482" i="12" s="1"/>
  <c r="M482" i="12" s="1"/>
  <c r="N482" i="12" s="1"/>
  <c r="AH480" i="12"/>
  <c r="V480" i="12"/>
  <c r="AQ479" i="12"/>
  <c r="AN485" i="12"/>
  <c r="AO485" i="12" s="1"/>
  <c r="AP485" i="12" s="1"/>
  <c r="R486" i="12" l="1"/>
  <c r="W486" i="12" s="1"/>
  <c r="X486" i="12" s="1"/>
  <c r="Y486" i="12" s="1"/>
  <c r="Z486" i="12" s="1"/>
  <c r="K483" i="12"/>
  <c r="L483" i="12" s="1"/>
  <c r="M483" i="12" s="1"/>
  <c r="N483" i="12" s="1"/>
  <c r="F484" i="12"/>
  <c r="AD486" i="12"/>
  <c r="AI486" i="12" s="1"/>
  <c r="AJ486" i="12" s="1"/>
  <c r="AK486" i="12" s="1"/>
  <c r="AL486" i="12" s="1"/>
  <c r="V481" i="12"/>
  <c r="AH481" i="12"/>
  <c r="AN486" i="12"/>
  <c r="AO486" i="12" s="1"/>
  <c r="AP486" i="12" s="1"/>
  <c r="AQ480" i="12"/>
  <c r="AD487" i="12" l="1"/>
  <c r="AI487" i="12" s="1"/>
  <c r="AJ487" i="12" s="1"/>
  <c r="AK487" i="12" s="1"/>
  <c r="AL487" i="12" s="1"/>
  <c r="F485" i="12"/>
  <c r="K484" i="12"/>
  <c r="L484" i="12" s="1"/>
  <c r="M484" i="12" s="1"/>
  <c r="N484" i="12" s="1"/>
  <c r="R487" i="12"/>
  <c r="W487" i="12" s="1"/>
  <c r="X487" i="12" s="1"/>
  <c r="Y487" i="12" s="1"/>
  <c r="Z487" i="12" s="1"/>
  <c r="AH482" i="12"/>
  <c r="V482" i="12"/>
  <c r="AQ481" i="12"/>
  <c r="AN487" i="12"/>
  <c r="AO487" i="12" s="1"/>
  <c r="AP487" i="12" s="1"/>
  <c r="R488" i="12" l="1"/>
  <c r="W488" i="12" s="1"/>
  <c r="X488" i="12" s="1"/>
  <c r="Y488" i="12" s="1"/>
  <c r="Z488" i="12" s="1"/>
  <c r="F486" i="12"/>
  <c r="K485" i="12"/>
  <c r="L485" i="12" s="1"/>
  <c r="M485" i="12" s="1"/>
  <c r="N485" i="12" s="1"/>
  <c r="AD488" i="12"/>
  <c r="AI488" i="12" s="1"/>
  <c r="AJ488" i="12" s="1"/>
  <c r="AK488" i="12" s="1"/>
  <c r="AL488" i="12" s="1"/>
  <c r="V483" i="12"/>
  <c r="AH483" i="12"/>
  <c r="AN488" i="12"/>
  <c r="AO488" i="12" s="1"/>
  <c r="AP488" i="12" s="1"/>
  <c r="AQ482" i="12"/>
  <c r="AD489" i="12" l="1"/>
  <c r="AI489" i="12" s="1"/>
  <c r="AJ489" i="12" s="1"/>
  <c r="AK489" i="12" s="1"/>
  <c r="AL489" i="12" s="1"/>
  <c r="F487" i="12"/>
  <c r="K486" i="12"/>
  <c r="L486" i="12" s="1"/>
  <c r="M486" i="12" s="1"/>
  <c r="N486" i="12" s="1"/>
  <c r="R489" i="12"/>
  <c r="W489" i="12" s="1"/>
  <c r="X489" i="12" s="1"/>
  <c r="Y489" i="12" s="1"/>
  <c r="Z489" i="12" s="1"/>
  <c r="AH484" i="12"/>
  <c r="V484" i="12"/>
  <c r="AQ483" i="12"/>
  <c r="AN489" i="12"/>
  <c r="AO489" i="12" s="1"/>
  <c r="AP489" i="12" s="1"/>
  <c r="K487" i="12" l="1"/>
  <c r="L487" i="12" s="1"/>
  <c r="M487" i="12" s="1"/>
  <c r="N487" i="12" s="1"/>
  <c r="F488" i="12"/>
  <c r="R490" i="12"/>
  <c r="W490" i="12" s="1"/>
  <c r="X490" i="12" s="1"/>
  <c r="Y490" i="12" s="1"/>
  <c r="Z490" i="12" s="1"/>
  <c r="AD490" i="12"/>
  <c r="AI490" i="12" s="1"/>
  <c r="AJ490" i="12" s="1"/>
  <c r="AK490" i="12" s="1"/>
  <c r="AL490" i="12" s="1"/>
  <c r="V485" i="12"/>
  <c r="AH485" i="12"/>
  <c r="AN490" i="12"/>
  <c r="AO490" i="12" s="1"/>
  <c r="AP490" i="12" s="1"/>
  <c r="AQ484" i="12"/>
  <c r="R491" i="12" l="1"/>
  <c r="W491" i="12" s="1"/>
  <c r="X491" i="12" s="1"/>
  <c r="Y491" i="12" s="1"/>
  <c r="Z491" i="12" s="1"/>
  <c r="AD491" i="12"/>
  <c r="AI491" i="12" s="1"/>
  <c r="AJ491" i="12" s="1"/>
  <c r="AK491" i="12" s="1"/>
  <c r="AL491" i="12" s="1"/>
  <c r="F489" i="12"/>
  <c r="K488" i="12"/>
  <c r="L488" i="12" s="1"/>
  <c r="M488" i="12" s="1"/>
  <c r="N488" i="12" s="1"/>
  <c r="AH486" i="12"/>
  <c r="V486" i="12"/>
  <c r="AN491" i="12"/>
  <c r="AO491" i="12" s="1"/>
  <c r="AP491" i="12" s="1"/>
  <c r="AQ485" i="12"/>
  <c r="F490" i="12" l="1"/>
  <c r="K489" i="12"/>
  <c r="L489" i="12" s="1"/>
  <c r="M489" i="12" s="1"/>
  <c r="N489" i="12" s="1"/>
  <c r="AD492" i="12"/>
  <c r="AI492" i="12" s="1"/>
  <c r="AJ492" i="12" s="1"/>
  <c r="AK492" i="12" s="1"/>
  <c r="AL492" i="12" s="1"/>
  <c r="R492" i="12"/>
  <c r="W492" i="12" s="1"/>
  <c r="X492" i="12" s="1"/>
  <c r="Y492" i="12" s="1"/>
  <c r="Z492" i="12" s="1"/>
  <c r="V487" i="12"/>
  <c r="AH487" i="12"/>
  <c r="AQ486" i="12"/>
  <c r="AN492" i="12"/>
  <c r="AO492" i="12" s="1"/>
  <c r="AP492" i="12" s="1"/>
  <c r="AD493" i="12" l="1"/>
  <c r="AI493" i="12" s="1"/>
  <c r="AJ493" i="12" s="1"/>
  <c r="AK493" i="12" s="1"/>
  <c r="AL493" i="12" s="1"/>
  <c r="R493" i="12"/>
  <c r="W493" i="12" s="1"/>
  <c r="X493" i="12" s="1"/>
  <c r="Y493" i="12" s="1"/>
  <c r="Z493" i="12" s="1"/>
  <c r="F491" i="12"/>
  <c r="K490" i="12"/>
  <c r="L490" i="12" s="1"/>
  <c r="M490" i="12" s="1"/>
  <c r="N490" i="12" s="1"/>
  <c r="AH488" i="12"/>
  <c r="V488" i="12"/>
  <c r="AN493" i="12"/>
  <c r="AO493" i="12" s="1"/>
  <c r="AP493" i="12" s="1"/>
  <c r="AQ487" i="12"/>
  <c r="K491" i="12" l="1"/>
  <c r="L491" i="12" s="1"/>
  <c r="M491" i="12" s="1"/>
  <c r="N491" i="12" s="1"/>
  <c r="F492" i="12"/>
  <c r="R494" i="12"/>
  <c r="W494" i="12" s="1"/>
  <c r="X494" i="12" s="1"/>
  <c r="Y494" i="12" s="1"/>
  <c r="Z494" i="12" s="1"/>
  <c r="AD494" i="12"/>
  <c r="AI494" i="12" s="1"/>
  <c r="AJ494" i="12" s="1"/>
  <c r="AK494" i="12" s="1"/>
  <c r="AL494" i="12" s="1"/>
  <c r="V489" i="12"/>
  <c r="AH489" i="12"/>
  <c r="AN494" i="12"/>
  <c r="AO494" i="12" s="1"/>
  <c r="AP494" i="12" s="1"/>
  <c r="AQ488" i="12"/>
  <c r="F493" i="12" l="1"/>
  <c r="K492" i="12"/>
  <c r="L492" i="12" s="1"/>
  <c r="M492" i="12" s="1"/>
  <c r="N492" i="12" s="1"/>
  <c r="AD495" i="12"/>
  <c r="AI495" i="12" s="1"/>
  <c r="AJ495" i="12" s="1"/>
  <c r="AK495" i="12" s="1"/>
  <c r="AL495" i="12" s="1"/>
  <c r="R495" i="12"/>
  <c r="W495" i="12" s="1"/>
  <c r="X495" i="12" s="1"/>
  <c r="Y495" i="12" s="1"/>
  <c r="Z495" i="12" s="1"/>
  <c r="AH490" i="12"/>
  <c r="V490" i="12"/>
  <c r="AQ489" i="12"/>
  <c r="AN495" i="12"/>
  <c r="AO495" i="12" s="1"/>
  <c r="AP495" i="12" s="1"/>
  <c r="R496" i="12" l="1"/>
  <c r="W496" i="12" s="1"/>
  <c r="X496" i="12" s="1"/>
  <c r="Y496" i="12" s="1"/>
  <c r="Z496" i="12" s="1"/>
  <c r="AD496" i="12"/>
  <c r="AI496" i="12" s="1"/>
  <c r="AJ496" i="12" s="1"/>
  <c r="AK496" i="12" s="1"/>
  <c r="AL496" i="12" s="1"/>
  <c r="K493" i="12"/>
  <c r="L493" i="12" s="1"/>
  <c r="M493" i="12" s="1"/>
  <c r="N493" i="12" s="1"/>
  <c r="F494" i="12"/>
  <c r="V491" i="12"/>
  <c r="AH491" i="12"/>
  <c r="AN496" i="12"/>
  <c r="AO496" i="12" s="1"/>
  <c r="AP496" i="12" s="1"/>
  <c r="AQ490" i="12"/>
  <c r="F495" i="12" l="1"/>
  <c r="K494" i="12"/>
  <c r="L494" i="12" s="1"/>
  <c r="M494" i="12" s="1"/>
  <c r="N494" i="12" s="1"/>
  <c r="AD497" i="12"/>
  <c r="AI497" i="12" s="1"/>
  <c r="AJ497" i="12" s="1"/>
  <c r="AK497" i="12" s="1"/>
  <c r="AL497" i="12" s="1"/>
  <c r="R497" i="12"/>
  <c r="W497" i="12" s="1"/>
  <c r="X497" i="12" s="1"/>
  <c r="Y497" i="12" s="1"/>
  <c r="Z497" i="12" s="1"/>
  <c r="AH492" i="12"/>
  <c r="V492" i="12"/>
  <c r="AQ491" i="12"/>
  <c r="AN497" i="12"/>
  <c r="AO497" i="12" s="1"/>
  <c r="AP497" i="12" s="1"/>
  <c r="R498" i="12" l="1"/>
  <c r="W498" i="12" s="1"/>
  <c r="X498" i="12" s="1"/>
  <c r="Y498" i="12" s="1"/>
  <c r="Z498" i="12" s="1"/>
  <c r="AD498" i="12"/>
  <c r="AI498" i="12" s="1"/>
  <c r="AJ498" i="12" s="1"/>
  <c r="AK498" i="12" s="1"/>
  <c r="AL498" i="12" s="1"/>
  <c r="F496" i="12"/>
  <c r="K495" i="12"/>
  <c r="L495" i="12" s="1"/>
  <c r="M495" i="12" s="1"/>
  <c r="N495" i="12" s="1"/>
  <c r="V493" i="12"/>
  <c r="AH493" i="12"/>
  <c r="AN498" i="12"/>
  <c r="AO498" i="12" s="1"/>
  <c r="AP498" i="12" s="1"/>
  <c r="AQ492" i="12"/>
  <c r="AD499" i="12" l="1"/>
  <c r="AI499" i="12" s="1"/>
  <c r="AJ499" i="12" s="1"/>
  <c r="AK499" i="12" s="1"/>
  <c r="AL499" i="12" s="1"/>
  <c r="F497" i="12"/>
  <c r="K496" i="12"/>
  <c r="L496" i="12" s="1"/>
  <c r="M496" i="12" s="1"/>
  <c r="N496" i="12" s="1"/>
  <c r="R499" i="12"/>
  <c r="W499" i="12" s="1"/>
  <c r="X499" i="12" s="1"/>
  <c r="Y499" i="12" s="1"/>
  <c r="Z499" i="12" s="1"/>
  <c r="AH494" i="12"/>
  <c r="V494" i="12"/>
  <c r="AQ493" i="12"/>
  <c r="AN499" i="12"/>
  <c r="AO499" i="12" s="1"/>
  <c r="AP499" i="12" s="1"/>
  <c r="K497" i="12" l="1"/>
  <c r="L497" i="12" s="1"/>
  <c r="M497" i="12" s="1"/>
  <c r="N497" i="12" s="1"/>
  <c r="F498" i="12"/>
  <c r="R500" i="12"/>
  <c r="W500" i="12" s="1"/>
  <c r="X500" i="12" s="1"/>
  <c r="Y500" i="12" s="1"/>
  <c r="Z500" i="12" s="1"/>
  <c r="AD500" i="12"/>
  <c r="AI500" i="12" s="1"/>
  <c r="AJ500" i="12" s="1"/>
  <c r="AK500" i="12" s="1"/>
  <c r="AL500" i="12" s="1"/>
  <c r="V495" i="12"/>
  <c r="AH495" i="12"/>
  <c r="AN500" i="12"/>
  <c r="AO500" i="12" s="1"/>
  <c r="AP500" i="12" s="1"/>
  <c r="AQ494" i="12"/>
  <c r="K498" i="12" l="1"/>
  <c r="L498" i="12" s="1"/>
  <c r="M498" i="12" s="1"/>
  <c r="N498" i="12" s="1"/>
  <c r="F499" i="12"/>
  <c r="AD501" i="12"/>
  <c r="AI501" i="12" s="1"/>
  <c r="AJ501" i="12" s="1"/>
  <c r="AK501" i="12" s="1"/>
  <c r="AL501" i="12" s="1"/>
  <c r="R501" i="12"/>
  <c r="W501" i="12" s="1"/>
  <c r="X501" i="12" s="1"/>
  <c r="Y501" i="12" s="1"/>
  <c r="Z501" i="12" s="1"/>
  <c r="AH496" i="12"/>
  <c r="V496" i="12"/>
  <c r="AN501" i="12"/>
  <c r="AO501" i="12" s="1"/>
  <c r="AP501" i="12" s="1"/>
  <c r="AQ495" i="12"/>
  <c r="F500" i="12" l="1"/>
  <c r="K499" i="12"/>
  <c r="L499" i="12" s="1"/>
  <c r="M499" i="12" s="1"/>
  <c r="N499" i="12" s="1"/>
  <c r="R502" i="12"/>
  <c r="AD502" i="12"/>
  <c r="V497" i="12"/>
  <c r="AH497" i="12"/>
  <c r="AQ496" i="12"/>
  <c r="AN502" i="12"/>
  <c r="AO502" i="12" s="1"/>
  <c r="AP502" i="12" s="1"/>
  <c r="R503" i="12" l="1"/>
  <c r="W503" i="12" s="1"/>
  <c r="W502" i="12"/>
  <c r="X502" i="12" s="1"/>
  <c r="Y502" i="12" s="1"/>
  <c r="Z502" i="12" s="1"/>
  <c r="AD503" i="12"/>
  <c r="AI503" i="12" s="1"/>
  <c r="AI502" i="12"/>
  <c r="AJ502" i="12" s="1"/>
  <c r="AK502" i="12" s="1"/>
  <c r="AL502" i="12" s="1"/>
  <c r="F501" i="12"/>
  <c r="K500" i="12"/>
  <c r="L500" i="12" s="1"/>
  <c r="M500" i="12" s="1"/>
  <c r="N500" i="12" s="1"/>
  <c r="AH498" i="12"/>
  <c r="V498" i="12"/>
  <c r="AN503" i="12"/>
  <c r="AO503" i="12" s="1"/>
  <c r="AP503" i="12" s="1"/>
  <c r="AQ497" i="12"/>
  <c r="X503" i="12" l="1"/>
  <c r="Y503" i="12" s="1"/>
  <c r="Z503" i="12" s="1"/>
  <c r="AJ503" i="12"/>
  <c r="AK503" i="12" s="1"/>
  <c r="AL503" i="12" s="1"/>
  <c r="AD504" i="12"/>
  <c r="AI504" i="12" s="1"/>
  <c r="AJ504" i="12" s="1"/>
  <c r="F502" i="12"/>
  <c r="K501" i="12"/>
  <c r="L501" i="12" s="1"/>
  <c r="M501" i="12" s="1"/>
  <c r="N501" i="12" s="1"/>
  <c r="R504" i="12"/>
  <c r="W504" i="12" s="1"/>
  <c r="V499" i="12"/>
  <c r="AH499" i="12"/>
  <c r="AQ498" i="12"/>
  <c r="AN504" i="12"/>
  <c r="AO504" i="12" s="1"/>
  <c r="AP504" i="12" s="1"/>
  <c r="X504" i="12" l="1"/>
  <c r="AZ7" i="12"/>
  <c r="BC8" i="12"/>
  <c r="AY8" i="12"/>
  <c r="AZ8" i="12" s="1"/>
  <c r="AU8" i="12"/>
  <c r="BD16" i="12"/>
  <c r="AK504" i="12"/>
  <c r="K502" i="12"/>
  <c r="L502" i="12" s="1"/>
  <c r="M502" i="12" s="1"/>
  <c r="N502" i="12" s="1"/>
  <c r="F503" i="12"/>
  <c r="AH500" i="12"/>
  <c r="V500" i="12"/>
  <c r="AQ499" i="12"/>
  <c r="AV8" i="12" l="1"/>
  <c r="AU9" i="12"/>
  <c r="AU11" i="12"/>
  <c r="AV11" i="12" s="1"/>
  <c r="BD8" i="12"/>
  <c r="BD11" i="12" s="1"/>
  <c r="BC11" i="12"/>
  <c r="BC9" i="12"/>
  <c r="AZ9" i="12"/>
  <c r="AZ10" i="12"/>
  <c r="AZ16" i="12"/>
  <c r="Y504" i="12"/>
  <c r="Z504" i="12" s="1"/>
  <c r="AL504" i="12"/>
  <c r="BD7" i="12"/>
  <c r="F504" i="12"/>
  <c r="K503" i="12"/>
  <c r="L503" i="12" s="1"/>
  <c r="M503" i="12" s="1"/>
  <c r="N503" i="12" s="1"/>
  <c r="V501" i="12"/>
  <c r="AH501" i="12"/>
  <c r="AQ500" i="12"/>
  <c r="AZ12" i="12" l="1"/>
  <c r="AZ13" i="12" s="1"/>
  <c r="AZ14" i="12"/>
  <c r="AZ15" i="12" s="1"/>
  <c r="BD9" i="12"/>
  <c r="BD10" i="12"/>
  <c r="BD14" i="12"/>
  <c r="BD15" i="12" s="1"/>
  <c r="BD12" i="12"/>
  <c r="BD13" i="12" s="1"/>
  <c r="K504" i="12"/>
  <c r="L504" i="12" s="1"/>
  <c r="M504" i="12" s="1"/>
  <c r="N504" i="12" s="1"/>
  <c r="F505" i="12"/>
  <c r="AH502" i="12"/>
  <c r="V502" i="12"/>
  <c r="AQ501" i="12"/>
  <c r="AV7" i="12" l="1"/>
  <c r="V503" i="12"/>
  <c r="AH503" i="12"/>
  <c r="AH504" i="12"/>
  <c r="BC12" i="12" s="1"/>
  <c r="BC13" i="12" s="1"/>
  <c r="AQ502" i="12"/>
  <c r="AV10" i="12" l="1"/>
  <c r="AV9" i="12"/>
  <c r="BC14" i="12"/>
  <c r="BC15" i="12" s="1"/>
  <c r="V504" i="12"/>
  <c r="AQ503" i="12"/>
  <c r="AQ504" i="12" l="1"/>
  <c r="AY11" i="12"/>
  <c r="AZ11" i="12" s="1"/>
  <c r="AY10" i="12"/>
  <c r="AY12" i="12"/>
  <c r="AY13" i="12" s="1"/>
  <c r="AY14" i="12"/>
  <c r="AY15" i="12" s="1"/>
  <c r="AY9" i="12" l="1"/>
</calcChain>
</file>

<file path=xl/sharedStrings.xml><?xml version="1.0" encoding="utf-8"?>
<sst xmlns="http://schemas.openxmlformats.org/spreadsheetml/2006/main" count="112" uniqueCount="36">
  <si>
    <t>Nr.</t>
  </si>
  <si>
    <t>Data</t>
  </si>
  <si>
    <t>Rent</t>
  </si>
  <si>
    <t>Acum.</t>
  </si>
  <si>
    <t>Índice</t>
  </si>
  <si>
    <t>Tx CDI</t>
  </si>
  <si>
    <t>CDI</t>
  </si>
  <si>
    <t>Preço</t>
  </si>
  <si>
    <t>01/23</t>
  </si>
  <si>
    <t>De:</t>
  </si>
  <si>
    <t>Até:</t>
  </si>
  <si>
    <t>Rent Per.</t>
  </si>
  <si>
    <t>Rent a.a.</t>
  </si>
  <si>
    <t>%CDI</t>
  </si>
  <si>
    <t>Maior Ret. Acum</t>
  </si>
  <si>
    <t>Menor Ret. Acum</t>
  </si>
  <si>
    <t>Vol. Per. Anualizada</t>
  </si>
  <si>
    <t>CDI a.a.</t>
  </si>
  <si>
    <t>Resumos Estatísticos</t>
  </si>
  <si>
    <t>Taxa Entrada</t>
  </si>
  <si>
    <t>Taxa de Saída</t>
  </si>
  <si>
    <t>Média</t>
  </si>
  <si>
    <t>Ampliude</t>
  </si>
  <si>
    <t>Diferença</t>
  </si>
  <si>
    <t>Máxima</t>
  </si>
  <si>
    <t>Mínima</t>
  </si>
  <si>
    <t>Tx 01/23</t>
  </si>
  <si>
    <t>Tx 01/25</t>
  </si>
  <si>
    <t>Tx 01/27</t>
  </si>
  <si>
    <t>01/25</t>
  </si>
  <si>
    <t>01/27</t>
  </si>
  <si>
    <t>Juros</t>
  </si>
  <si>
    <t>PU Ajustado</t>
  </si>
  <si>
    <t>Jr CDI</t>
  </si>
  <si>
    <t>PU + JR CDI</t>
  </si>
  <si>
    <t>+ JR CDI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</si>
</sst>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&quot;Cr$&quot;\ * #,##0_);_(&quot;Cr$&quot;\ * \(#,##0\);_(&quot;Cr$&quot;\ * &quot;-&quot;_);_(@_)"/>
    <numFmt numFmtId="165" formatCode="&quot;Cr$&quot;\ #,##0.00_);[Red]\(&quot;Cr$&quot;\ #,##0.00\)"/>
    <numFmt numFmtId="166" formatCode="_([$€]* #,##0.00_);_([$€]* \(#,##0.00\);_([$€]* &quot;-&quot;??_);_(@_)"/>
    <numFmt numFmtId="167" formatCode="_(* #,##0.00_);_(* \(#,##0.00\);_(* &quot;-&quot;??_);_(@_)"/>
    <numFmt numFmtId="168" formatCode="#,##0.0000"/>
  </numFmts>
  <fonts count="1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7"/>
      <color indexed="12"/>
      <name val="Arial"/>
      <family val="2"/>
    </font>
    <font>
      <sz val="7"/>
      <color indexed="62"/>
      <name val="Arial"/>
      <family val="2"/>
    </font>
    <font>
      <sz val="10"/>
      <color indexed="22"/>
      <name val="MS Sans Serif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indexed="36"/>
      <name val="Arial"/>
      <family val="2"/>
    </font>
    <font>
      <u/>
      <sz val="10"/>
      <color indexed="12"/>
      <name val="Arial"/>
      <family val="2"/>
    </font>
    <font>
      <b/>
      <sz val="10"/>
      <color rgb="FFC00000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4">
    <xf numFmtId="0" fontId="0" fillId="0" borderId="0"/>
    <xf numFmtId="0" fontId="2" fillId="0" borderId="0"/>
    <xf numFmtId="3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6" fillId="0" borderId="0"/>
    <xf numFmtId="9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67">
    <xf numFmtId="0" fontId="0" fillId="0" borderId="0" xfId="0"/>
    <xf numFmtId="14" fontId="3" fillId="0" borderId="0" xfId="1" applyNumberFormat="1" applyFont="1" applyAlignment="1">
      <alignment horizontal="center" vertical="center"/>
    </xf>
    <xf numFmtId="14" fontId="4" fillId="0" borderId="0" xfId="1" applyNumberFormat="1" applyFont="1" applyAlignment="1">
      <alignment horizontal="center" vertical="center"/>
    </xf>
    <xf numFmtId="0" fontId="2" fillId="0" borderId="0" xfId="1"/>
    <xf numFmtId="0" fontId="1" fillId="0" borderId="0" xfId="0" applyFont="1"/>
    <xf numFmtId="0" fontId="1" fillId="0" borderId="0" xfId="0" applyFont="1" applyAlignment="1">
      <alignment horizontal="center"/>
    </xf>
    <xf numFmtId="0" fontId="11" fillId="0" borderId="0" xfId="0" applyFont="1"/>
    <xf numFmtId="14" fontId="13" fillId="0" borderId="0" xfId="0" applyNumberFormat="1" applyFont="1"/>
    <xf numFmtId="168" fontId="0" fillId="2" borderId="0" xfId="0" applyNumberFormat="1" applyFill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14" fontId="0" fillId="0" borderId="0" xfId="0" applyNumberFormat="1"/>
    <xf numFmtId="0" fontId="0" fillId="3" borderId="0" xfId="0" applyFill="1"/>
    <xf numFmtId="2" fontId="0" fillId="3" borderId="0" xfId="0" applyNumberFormat="1" applyFill="1"/>
    <xf numFmtId="0" fontId="0" fillId="4" borderId="0" xfId="0" applyFill="1"/>
    <xf numFmtId="2" fontId="0" fillId="4" borderId="0" xfId="0" applyNumberFormat="1" applyFill="1"/>
    <xf numFmtId="0" fontId="0" fillId="5" borderId="0" xfId="0" applyFill="1"/>
    <xf numFmtId="2" fontId="0" fillId="5" borderId="0" xfId="0" applyNumberFormat="1" applyFill="1"/>
    <xf numFmtId="0" fontId="0" fillId="6" borderId="0" xfId="0" applyFill="1"/>
    <xf numFmtId="2" fontId="0" fillId="6" borderId="0" xfId="0" applyNumberFormat="1" applyFill="1"/>
    <xf numFmtId="14" fontId="1" fillId="7" borderId="0" xfId="0" applyNumberFormat="1" applyFont="1" applyFill="1" applyAlignment="1">
      <alignment horizontal="center"/>
    </xf>
    <xf numFmtId="14" fontId="10" fillId="7" borderId="0" xfId="0" applyNumberFormat="1" applyFont="1" applyFill="1" applyAlignment="1">
      <alignment horizontal="center"/>
    </xf>
    <xf numFmtId="0" fontId="1" fillId="7" borderId="0" xfId="0" applyFont="1" applyFill="1" applyAlignment="1">
      <alignment horizontal="center"/>
    </xf>
    <xf numFmtId="14" fontId="1" fillId="8" borderId="0" xfId="0" applyNumberFormat="1" applyFont="1" applyFill="1" applyAlignment="1">
      <alignment horizontal="center"/>
    </xf>
    <xf numFmtId="0" fontId="1" fillId="8" borderId="0" xfId="0" applyFont="1" applyFill="1" applyAlignment="1">
      <alignment horizontal="center"/>
    </xf>
    <xf numFmtId="14" fontId="1" fillId="9" borderId="0" xfId="0" applyNumberFormat="1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0" fillId="10" borderId="0" xfId="0" applyFont="1" applyFill="1" applyAlignment="1">
      <alignment horizontal="center"/>
    </xf>
    <xf numFmtId="14" fontId="1" fillId="7" borderId="0" xfId="0" quotePrefix="1" applyNumberFormat="1" applyFont="1" applyFill="1" applyAlignment="1">
      <alignment horizontal="center"/>
    </xf>
    <xf numFmtId="14" fontId="1" fillId="8" borderId="0" xfId="0" quotePrefix="1" applyNumberFormat="1" applyFont="1" applyFill="1" applyAlignment="1">
      <alignment horizontal="center"/>
    </xf>
    <xf numFmtId="14" fontId="1" fillId="9" borderId="0" xfId="0" quotePrefix="1" applyNumberFormat="1" applyFont="1" applyFill="1" applyAlignment="1">
      <alignment horizontal="center"/>
    </xf>
    <xf numFmtId="14" fontId="0" fillId="11" borderId="0" xfId="0" applyNumberFormat="1" applyFill="1"/>
    <xf numFmtId="0" fontId="14" fillId="7" borderId="0" xfId="0" applyFont="1" applyFill="1"/>
    <xf numFmtId="0" fontId="15" fillId="12" borderId="0" xfId="0" applyFont="1" applyFill="1"/>
    <xf numFmtId="0" fontId="14" fillId="9" borderId="0" xfId="0" applyFont="1" applyFill="1"/>
    <xf numFmtId="0" fontId="14" fillId="8" borderId="0" xfId="0" applyFont="1" applyFill="1"/>
    <xf numFmtId="14" fontId="14" fillId="9" borderId="0" xfId="0" applyNumberFormat="1" applyFont="1" applyFill="1" applyAlignment="1">
      <alignment horizontal="center" vertical="center"/>
    </xf>
    <xf numFmtId="0" fontId="14" fillId="8" borderId="0" xfId="0" applyFont="1" applyFill="1" applyAlignment="1">
      <alignment horizontal="left" indent="1"/>
    </xf>
    <xf numFmtId="0" fontId="14" fillId="7" borderId="0" xfId="0" applyFont="1" applyFill="1" applyAlignment="1">
      <alignment horizontal="left" indent="1"/>
    </xf>
    <xf numFmtId="0" fontId="14" fillId="9" borderId="0" xfId="0" applyFont="1" applyFill="1" applyAlignment="1">
      <alignment horizontal="left" indent="1"/>
    </xf>
    <xf numFmtId="14" fontId="16" fillId="3" borderId="0" xfId="0" applyNumberFormat="1" applyFont="1" applyFill="1"/>
    <xf numFmtId="0" fontId="14" fillId="7" borderId="0" xfId="0" applyFont="1" applyFill="1" applyAlignment="1">
      <alignment horizontal="right"/>
    </xf>
    <xf numFmtId="0" fontId="14" fillId="8" borderId="0" xfId="0" applyFont="1" applyFill="1" applyAlignment="1">
      <alignment horizontal="right"/>
    </xf>
    <xf numFmtId="14" fontId="16" fillId="4" borderId="0" xfId="0" applyNumberFormat="1" applyFont="1" applyFill="1"/>
    <xf numFmtId="14" fontId="16" fillId="5" borderId="0" xfId="0" applyNumberFormat="1" applyFont="1" applyFill="1"/>
    <xf numFmtId="0" fontId="14" fillId="9" borderId="0" xfId="0" applyFont="1" applyFill="1" applyAlignment="1">
      <alignment horizontal="right"/>
    </xf>
    <xf numFmtId="4" fontId="12" fillId="2" borderId="0" xfId="0" applyNumberFormat="1" applyFont="1" applyFill="1" applyAlignment="1">
      <alignment horizontal="center" vertical="center"/>
    </xf>
    <xf numFmtId="4" fontId="0" fillId="3" borderId="0" xfId="0" applyNumberFormat="1" applyFill="1"/>
    <xf numFmtId="4" fontId="0" fillId="4" borderId="0" xfId="0" applyNumberFormat="1" applyFill="1"/>
    <xf numFmtId="4" fontId="0" fillId="5" borderId="0" xfId="0" applyNumberFormat="1" applyFill="1"/>
    <xf numFmtId="4" fontId="0" fillId="0" borderId="0" xfId="0" applyNumberFormat="1"/>
    <xf numFmtId="14" fontId="10" fillId="13" borderId="0" xfId="0" applyNumberFormat="1" applyFont="1" applyFill="1" applyAlignment="1">
      <alignment horizontal="center"/>
    </xf>
    <xf numFmtId="0" fontId="1" fillId="13" borderId="0" xfId="0" applyFont="1" applyFill="1" applyAlignment="1">
      <alignment horizontal="center"/>
    </xf>
    <xf numFmtId="14" fontId="1" fillId="13" borderId="0" xfId="0" quotePrefix="1" applyNumberFormat="1" applyFont="1" applyFill="1" applyAlignment="1">
      <alignment horizontal="center"/>
    </xf>
    <xf numFmtId="14" fontId="1" fillId="14" borderId="0" xfId="0" quotePrefix="1" applyNumberFormat="1" applyFont="1" applyFill="1" applyAlignment="1">
      <alignment horizontal="center"/>
    </xf>
    <xf numFmtId="0" fontId="0" fillId="8" borderId="0" xfId="0" applyFill="1"/>
    <xf numFmtId="2" fontId="0" fillId="8" borderId="0" xfId="0" applyNumberFormat="1" applyFill="1"/>
    <xf numFmtId="4" fontId="0" fillId="7" borderId="0" xfId="0" applyNumberFormat="1" applyFill="1"/>
    <xf numFmtId="0" fontId="0" fillId="7" borderId="0" xfId="0" applyFill="1"/>
    <xf numFmtId="2" fontId="0" fillId="7" borderId="0" xfId="0" applyNumberFormat="1" applyFill="1"/>
    <xf numFmtId="14" fontId="17" fillId="14" borderId="0" xfId="0" quotePrefix="1" applyNumberFormat="1" applyFont="1" applyFill="1" applyAlignment="1">
      <alignment horizontal="center"/>
    </xf>
    <xf numFmtId="14" fontId="17" fillId="15" borderId="0" xfId="0" quotePrefix="1" applyNumberFormat="1" applyFont="1" applyFill="1" applyAlignment="1">
      <alignment horizontal="center"/>
    </xf>
    <xf numFmtId="14" fontId="1" fillId="15" borderId="0" xfId="0" quotePrefix="1" applyNumberFormat="1" applyFont="1" applyFill="1" applyAlignment="1">
      <alignment horizontal="center"/>
    </xf>
    <xf numFmtId="0" fontId="0" fillId="9" borderId="0" xfId="0" applyFill="1"/>
    <xf numFmtId="2" fontId="0" fillId="9" borderId="0" xfId="0" applyNumberFormat="1" applyFill="1"/>
    <xf numFmtId="0" fontId="18" fillId="0" borderId="0" xfId="0" quotePrefix="1" applyFont="1" applyAlignment="1">
      <alignment horizontal="center" vertical="center"/>
    </xf>
    <xf numFmtId="4" fontId="14" fillId="12" borderId="0" xfId="0" applyNumberFormat="1" applyFont="1" applyFill="1" applyAlignment="1">
      <alignment horizontal="center" vertical="center"/>
    </xf>
  </cellXfs>
  <cellStyles count="24">
    <cellStyle name="Comma0" xfId="2" xr:uid="{00000000-0005-0000-0000-000000000000}"/>
    <cellStyle name="Currency [0]_JOGO1" xfId="3" xr:uid="{00000000-0005-0000-0000-000001000000}"/>
    <cellStyle name="Currency_B&amp;SOKG" xfId="4" xr:uid="{00000000-0005-0000-0000-000002000000}"/>
    <cellStyle name="Currency0" xfId="5" xr:uid="{00000000-0005-0000-0000-000003000000}"/>
    <cellStyle name="Euro" xfId="6" xr:uid="{00000000-0005-0000-0000-000004000000}"/>
    <cellStyle name="Euro 2" xfId="7" xr:uid="{00000000-0005-0000-0000-000005000000}"/>
    <cellStyle name="Excel Built-in Normal" xfId="8" xr:uid="{00000000-0005-0000-0000-000006000000}"/>
    <cellStyle name="Hyperlink seguido_% OPCOM" xfId="9" xr:uid="{00000000-0005-0000-0000-000007000000}"/>
    <cellStyle name="Hyperlink_% OPCOM" xfId="10" xr:uid="{00000000-0005-0000-0000-000008000000}"/>
    <cellStyle name="Normal" xfId="0" builtinId="0"/>
    <cellStyle name="Normal 2" xfId="1" xr:uid="{00000000-0005-0000-0000-00000A000000}"/>
    <cellStyle name="Normal 2 2" xfId="11" xr:uid="{00000000-0005-0000-0000-00000B000000}"/>
    <cellStyle name="Normal 2 3" xfId="12" xr:uid="{00000000-0005-0000-0000-00000C000000}"/>
    <cellStyle name="Normal 2 4" xfId="13" xr:uid="{00000000-0005-0000-0000-00000D000000}"/>
    <cellStyle name="Normal 2_TESOURO" xfId="14" xr:uid="{00000000-0005-0000-0000-00000E000000}"/>
    <cellStyle name="Normal 3" xfId="15" xr:uid="{00000000-0005-0000-0000-00000F000000}"/>
    <cellStyle name="Normal 4" xfId="16" xr:uid="{00000000-0005-0000-0000-000010000000}"/>
    <cellStyle name="Normal 5" xfId="17" xr:uid="{00000000-0005-0000-0000-000011000000}"/>
    <cellStyle name="OT" xfId="18" xr:uid="{00000000-0005-0000-0000-000012000000}"/>
    <cellStyle name="Porcentagem 2" xfId="19" xr:uid="{00000000-0005-0000-0000-000013000000}"/>
    <cellStyle name="Vírgula 2" xfId="20" xr:uid="{00000000-0005-0000-0000-000014000000}"/>
    <cellStyle name="Vírgula 2 2" xfId="21" xr:uid="{00000000-0005-0000-0000-000015000000}"/>
    <cellStyle name="Vírgula 2 3" xfId="22" xr:uid="{00000000-0005-0000-0000-000016000000}"/>
    <cellStyle name="Vírgula 3" xfId="23" xr:uid="{00000000-0005-0000-0000-000017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styles" Target="style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2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530507617473905E-2"/>
          <c:y val="9.2052701333125445E-2"/>
          <c:w val="0.89576520358215173"/>
          <c:h val="0.74284181804007177"/>
        </c:manualLayout>
      </c:layout>
      <c:lineChart>
        <c:grouping val="standard"/>
        <c:varyColors val="0"/>
        <c:ser>
          <c:idx val="5"/>
          <c:order val="6"/>
          <c:tx>
            <c:strRef>
              <c:f>'NTN-F'!$AH$2</c:f>
              <c:strCache>
                <c:ptCount val="1"/>
                <c:pt idx="0">
                  <c:v>01/27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'NTN-F'!$B$3:$B$988</c:f>
              <c:numCache>
                <c:formatCode>m/d/yyyy</c:formatCode>
                <c:ptCount val="986"/>
                <c:pt idx="0">
                  <c:v>43832</c:v>
                </c:pt>
                <c:pt idx="1">
                  <c:v>43833</c:v>
                </c:pt>
                <c:pt idx="2">
                  <c:v>43836</c:v>
                </c:pt>
                <c:pt idx="3">
                  <c:v>43837</c:v>
                </c:pt>
                <c:pt idx="4">
                  <c:v>43838</c:v>
                </c:pt>
                <c:pt idx="5">
                  <c:v>43839</c:v>
                </c:pt>
                <c:pt idx="6">
                  <c:v>43840</c:v>
                </c:pt>
                <c:pt idx="7">
                  <c:v>43843</c:v>
                </c:pt>
                <c:pt idx="8">
                  <c:v>43844</c:v>
                </c:pt>
                <c:pt idx="9">
                  <c:v>43845</c:v>
                </c:pt>
                <c:pt idx="10">
                  <c:v>43846</c:v>
                </c:pt>
                <c:pt idx="11">
                  <c:v>43847</c:v>
                </c:pt>
                <c:pt idx="12">
                  <c:v>43850</c:v>
                </c:pt>
                <c:pt idx="13">
                  <c:v>43851</c:v>
                </c:pt>
                <c:pt idx="14">
                  <c:v>43852</c:v>
                </c:pt>
                <c:pt idx="15">
                  <c:v>43853</c:v>
                </c:pt>
                <c:pt idx="16">
                  <c:v>43854</c:v>
                </c:pt>
                <c:pt idx="17">
                  <c:v>43857</c:v>
                </c:pt>
                <c:pt idx="18">
                  <c:v>43858</c:v>
                </c:pt>
                <c:pt idx="19">
                  <c:v>43859</c:v>
                </c:pt>
                <c:pt idx="20">
                  <c:v>43860</c:v>
                </c:pt>
                <c:pt idx="21">
                  <c:v>43861</c:v>
                </c:pt>
                <c:pt idx="22">
                  <c:v>43864</c:v>
                </c:pt>
                <c:pt idx="23">
                  <c:v>43865</c:v>
                </c:pt>
                <c:pt idx="24">
                  <c:v>43866</c:v>
                </c:pt>
                <c:pt idx="25">
                  <c:v>43867</c:v>
                </c:pt>
                <c:pt idx="26">
                  <c:v>43868</c:v>
                </c:pt>
                <c:pt idx="27">
                  <c:v>43871</c:v>
                </c:pt>
                <c:pt idx="28">
                  <c:v>43872</c:v>
                </c:pt>
                <c:pt idx="29">
                  <c:v>43873</c:v>
                </c:pt>
                <c:pt idx="30">
                  <c:v>43874</c:v>
                </c:pt>
                <c:pt idx="31">
                  <c:v>43875</c:v>
                </c:pt>
                <c:pt idx="32">
                  <c:v>43878</c:v>
                </c:pt>
                <c:pt idx="33">
                  <c:v>43879</c:v>
                </c:pt>
                <c:pt idx="34">
                  <c:v>43880</c:v>
                </c:pt>
                <c:pt idx="35">
                  <c:v>43881</c:v>
                </c:pt>
                <c:pt idx="36">
                  <c:v>43882</c:v>
                </c:pt>
                <c:pt idx="37">
                  <c:v>43887</c:v>
                </c:pt>
                <c:pt idx="38">
                  <c:v>43888</c:v>
                </c:pt>
                <c:pt idx="39">
                  <c:v>43889</c:v>
                </c:pt>
                <c:pt idx="40">
                  <c:v>43892</c:v>
                </c:pt>
                <c:pt idx="41">
                  <c:v>43893</c:v>
                </c:pt>
                <c:pt idx="42">
                  <c:v>43894</c:v>
                </c:pt>
                <c:pt idx="43">
                  <c:v>43895</c:v>
                </c:pt>
                <c:pt idx="44">
                  <c:v>43896</c:v>
                </c:pt>
                <c:pt idx="45">
                  <c:v>43899</c:v>
                </c:pt>
                <c:pt idx="46">
                  <c:v>43900</c:v>
                </c:pt>
                <c:pt idx="47">
                  <c:v>43901</c:v>
                </c:pt>
                <c:pt idx="48">
                  <c:v>43902</c:v>
                </c:pt>
                <c:pt idx="49">
                  <c:v>43903</c:v>
                </c:pt>
                <c:pt idx="50">
                  <c:v>43906</c:v>
                </c:pt>
                <c:pt idx="51">
                  <c:v>43907</c:v>
                </c:pt>
                <c:pt idx="52">
                  <c:v>43908</c:v>
                </c:pt>
                <c:pt idx="53">
                  <c:v>43909</c:v>
                </c:pt>
                <c:pt idx="54">
                  <c:v>43910</c:v>
                </c:pt>
                <c:pt idx="55">
                  <c:v>43913</c:v>
                </c:pt>
                <c:pt idx="56">
                  <c:v>43914</c:v>
                </c:pt>
                <c:pt idx="57">
                  <c:v>43915</c:v>
                </c:pt>
                <c:pt idx="58">
                  <c:v>43916</c:v>
                </c:pt>
                <c:pt idx="59">
                  <c:v>43917</c:v>
                </c:pt>
                <c:pt idx="60">
                  <c:v>43920</c:v>
                </c:pt>
                <c:pt idx="61">
                  <c:v>43921</c:v>
                </c:pt>
                <c:pt idx="62">
                  <c:v>43922</c:v>
                </c:pt>
                <c:pt idx="63">
                  <c:v>43923</c:v>
                </c:pt>
                <c:pt idx="64">
                  <c:v>43924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43934</c:v>
                </c:pt>
                <c:pt idx="70">
                  <c:v>43935</c:v>
                </c:pt>
                <c:pt idx="71">
                  <c:v>43936</c:v>
                </c:pt>
                <c:pt idx="72">
                  <c:v>43937</c:v>
                </c:pt>
                <c:pt idx="73">
                  <c:v>43938</c:v>
                </c:pt>
                <c:pt idx="74">
                  <c:v>43941</c:v>
                </c:pt>
                <c:pt idx="75">
                  <c:v>43943</c:v>
                </c:pt>
                <c:pt idx="76">
                  <c:v>43944</c:v>
                </c:pt>
                <c:pt idx="77">
                  <c:v>43945</c:v>
                </c:pt>
                <c:pt idx="78">
                  <c:v>43948</c:v>
                </c:pt>
                <c:pt idx="79">
                  <c:v>43949</c:v>
                </c:pt>
                <c:pt idx="80">
                  <c:v>43950</c:v>
                </c:pt>
                <c:pt idx="81">
                  <c:v>43951</c:v>
                </c:pt>
                <c:pt idx="82">
                  <c:v>43955</c:v>
                </c:pt>
                <c:pt idx="83">
                  <c:v>43956</c:v>
                </c:pt>
                <c:pt idx="84">
                  <c:v>43957</c:v>
                </c:pt>
                <c:pt idx="85">
                  <c:v>43958</c:v>
                </c:pt>
                <c:pt idx="86">
                  <c:v>43959</c:v>
                </c:pt>
                <c:pt idx="87">
                  <c:v>43962</c:v>
                </c:pt>
                <c:pt idx="88">
                  <c:v>43963</c:v>
                </c:pt>
                <c:pt idx="89">
                  <c:v>43964</c:v>
                </c:pt>
                <c:pt idx="90">
                  <c:v>43965</c:v>
                </c:pt>
                <c:pt idx="91">
                  <c:v>43966</c:v>
                </c:pt>
                <c:pt idx="92">
                  <c:v>43969</c:v>
                </c:pt>
                <c:pt idx="93">
                  <c:v>43970</c:v>
                </c:pt>
                <c:pt idx="94">
                  <c:v>43971</c:v>
                </c:pt>
                <c:pt idx="95">
                  <c:v>43972</c:v>
                </c:pt>
                <c:pt idx="96">
                  <c:v>43973</c:v>
                </c:pt>
                <c:pt idx="97">
                  <c:v>43976</c:v>
                </c:pt>
                <c:pt idx="98">
                  <c:v>43977</c:v>
                </c:pt>
                <c:pt idx="99">
                  <c:v>43978</c:v>
                </c:pt>
                <c:pt idx="100">
                  <c:v>43979</c:v>
                </c:pt>
                <c:pt idx="101">
                  <c:v>43980</c:v>
                </c:pt>
                <c:pt idx="102">
                  <c:v>43983</c:v>
                </c:pt>
                <c:pt idx="103">
                  <c:v>43984</c:v>
                </c:pt>
                <c:pt idx="104">
                  <c:v>43985</c:v>
                </c:pt>
                <c:pt idx="105">
                  <c:v>43986</c:v>
                </c:pt>
                <c:pt idx="106">
                  <c:v>43987</c:v>
                </c:pt>
                <c:pt idx="107">
                  <c:v>43990</c:v>
                </c:pt>
                <c:pt idx="108">
                  <c:v>43991</c:v>
                </c:pt>
                <c:pt idx="109">
                  <c:v>43992</c:v>
                </c:pt>
                <c:pt idx="110">
                  <c:v>43994</c:v>
                </c:pt>
                <c:pt idx="111">
                  <c:v>43997</c:v>
                </c:pt>
                <c:pt idx="112">
                  <c:v>43998</c:v>
                </c:pt>
                <c:pt idx="113">
                  <c:v>43999</c:v>
                </c:pt>
                <c:pt idx="114">
                  <c:v>44000</c:v>
                </c:pt>
                <c:pt idx="115">
                  <c:v>44001</c:v>
                </c:pt>
                <c:pt idx="116">
                  <c:v>44004</c:v>
                </c:pt>
                <c:pt idx="117">
                  <c:v>44005</c:v>
                </c:pt>
                <c:pt idx="118">
                  <c:v>44006</c:v>
                </c:pt>
                <c:pt idx="119">
                  <c:v>44007</c:v>
                </c:pt>
                <c:pt idx="120">
                  <c:v>44008</c:v>
                </c:pt>
                <c:pt idx="121">
                  <c:v>44011</c:v>
                </c:pt>
                <c:pt idx="122">
                  <c:v>44012</c:v>
                </c:pt>
                <c:pt idx="123">
                  <c:v>44013</c:v>
                </c:pt>
                <c:pt idx="124">
                  <c:v>44014</c:v>
                </c:pt>
                <c:pt idx="125">
                  <c:v>44015</c:v>
                </c:pt>
                <c:pt idx="126">
                  <c:v>44018</c:v>
                </c:pt>
                <c:pt idx="127">
                  <c:v>44019</c:v>
                </c:pt>
                <c:pt idx="128">
                  <c:v>44020</c:v>
                </c:pt>
                <c:pt idx="129">
                  <c:v>44021</c:v>
                </c:pt>
                <c:pt idx="130">
                  <c:v>44022</c:v>
                </c:pt>
                <c:pt idx="131">
                  <c:v>44025</c:v>
                </c:pt>
                <c:pt idx="132">
                  <c:v>44026</c:v>
                </c:pt>
                <c:pt idx="133">
                  <c:v>44027</c:v>
                </c:pt>
                <c:pt idx="134">
                  <c:v>44028</c:v>
                </c:pt>
                <c:pt idx="135">
                  <c:v>44029</c:v>
                </c:pt>
                <c:pt idx="136">
                  <c:v>44032</c:v>
                </c:pt>
                <c:pt idx="137">
                  <c:v>44033</c:v>
                </c:pt>
                <c:pt idx="138">
                  <c:v>44034</c:v>
                </c:pt>
                <c:pt idx="139">
                  <c:v>44035</c:v>
                </c:pt>
                <c:pt idx="140">
                  <c:v>44036</c:v>
                </c:pt>
                <c:pt idx="141">
                  <c:v>44039</c:v>
                </c:pt>
                <c:pt idx="142">
                  <c:v>44040</c:v>
                </c:pt>
                <c:pt idx="143">
                  <c:v>44041</c:v>
                </c:pt>
                <c:pt idx="144">
                  <c:v>44042</c:v>
                </c:pt>
                <c:pt idx="145">
                  <c:v>44043</c:v>
                </c:pt>
                <c:pt idx="146">
                  <c:v>44046</c:v>
                </c:pt>
                <c:pt idx="147">
                  <c:v>44047</c:v>
                </c:pt>
                <c:pt idx="148">
                  <c:v>44048</c:v>
                </c:pt>
                <c:pt idx="149">
                  <c:v>44049</c:v>
                </c:pt>
                <c:pt idx="150">
                  <c:v>44050</c:v>
                </c:pt>
                <c:pt idx="151">
                  <c:v>44053</c:v>
                </c:pt>
                <c:pt idx="152">
                  <c:v>44054</c:v>
                </c:pt>
                <c:pt idx="153">
                  <c:v>44055</c:v>
                </c:pt>
                <c:pt idx="154">
                  <c:v>44056</c:v>
                </c:pt>
                <c:pt idx="155">
                  <c:v>44057</c:v>
                </c:pt>
                <c:pt idx="156">
                  <c:v>44060</c:v>
                </c:pt>
                <c:pt idx="157">
                  <c:v>44061</c:v>
                </c:pt>
                <c:pt idx="158">
                  <c:v>44062</c:v>
                </c:pt>
                <c:pt idx="159">
                  <c:v>44063</c:v>
                </c:pt>
                <c:pt idx="160">
                  <c:v>44064</c:v>
                </c:pt>
                <c:pt idx="161">
                  <c:v>44067</c:v>
                </c:pt>
                <c:pt idx="162">
                  <c:v>44068</c:v>
                </c:pt>
                <c:pt idx="163">
                  <c:v>44069</c:v>
                </c:pt>
                <c:pt idx="164">
                  <c:v>44070</c:v>
                </c:pt>
                <c:pt idx="165">
                  <c:v>44071</c:v>
                </c:pt>
                <c:pt idx="166">
                  <c:v>44074</c:v>
                </c:pt>
                <c:pt idx="167">
                  <c:v>44075</c:v>
                </c:pt>
                <c:pt idx="168">
                  <c:v>44076</c:v>
                </c:pt>
                <c:pt idx="169">
                  <c:v>44077</c:v>
                </c:pt>
                <c:pt idx="170">
                  <c:v>44078</c:v>
                </c:pt>
                <c:pt idx="171">
                  <c:v>44082</c:v>
                </c:pt>
                <c:pt idx="172">
                  <c:v>44083</c:v>
                </c:pt>
                <c:pt idx="173">
                  <c:v>44084</c:v>
                </c:pt>
                <c:pt idx="174">
                  <c:v>44085</c:v>
                </c:pt>
                <c:pt idx="175">
                  <c:v>44088</c:v>
                </c:pt>
                <c:pt idx="176">
                  <c:v>44089</c:v>
                </c:pt>
                <c:pt idx="177">
                  <c:v>44090</c:v>
                </c:pt>
                <c:pt idx="178">
                  <c:v>44091</c:v>
                </c:pt>
                <c:pt idx="179">
                  <c:v>44092</c:v>
                </c:pt>
                <c:pt idx="180">
                  <c:v>44095</c:v>
                </c:pt>
                <c:pt idx="181">
                  <c:v>44096</c:v>
                </c:pt>
                <c:pt idx="182">
                  <c:v>44097</c:v>
                </c:pt>
                <c:pt idx="183">
                  <c:v>44098</c:v>
                </c:pt>
                <c:pt idx="184">
                  <c:v>44099</c:v>
                </c:pt>
                <c:pt idx="185">
                  <c:v>44102</c:v>
                </c:pt>
                <c:pt idx="186">
                  <c:v>44103</c:v>
                </c:pt>
                <c:pt idx="187">
                  <c:v>44104</c:v>
                </c:pt>
                <c:pt idx="188">
                  <c:v>44105</c:v>
                </c:pt>
                <c:pt idx="189">
                  <c:v>44106</c:v>
                </c:pt>
                <c:pt idx="190">
                  <c:v>44109</c:v>
                </c:pt>
                <c:pt idx="191">
                  <c:v>44110</c:v>
                </c:pt>
                <c:pt idx="192">
                  <c:v>44111</c:v>
                </c:pt>
                <c:pt idx="193">
                  <c:v>44112</c:v>
                </c:pt>
                <c:pt idx="194">
                  <c:v>44113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44123</c:v>
                </c:pt>
                <c:pt idx="200">
                  <c:v>44124</c:v>
                </c:pt>
                <c:pt idx="201">
                  <c:v>44125</c:v>
                </c:pt>
                <c:pt idx="202">
                  <c:v>44126</c:v>
                </c:pt>
                <c:pt idx="203">
                  <c:v>44127</c:v>
                </c:pt>
                <c:pt idx="204">
                  <c:v>44130</c:v>
                </c:pt>
                <c:pt idx="205">
                  <c:v>44131</c:v>
                </c:pt>
                <c:pt idx="206">
                  <c:v>44132</c:v>
                </c:pt>
                <c:pt idx="207">
                  <c:v>44133</c:v>
                </c:pt>
                <c:pt idx="208">
                  <c:v>44134</c:v>
                </c:pt>
                <c:pt idx="209">
                  <c:v>44138</c:v>
                </c:pt>
                <c:pt idx="210">
                  <c:v>44139</c:v>
                </c:pt>
                <c:pt idx="211">
                  <c:v>44140</c:v>
                </c:pt>
                <c:pt idx="212">
                  <c:v>44141</c:v>
                </c:pt>
                <c:pt idx="213">
                  <c:v>44144</c:v>
                </c:pt>
                <c:pt idx="214">
                  <c:v>44145</c:v>
                </c:pt>
                <c:pt idx="215">
                  <c:v>44146</c:v>
                </c:pt>
                <c:pt idx="216">
                  <c:v>44147</c:v>
                </c:pt>
                <c:pt idx="217">
                  <c:v>44148</c:v>
                </c:pt>
                <c:pt idx="218">
                  <c:v>44151</c:v>
                </c:pt>
                <c:pt idx="219">
                  <c:v>44152</c:v>
                </c:pt>
                <c:pt idx="220">
                  <c:v>44153</c:v>
                </c:pt>
                <c:pt idx="221">
                  <c:v>44154</c:v>
                </c:pt>
                <c:pt idx="222">
                  <c:v>44155</c:v>
                </c:pt>
                <c:pt idx="223">
                  <c:v>44158</c:v>
                </c:pt>
                <c:pt idx="224">
                  <c:v>44159</c:v>
                </c:pt>
                <c:pt idx="225">
                  <c:v>44160</c:v>
                </c:pt>
                <c:pt idx="226">
                  <c:v>44161</c:v>
                </c:pt>
                <c:pt idx="227">
                  <c:v>44162</c:v>
                </c:pt>
                <c:pt idx="228">
                  <c:v>44165</c:v>
                </c:pt>
                <c:pt idx="229">
                  <c:v>44166</c:v>
                </c:pt>
                <c:pt idx="230">
                  <c:v>44167</c:v>
                </c:pt>
                <c:pt idx="231">
                  <c:v>44168</c:v>
                </c:pt>
                <c:pt idx="232">
                  <c:v>44169</c:v>
                </c:pt>
                <c:pt idx="233">
                  <c:v>44172</c:v>
                </c:pt>
                <c:pt idx="234">
                  <c:v>44173</c:v>
                </c:pt>
                <c:pt idx="235">
                  <c:v>44174</c:v>
                </c:pt>
                <c:pt idx="236">
                  <c:v>44175</c:v>
                </c:pt>
                <c:pt idx="237">
                  <c:v>44176</c:v>
                </c:pt>
                <c:pt idx="238">
                  <c:v>44179</c:v>
                </c:pt>
                <c:pt idx="239">
                  <c:v>44180</c:v>
                </c:pt>
                <c:pt idx="240">
                  <c:v>44181</c:v>
                </c:pt>
                <c:pt idx="241">
                  <c:v>44182</c:v>
                </c:pt>
                <c:pt idx="242">
                  <c:v>44183</c:v>
                </c:pt>
                <c:pt idx="243">
                  <c:v>44186</c:v>
                </c:pt>
                <c:pt idx="244">
                  <c:v>44187</c:v>
                </c:pt>
                <c:pt idx="245">
                  <c:v>44188</c:v>
                </c:pt>
                <c:pt idx="246">
                  <c:v>44189</c:v>
                </c:pt>
                <c:pt idx="247">
                  <c:v>44193</c:v>
                </c:pt>
                <c:pt idx="248">
                  <c:v>44194</c:v>
                </c:pt>
                <c:pt idx="249">
                  <c:v>44195</c:v>
                </c:pt>
                <c:pt idx="250">
                  <c:v>44196</c:v>
                </c:pt>
                <c:pt idx="251">
                  <c:v>44200</c:v>
                </c:pt>
                <c:pt idx="252">
                  <c:v>44201</c:v>
                </c:pt>
                <c:pt idx="253">
                  <c:v>44202</c:v>
                </c:pt>
                <c:pt idx="254">
                  <c:v>44203</c:v>
                </c:pt>
                <c:pt idx="255">
                  <c:v>44204</c:v>
                </c:pt>
                <c:pt idx="256">
                  <c:v>44207</c:v>
                </c:pt>
                <c:pt idx="257">
                  <c:v>44208</c:v>
                </c:pt>
                <c:pt idx="258">
                  <c:v>44209</c:v>
                </c:pt>
                <c:pt idx="259">
                  <c:v>44210</c:v>
                </c:pt>
                <c:pt idx="260">
                  <c:v>44211</c:v>
                </c:pt>
                <c:pt idx="261">
                  <c:v>44214</c:v>
                </c:pt>
                <c:pt idx="262">
                  <c:v>44215</c:v>
                </c:pt>
                <c:pt idx="263">
                  <c:v>44216</c:v>
                </c:pt>
                <c:pt idx="264">
                  <c:v>44217</c:v>
                </c:pt>
                <c:pt idx="265">
                  <c:v>44218</c:v>
                </c:pt>
                <c:pt idx="266">
                  <c:v>44221</c:v>
                </c:pt>
                <c:pt idx="267">
                  <c:v>44222</c:v>
                </c:pt>
                <c:pt idx="268">
                  <c:v>44223</c:v>
                </c:pt>
                <c:pt idx="269">
                  <c:v>44224</c:v>
                </c:pt>
                <c:pt idx="270">
                  <c:v>44225</c:v>
                </c:pt>
                <c:pt idx="271">
                  <c:v>44228</c:v>
                </c:pt>
                <c:pt idx="272">
                  <c:v>44229</c:v>
                </c:pt>
                <c:pt idx="273">
                  <c:v>44230</c:v>
                </c:pt>
                <c:pt idx="274">
                  <c:v>44231</c:v>
                </c:pt>
                <c:pt idx="275">
                  <c:v>44232</c:v>
                </c:pt>
                <c:pt idx="276">
                  <c:v>44235</c:v>
                </c:pt>
                <c:pt idx="277">
                  <c:v>44236</c:v>
                </c:pt>
                <c:pt idx="278">
                  <c:v>44237</c:v>
                </c:pt>
                <c:pt idx="279">
                  <c:v>44238</c:v>
                </c:pt>
                <c:pt idx="280">
                  <c:v>44239</c:v>
                </c:pt>
                <c:pt idx="281">
                  <c:v>44244</c:v>
                </c:pt>
                <c:pt idx="282">
                  <c:v>44245</c:v>
                </c:pt>
                <c:pt idx="283">
                  <c:v>44246</c:v>
                </c:pt>
                <c:pt idx="284">
                  <c:v>44249</c:v>
                </c:pt>
                <c:pt idx="285">
                  <c:v>44250</c:v>
                </c:pt>
                <c:pt idx="286">
                  <c:v>44251</c:v>
                </c:pt>
                <c:pt idx="287">
                  <c:v>44252</c:v>
                </c:pt>
                <c:pt idx="288">
                  <c:v>44253</c:v>
                </c:pt>
                <c:pt idx="289">
                  <c:v>44256</c:v>
                </c:pt>
                <c:pt idx="290">
                  <c:v>44257</c:v>
                </c:pt>
                <c:pt idx="291">
                  <c:v>44258</c:v>
                </c:pt>
                <c:pt idx="292">
                  <c:v>44259</c:v>
                </c:pt>
                <c:pt idx="293">
                  <c:v>44260</c:v>
                </c:pt>
                <c:pt idx="294">
                  <c:v>44263</c:v>
                </c:pt>
                <c:pt idx="295">
                  <c:v>44264</c:v>
                </c:pt>
                <c:pt idx="296">
                  <c:v>44265</c:v>
                </c:pt>
                <c:pt idx="297">
                  <c:v>44266</c:v>
                </c:pt>
                <c:pt idx="298">
                  <c:v>44267</c:v>
                </c:pt>
                <c:pt idx="299">
                  <c:v>44270</c:v>
                </c:pt>
                <c:pt idx="300">
                  <c:v>44271</c:v>
                </c:pt>
                <c:pt idx="301">
                  <c:v>44272</c:v>
                </c:pt>
                <c:pt idx="302">
                  <c:v>44273</c:v>
                </c:pt>
                <c:pt idx="303">
                  <c:v>44274</c:v>
                </c:pt>
                <c:pt idx="304">
                  <c:v>44277</c:v>
                </c:pt>
                <c:pt idx="305">
                  <c:v>44278</c:v>
                </c:pt>
                <c:pt idx="306">
                  <c:v>44279</c:v>
                </c:pt>
                <c:pt idx="307">
                  <c:v>44280</c:v>
                </c:pt>
                <c:pt idx="308">
                  <c:v>44281</c:v>
                </c:pt>
                <c:pt idx="309">
                  <c:v>44284</c:v>
                </c:pt>
                <c:pt idx="310">
                  <c:v>44285</c:v>
                </c:pt>
                <c:pt idx="311">
                  <c:v>44286</c:v>
                </c:pt>
                <c:pt idx="312">
                  <c:v>44287</c:v>
                </c:pt>
                <c:pt idx="313">
                  <c:v>44291</c:v>
                </c:pt>
                <c:pt idx="314">
                  <c:v>44292</c:v>
                </c:pt>
                <c:pt idx="315">
                  <c:v>44293</c:v>
                </c:pt>
                <c:pt idx="316">
                  <c:v>44294</c:v>
                </c:pt>
                <c:pt idx="317">
                  <c:v>44295</c:v>
                </c:pt>
                <c:pt idx="318">
                  <c:v>44298</c:v>
                </c:pt>
                <c:pt idx="319">
                  <c:v>44299</c:v>
                </c:pt>
                <c:pt idx="320">
                  <c:v>44300</c:v>
                </c:pt>
                <c:pt idx="321">
                  <c:v>44301</c:v>
                </c:pt>
                <c:pt idx="322">
                  <c:v>44302</c:v>
                </c:pt>
                <c:pt idx="323">
                  <c:v>44305</c:v>
                </c:pt>
                <c:pt idx="324">
                  <c:v>44306</c:v>
                </c:pt>
                <c:pt idx="325">
                  <c:v>44308</c:v>
                </c:pt>
                <c:pt idx="326">
                  <c:v>44309</c:v>
                </c:pt>
                <c:pt idx="327">
                  <c:v>44312</c:v>
                </c:pt>
                <c:pt idx="328">
                  <c:v>44313</c:v>
                </c:pt>
                <c:pt idx="329">
                  <c:v>44314</c:v>
                </c:pt>
                <c:pt idx="330">
                  <c:v>44315</c:v>
                </c:pt>
                <c:pt idx="331">
                  <c:v>44316</c:v>
                </c:pt>
                <c:pt idx="332">
                  <c:v>44319</c:v>
                </c:pt>
                <c:pt idx="333">
                  <c:v>44320</c:v>
                </c:pt>
                <c:pt idx="334">
                  <c:v>44321</c:v>
                </c:pt>
                <c:pt idx="335">
                  <c:v>44322</c:v>
                </c:pt>
                <c:pt idx="336">
                  <c:v>44323</c:v>
                </c:pt>
                <c:pt idx="337">
                  <c:v>44326</c:v>
                </c:pt>
                <c:pt idx="338">
                  <c:v>44327</c:v>
                </c:pt>
                <c:pt idx="339">
                  <c:v>44328</c:v>
                </c:pt>
                <c:pt idx="340">
                  <c:v>44329</c:v>
                </c:pt>
                <c:pt idx="341">
                  <c:v>44330</c:v>
                </c:pt>
                <c:pt idx="342">
                  <c:v>44333</c:v>
                </c:pt>
                <c:pt idx="343">
                  <c:v>44334</c:v>
                </c:pt>
                <c:pt idx="344">
                  <c:v>44335</c:v>
                </c:pt>
                <c:pt idx="345">
                  <c:v>44336</c:v>
                </c:pt>
                <c:pt idx="346">
                  <c:v>44337</c:v>
                </c:pt>
                <c:pt idx="347">
                  <c:v>44340</c:v>
                </c:pt>
                <c:pt idx="348">
                  <c:v>44341</c:v>
                </c:pt>
                <c:pt idx="349">
                  <c:v>44342</c:v>
                </c:pt>
                <c:pt idx="350">
                  <c:v>44343</c:v>
                </c:pt>
                <c:pt idx="351">
                  <c:v>44344</c:v>
                </c:pt>
                <c:pt idx="352">
                  <c:v>44347</c:v>
                </c:pt>
                <c:pt idx="353">
                  <c:v>44348</c:v>
                </c:pt>
                <c:pt idx="354">
                  <c:v>44349</c:v>
                </c:pt>
                <c:pt idx="355">
                  <c:v>44351</c:v>
                </c:pt>
                <c:pt idx="356">
                  <c:v>44354</c:v>
                </c:pt>
                <c:pt idx="357">
                  <c:v>44355</c:v>
                </c:pt>
                <c:pt idx="358">
                  <c:v>44356</c:v>
                </c:pt>
                <c:pt idx="359">
                  <c:v>44357</c:v>
                </c:pt>
                <c:pt idx="360">
                  <c:v>44358</c:v>
                </c:pt>
                <c:pt idx="361">
                  <c:v>44361</c:v>
                </c:pt>
                <c:pt idx="362">
                  <c:v>44362</c:v>
                </c:pt>
                <c:pt idx="363">
                  <c:v>44363</c:v>
                </c:pt>
                <c:pt idx="364">
                  <c:v>44364</c:v>
                </c:pt>
                <c:pt idx="365">
                  <c:v>44365</c:v>
                </c:pt>
                <c:pt idx="366">
                  <c:v>44368</c:v>
                </c:pt>
                <c:pt idx="367">
                  <c:v>44369</c:v>
                </c:pt>
                <c:pt idx="368">
                  <c:v>44370</c:v>
                </c:pt>
                <c:pt idx="369">
                  <c:v>44371</c:v>
                </c:pt>
                <c:pt idx="370">
                  <c:v>44372</c:v>
                </c:pt>
                <c:pt idx="371">
                  <c:v>44375</c:v>
                </c:pt>
                <c:pt idx="372">
                  <c:v>44376</c:v>
                </c:pt>
                <c:pt idx="373">
                  <c:v>44377</c:v>
                </c:pt>
                <c:pt idx="374">
                  <c:v>44378</c:v>
                </c:pt>
                <c:pt idx="375">
                  <c:v>44379</c:v>
                </c:pt>
                <c:pt idx="376">
                  <c:v>44382</c:v>
                </c:pt>
                <c:pt idx="377">
                  <c:v>44383</c:v>
                </c:pt>
                <c:pt idx="378">
                  <c:v>44384</c:v>
                </c:pt>
                <c:pt idx="379">
                  <c:v>44385</c:v>
                </c:pt>
                <c:pt idx="380">
                  <c:v>44386</c:v>
                </c:pt>
                <c:pt idx="381">
                  <c:v>44389</c:v>
                </c:pt>
                <c:pt idx="382">
                  <c:v>44390</c:v>
                </c:pt>
                <c:pt idx="383">
                  <c:v>44391</c:v>
                </c:pt>
                <c:pt idx="384">
                  <c:v>44392</c:v>
                </c:pt>
                <c:pt idx="385">
                  <c:v>44393</c:v>
                </c:pt>
                <c:pt idx="386">
                  <c:v>44396</c:v>
                </c:pt>
                <c:pt idx="387">
                  <c:v>44397</c:v>
                </c:pt>
                <c:pt idx="388">
                  <c:v>44398</c:v>
                </c:pt>
                <c:pt idx="389">
                  <c:v>44399</c:v>
                </c:pt>
                <c:pt idx="390">
                  <c:v>44400</c:v>
                </c:pt>
                <c:pt idx="391">
                  <c:v>44403</c:v>
                </c:pt>
                <c:pt idx="392">
                  <c:v>44404</c:v>
                </c:pt>
                <c:pt idx="393">
                  <c:v>44405</c:v>
                </c:pt>
                <c:pt idx="394">
                  <c:v>44406</c:v>
                </c:pt>
                <c:pt idx="395">
                  <c:v>44407</c:v>
                </c:pt>
                <c:pt idx="396">
                  <c:v>44410</c:v>
                </c:pt>
                <c:pt idx="397">
                  <c:v>44411</c:v>
                </c:pt>
                <c:pt idx="398">
                  <c:v>44412</c:v>
                </c:pt>
                <c:pt idx="399">
                  <c:v>44413</c:v>
                </c:pt>
                <c:pt idx="400">
                  <c:v>44414</c:v>
                </c:pt>
                <c:pt idx="401">
                  <c:v>44417</c:v>
                </c:pt>
                <c:pt idx="402">
                  <c:v>44418</c:v>
                </c:pt>
                <c:pt idx="403">
                  <c:v>44419</c:v>
                </c:pt>
                <c:pt idx="404">
                  <c:v>44420</c:v>
                </c:pt>
                <c:pt idx="405">
                  <c:v>44421</c:v>
                </c:pt>
                <c:pt idx="406">
                  <c:v>44424</c:v>
                </c:pt>
                <c:pt idx="407">
                  <c:v>44425</c:v>
                </c:pt>
                <c:pt idx="408">
                  <c:v>44426</c:v>
                </c:pt>
                <c:pt idx="409">
                  <c:v>44427</c:v>
                </c:pt>
                <c:pt idx="410">
                  <c:v>44428</c:v>
                </c:pt>
                <c:pt idx="411">
                  <c:v>44431</c:v>
                </c:pt>
                <c:pt idx="412">
                  <c:v>44432</c:v>
                </c:pt>
                <c:pt idx="413">
                  <c:v>44433</c:v>
                </c:pt>
                <c:pt idx="414">
                  <c:v>44434</c:v>
                </c:pt>
                <c:pt idx="415">
                  <c:v>44435</c:v>
                </c:pt>
                <c:pt idx="416">
                  <c:v>44438</c:v>
                </c:pt>
                <c:pt idx="417">
                  <c:v>44439</c:v>
                </c:pt>
                <c:pt idx="418">
                  <c:v>44440</c:v>
                </c:pt>
                <c:pt idx="419">
                  <c:v>44441</c:v>
                </c:pt>
                <c:pt idx="420">
                  <c:v>44442</c:v>
                </c:pt>
                <c:pt idx="421">
                  <c:v>44445</c:v>
                </c:pt>
                <c:pt idx="422">
                  <c:v>44447</c:v>
                </c:pt>
                <c:pt idx="423">
                  <c:v>44448</c:v>
                </c:pt>
                <c:pt idx="424">
                  <c:v>44449</c:v>
                </c:pt>
                <c:pt idx="425">
                  <c:v>44452</c:v>
                </c:pt>
                <c:pt idx="426">
                  <c:v>44453</c:v>
                </c:pt>
                <c:pt idx="427">
                  <c:v>44454</c:v>
                </c:pt>
                <c:pt idx="428">
                  <c:v>44455</c:v>
                </c:pt>
                <c:pt idx="429">
                  <c:v>44456</c:v>
                </c:pt>
                <c:pt idx="430">
                  <c:v>44459</c:v>
                </c:pt>
                <c:pt idx="431">
                  <c:v>44460</c:v>
                </c:pt>
                <c:pt idx="432">
                  <c:v>44461</c:v>
                </c:pt>
                <c:pt idx="433">
                  <c:v>44462</c:v>
                </c:pt>
                <c:pt idx="434">
                  <c:v>44463</c:v>
                </c:pt>
                <c:pt idx="435">
                  <c:v>44466</c:v>
                </c:pt>
                <c:pt idx="436">
                  <c:v>44467</c:v>
                </c:pt>
                <c:pt idx="437">
                  <c:v>44468</c:v>
                </c:pt>
                <c:pt idx="438">
                  <c:v>44469</c:v>
                </c:pt>
                <c:pt idx="439">
                  <c:v>44470</c:v>
                </c:pt>
                <c:pt idx="440">
                  <c:v>44473</c:v>
                </c:pt>
                <c:pt idx="441">
                  <c:v>44474</c:v>
                </c:pt>
                <c:pt idx="442">
                  <c:v>44475</c:v>
                </c:pt>
                <c:pt idx="443">
                  <c:v>44476</c:v>
                </c:pt>
                <c:pt idx="444">
                  <c:v>44477</c:v>
                </c:pt>
                <c:pt idx="445">
                  <c:v>44480</c:v>
                </c:pt>
                <c:pt idx="446">
                  <c:v>44482</c:v>
                </c:pt>
                <c:pt idx="447">
                  <c:v>44483</c:v>
                </c:pt>
                <c:pt idx="448">
                  <c:v>44484</c:v>
                </c:pt>
                <c:pt idx="449">
                  <c:v>44487</c:v>
                </c:pt>
                <c:pt idx="450">
                  <c:v>44488</c:v>
                </c:pt>
                <c:pt idx="451">
                  <c:v>44489</c:v>
                </c:pt>
                <c:pt idx="452">
                  <c:v>44490</c:v>
                </c:pt>
                <c:pt idx="453">
                  <c:v>44491</c:v>
                </c:pt>
                <c:pt idx="454">
                  <c:v>44494</c:v>
                </c:pt>
                <c:pt idx="455">
                  <c:v>44495</c:v>
                </c:pt>
                <c:pt idx="456">
                  <c:v>44496</c:v>
                </c:pt>
                <c:pt idx="457">
                  <c:v>44497</c:v>
                </c:pt>
                <c:pt idx="458">
                  <c:v>44498</c:v>
                </c:pt>
                <c:pt idx="459">
                  <c:v>44501</c:v>
                </c:pt>
                <c:pt idx="460">
                  <c:v>44503</c:v>
                </c:pt>
                <c:pt idx="461">
                  <c:v>44504</c:v>
                </c:pt>
                <c:pt idx="462">
                  <c:v>44505</c:v>
                </c:pt>
                <c:pt idx="463">
                  <c:v>44508</c:v>
                </c:pt>
                <c:pt idx="464">
                  <c:v>44509</c:v>
                </c:pt>
                <c:pt idx="465">
                  <c:v>44510</c:v>
                </c:pt>
                <c:pt idx="466">
                  <c:v>44511</c:v>
                </c:pt>
                <c:pt idx="467">
                  <c:v>44512</c:v>
                </c:pt>
                <c:pt idx="468">
                  <c:v>44516</c:v>
                </c:pt>
                <c:pt idx="469">
                  <c:v>44517</c:v>
                </c:pt>
                <c:pt idx="470">
                  <c:v>44518</c:v>
                </c:pt>
                <c:pt idx="471">
                  <c:v>44519</c:v>
                </c:pt>
                <c:pt idx="472">
                  <c:v>44522</c:v>
                </c:pt>
                <c:pt idx="473">
                  <c:v>44523</c:v>
                </c:pt>
                <c:pt idx="474">
                  <c:v>44524</c:v>
                </c:pt>
                <c:pt idx="475">
                  <c:v>44525</c:v>
                </c:pt>
                <c:pt idx="476">
                  <c:v>44526</c:v>
                </c:pt>
                <c:pt idx="477">
                  <c:v>44529</c:v>
                </c:pt>
                <c:pt idx="478">
                  <c:v>44530</c:v>
                </c:pt>
                <c:pt idx="479">
                  <c:v>44531</c:v>
                </c:pt>
                <c:pt idx="480">
                  <c:v>44532</c:v>
                </c:pt>
                <c:pt idx="481">
                  <c:v>44533</c:v>
                </c:pt>
                <c:pt idx="482">
                  <c:v>44536</c:v>
                </c:pt>
                <c:pt idx="483">
                  <c:v>44537</c:v>
                </c:pt>
                <c:pt idx="484">
                  <c:v>44538</c:v>
                </c:pt>
                <c:pt idx="485">
                  <c:v>44539</c:v>
                </c:pt>
                <c:pt idx="486">
                  <c:v>44540</c:v>
                </c:pt>
                <c:pt idx="487">
                  <c:v>44543</c:v>
                </c:pt>
                <c:pt idx="488">
                  <c:v>44544</c:v>
                </c:pt>
                <c:pt idx="489">
                  <c:v>44545</c:v>
                </c:pt>
                <c:pt idx="490">
                  <c:v>44546</c:v>
                </c:pt>
                <c:pt idx="491">
                  <c:v>44547</c:v>
                </c:pt>
                <c:pt idx="492">
                  <c:v>44550</c:v>
                </c:pt>
                <c:pt idx="493">
                  <c:v>44551</c:v>
                </c:pt>
                <c:pt idx="494">
                  <c:v>44552</c:v>
                </c:pt>
                <c:pt idx="495">
                  <c:v>44553</c:v>
                </c:pt>
                <c:pt idx="496">
                  <c:v>44554</c:v>
                </c:pt>
                <c:pt idx="497">
                  <c:v>44557</c:v>
                </c:pt>
                <c:pt idx="498">
                  <c:v>44558</c:v>
                </c:pt>
                <c:pt idx="499">
                  <c:v>44559</c:v>
                </c:pt>
                <c:pt idx="500">
                  <c:v>44560</c:v>
                </c:pt>
                <c:pt idx="501">
                  <c:v>44561</c:v>
                </c:pt>
              </c:numCache>
            </c:numRef>
          </c:cat>
          <c:val>
            <c:numRef>
              <c:f>'NTN-F'!$AH$3:$AH$988</c:f>
              <c:numCache>
                <c:formatCode>0.00</c:formatCode>
                <c:ptCount val="986"/>
                <c:pt idx="0" formatCode="General">
                  <c:v>0</c:v>
                </c:pt>
                <c:pt idx="1">
                  <c:v>-0.17381240597186265</c:v>
                </c:pt>
                <c:pt idx="2">
                  <c:v>-0.34889074241565288</c:v>
                </c:pt>
                <c:pt idx="3">
                  <c:v>-0.32331690096853993</c:v>
                </c:pt>
                <c:pt idx="4">
                  <c:v>-0.17257910867493065</c:v>
                </c:pt>
                <c:pt idx="5">
                  <c:v>5.6558533840189718E-2</c:v>
                </c:pt>
                <c:pt idx="6">
                  <c:v>3.3820227856429241E-2</c:v>
                </c:pt>
                <c:pt idx="7">
                  <c:v>-0.28136737723993832</c:v>
                </c:pt>
                <c:pt idx="8">
                  <c:v>5.4691848597721027E-2</c:v>
                </c:pt>
                <c:pt idx="9">
                  <c:v>0.28273915417571516</c:v>
                </c:pt>
                <c:pt idx="10">
                  <c:v>-0.21041905044545395</c:v>
                </c:pt>
                <c:pt idx="11">
                  <c:v>0.18122191207252669</c:v>
                </c:pt>
                <c:pt idx="12">
                  <c:v>0.10671766824985607</c:v>
                </c:pt>
                <c:pt idx="13">
                  <c:v>0.35731855575114047</c:v>
                </c:pt>
                <c:pt idx="14">
                  <c:v>0.55166805014981168</c:v>
                </c:pt>
                <c:pt idx="15">
                  <c:v>0.53641449256138785</c:v>
                </c:pt>
                <c:pt idx="16">
                  <c:v>0.70924976320569932</c:v>
                </c:pt>
                <c:pt idx="17">
                  <c:v>0.84906364244536903</c:v>
                </c:pt>
                <c:pt idx="18">
                  <c:v>1.1697731020077651</c:v>
                </c:pt>
                <c:pt idx="19">
                  <c:v>1.2180921818747859</c:v>
                </c:pt>
                <c:pt idx="20">
                  <c:v>1.1621225669384838</c:v>
                </c:pt>
                <c:pt idx="21">
                  <c:v>1.1369941767840341</c:v>
                </c:pt>
                <c:pt idx="22">
                  <c:v>1.5653402750938072</c:v>
                </c:pt>
                <c:pt idx="23">
                  <c:v>1.758715085880147</c:v>
                </c:pt>
                <c:pt idx="24">
                  <c:v>2.1976232578943655</c:v>
                </c:pt>
                <c:pt idx="25">
                  <c:v>1.8020013861963502</c:v>
                </c:pt>
                <c:pt idx="26">
                  <c:v>1.4136863867274085</c:v>
                </c:pt>
                <c:pt idx="27">
                  <c:v>1.791302946400597</c:v>
                </c:pt>
                <c:pt idx="28">
                  <c:v>2.1195732420720148</c:v>
                </c:pt>
                <c:pt idx="29">
                  <c:v>2.2964376953236387</c:v>
                </c:pt>
                <c:pt idx="30">
                  <c:v>2.0681250127086992</c:v>
                </c:pt>
                <c:pt idx="31">
                  <c:v>2.6765987126844193</c:v>
                </c:pt>
                <c:pt idx="32">
                  <c:v>2.4974831621524141</c:v>
                </c:pt>
                <c:pt idx="33">
                  <c:v>2.4461767941041712</c:v>
                </c:pt>
                <c:pt idx="34">
                  <c:v>2.5722720585661829</c:v>
                </c:pt>
                <c:pt idx="35">
                  <c:v>2.4117518380077252</c:v>
                </c:pt>
                <c:pt idx="36">
                  <c:v>2.133542185427717</c:v>
                </c:pt>
                <c:pt idx="37">
                  <c:v>1.3482055539546289</c:v>
                </c:pt>
                <c:pt idx="38">
                  <c:v>1.7005040114405734</c:v>
                </c:pt>
                <c:pt idx="39">
                  <c:v>1.442262226647073</c:v>
                </c:pt>
                <c:pt idx="40">
                  <c:v>2.6024884341348198</c:v>
                </c:pt>
                <c:pt idx="41">
                  <c:v>2.7454197115461154</c:v>
                </c:pt>
                <c:pt idx="42">
                  <c:v>2.8965122416693356</c:v>
                </c:pt>
                <c:pt idx="43">
                  <c:v>2.1502672793987987</c:v>
                </c:pt>
                <c:pt idx="44">
                  <c:v>2.1078953843173265</c:v>
                </c:pt>
                <c:pt idx="45">
                  <c:v>0.37737950417402466</c:v>
                </c:pt>
                <c:pt idx="46">
                  <c:v>0.94590208195013403</c:v>
                </c:pt>
                <c:pt idx="47">
                  <c:v>-2.6770630168218679</c:v>
                </c:pt>
                <c:pt idx="48">
                  <c:v>-8.0704158176307281</c:v>
                </c:pt>
                <c:pt idx="49">
                  <c:v>-3.6281163215305612</c:v>
                </c:pt>
                <c:pt idx="50">
                  <c:v>-3.292635024149293</c:v>
                </c:pt>
                <c:pt idx="51">
                  <c:v>-1.6019599390207473</c:v>
                </c:pt>
                <c:pt idx="52">
                  <c:v>-7.1801814514772406</c:v>
                </c:pt>
                <c:pt idx="53">
                  <c:v>-7.4806916520615889</c:v>
                </c:pt>
                <c:pt idx="54">
                  <c:v>-9.211778612767052</c:v>
                </c:pt>
                <c:pt idx="55">
                  <c:v>-11.588044240156247</c:v>
                </c:pt>
                <c:pt idx="56">
                  <c:v>-9.5997058185218762</c:v>
                </c:pt>
                <c:pt idx="57">
                  <c:v>-5.7762328548892183</c:v>
                </c:pt>
                <c:pt idx="58">
                  <c:v>-3.1457621495432964</c:v>
                </c:pt>
                <c:pt idx="59">
                  <c:v>-2.6861692789377223</c:v>
                </c:pt>
                <c:pt idx="60">
                  <c:v>-2.2312837015522335</c:v>
                </c:pt>
                <c:pt idx="61">
                  <c:v>-1.9876118685106525</c:v>
                </c:pt>
                <c:pt idx="62">
                  <c:v>-2.988522070321864</c:v>
                </c:pt>
                <c:pt idx="63">
                  <c:v>-3.0606713148640385</c:v>
                </c:pt>
                <c:pt idx="64">
                  <c:v>-4.1615649995543791</c:v>
                </c:pt>
                <c:pt idx="65">
                  <c:v>-3.4089375462341365</c:v>
                </c:pt>
                <c:pt idx="66">
                  <c:v>-2.9483562116858764</c:v>
                </c:pt>
                <c:pt idx="67">
                  <c:v>-2.2650562477747882</c:v>
                </c:pt>
                <c:pt idx="68">
                  <c:v>-1.5427472121014363</c:v>
                </c:pt>
                <c:pt idx="69">
                  <c:v>-1.2823537513067973</c:v>
                </c:pt>
                <c:pt idx="70">
                  <c:v>-0.55202253435380211</c:v>
                </c:pt>
                <c:pt idx="71">
                  <c:v>0.18408974254320309</c:v>
                </c:pt>
                <c:pt idx="72">
                  <c:v>1.0720476488450981</c:v>
                </c:pt>
                <c:pt idx="73">
                  <c:v>1.3867061907056444</c:v>
                </c:pt>
                <c:pt idx="74">
                  <c:v>1.7952191810240326</c:v>
                </c:pt>
                <c:pt idx="75">
                  <c:v>1.9234136209647534</c:v>
                </c:pt>
                <c:pt idx="76">
                  <c:v>8.1346135579174472E-2</c:v>
                </c:pt>
                <c:pt idx="77">
                  <c:v>-6.0784820824408499</c:v>
                </c:pt>
                <c:pt idx="78">
                  <c:v>-5.4176949512552808</c:v>
                </c:pt>
                <c:pt idx="79">
                  <c:v>-1.4639147609566749</c:v>
                </c:pt>
                <c:pt idx="80">
                  <c:v>-0.28133229234978963</c:v>
                </c:pt>
                <c:pt idx="81">
                  <c:v>-0.43522138411857814</c:v>
                </c:pt>
                <c:pt idx="82">
                  <c:v>-0.78656417992064576</c:v>
                </c:pt>
                <c:pt idx="83">
                  <c:v>-0.57324813204756575</c:v>
                </c:pt>
                <c:pt idx="84">
                  <c:v>-6.9444157236897563E-2</c:v>
                </c:pt>
                <c:pt idx="85">
                  <c:v>-1.0336706123580175</c:v>
                </c:pt>
                <c:pt idx="86">
                  <c:v>-0.32797439900714709</c:v>
                </c:pt>
                <c:pt idx="87">
                  <c:v>-0.42441845052937355</c:v>
                </c:pt>
                <c:pt idx="88">
                  <c:v>-1.767253902735888</c:v>
                </c:pt>
                <c:pt idx="89">
                  <c:v>-2.3962491354280635</c:v>
                </c:pt>
                <c:pt idx="90">
                  <c:v>-1.8534311008827853</c:v>
                </c:pt>
                <c:pt idx="91">
                  <c:v>-1.5036636589216612</c:v>
                </c:pt>
                <c:pt idx="92">
                  <c:v>-0.83475019083059099</c:v>
                </c:pt>
                <c:pt idx="93">
                  <c:v>-0.48367843637306951</c:v>
                </c:pt>
                <c:pt idx="94">
                  <c:v>-0.38784503102411438</c:v>
                </c:pt>
                <c:pt idx="95">
                  <c:v>0.45644689727029064</c:v>
                </c:pt>
                <c:pt idx="96">
                  <c:v>0.45595799143889337</c:v>
                </c:pt>
                <c:pt idx="97">
                  <c:v>2.1488106223912506</c:v>
                </c:pt>
                <c:pt idx="98">
                  <c:v>2.3937667314979372</c:v>
                </c:pt>
                <c:pt idx="99">
                  <c:v>2.5926451356990343</c:v>
                </c:pt>
                <c:pt idx="100">
                  <c:v>2.3079455393091752</c:v>
                </c:pt>
                <c:pt idx="101">
                  <c:v>2.6992173918738871</c:v>
                </c:pt>
                <c:pt idx="102">
                  <c:v>2.7802714351744973</c:v>
                </c:pt>
                <c:pt idx="103">
                  <c:v>3.7077719571953827</c:v>
                </c:pt>
                <c:pt idx="104">
                  <c:v>4.2193531953895302</c:v>
                </c:pt>
                <c:pt idx="105">
                  <c:v>3.8313658803408979</c:v>
                </c:pt>
                <c:pt idx="106">
                  <c:v>3.5575075995646799</c:v>
                </c:pt>
                <c:pt idx="107">
                  <c:v>3.8285004170434345</c:v>
                </c:pt>
                <c:pt idx="108">
                  <c:v>3.7017965354138482</c:v>
                </c:pt>
                <c:pt idx="109">
                  <c:v>4.3453754156463908</c:v>
                </c:pt>
                <c:pt idx="110">
                  <c:v>4.3842097392928769</c:v>
                </c:pt>
                <c:pt idx="111">
                  <c:v>4.2410135075541477</c:v>
                </c:pt>
                <c:pt idx="112">
                  <c:v>3.7443936501278641</c:v>
                </c:pt>
                <c:pt idx="113">
                  <c:v>4.3493123630363284</c:v>
                </c:pt>
                <c:pt idx="114">
                  <c:v>3.4590263417794587</c:v>
                </c:pt>
                <c:pt idx="115">
                  <c:v>3.5814951812652707</c:v>
                </c:pt>
                <c:pt idx="116">
                  <c:v>3.082782996254485</c:v>
                </c:pt>
                <c:pt idx="117">
                  <c:v>3.5613452947591995</c:v>
                </c:pt>
                <c:pt idx="118">
                  <c:v>2.9926959886688254</c:v>
                </c:pt>
                <c:pt idx="119">
                  <c:v>3.8252024373646387</c:v>
                </c:pt>
                <c:pt idx="120">
                  <c:v>3.5673292552730107</c:v>
                </c:pt>
                <c:pt idx="121">
                  <c:v>3.9751971908631667</c:v>
                </c:pt>
                <c:pt idx="122">
                  <c:v>4.5772478196751898</c:v>
                </c:pt>
                <c:pt idx="123">
                  <c:v>4.9165058575381559</c:v>
                </c:pt>
                <c:pt idx="124">
                  <c:v>4.9492429183269682</c:v>
                </c:pt>
                <c:pt idx="125">
                  <c:v>5.5076979312870256</c:v>
                </c:pt>
                <c:pt idx="126">
                  <c:v>5.8518065505352101</c:v>
                </c:pt>
                <c:pt idx="127">
                  <c:v>5.2186087547473337</c:v>
                </c:pt>
                <c:pt idx="128">
                  <c:v>5.3949656233541754</c:v>
                </c:pt>
                <c:pt idx="129">
                  <c:v>5.6240360777537468</c:v>
                </c:pt>
                <c:pt idx="130">
                  <c:v>5.9761598422644724</c:v>
                </c:pt>
                <c:pt idx="131">
                  <c:v>5.8995124085998496</c:v>
                </c:pt>
                <c:pt idx="132">
                  <c:v>5.7725588896249791</c:v>
                </c:pt>
                <c:pt idx="133">
                  <c:v>5.7802830086750356</c:v>
                </c:pt>
                <c:pt idx="134">
                  <c:v>5.6841568834761214</c:v>
                </c:pt>
                <c:pt idx="135">
                  <c:v>6.3382093870845591</c:v>
                </c:pt>
                <c:pt idx="136">
                  <c:v>6.1753245592302886</c:v>
                </c:pt>
                <c:pt idx="137">
                  <c:v>5.9828211480189131</c:v>
                </c:pt>
                <c:pt idx="138">
                  <c:v>5.548154622968382</c:v>
                </c:pt>
                <c:pt idx="139">
                  <c:v>5.1590441285420896</c:v>
                </c:pt>
                <c:pt idx="140">
                  <c:v>5.702660060778264</c:v>
                </c:pt>
                <c:pt idx="141">
                  <c:v>6.0722990799235266</c:v>
                </c:pt>
                <c:pt idx="142">
                  <c:v>6.0469130930940862</c:v>
                </c:pt>
                <c:pt idx="143">
                  <c:v>5.9714209639706972</c:v>
                </c:pt>
                <c:pt idx="144">
                  <c:v>6.9938345058782936</c:v>
                </c:pt>
                <c:pt idx="145">
                  <c:v>7.2776365448850244</c:v>
                </c:pt>
                <c:pt idx="146">
                  <c:v>7.3600043552855876</c:v>
                </c:pt>
                <c:pt idx="147">
                  <c:v>6.8175894011934135</c:v>
                </c:pt>
                <c:pt idx="148">
                  <c:v>6.4184399544863657</c:v>
                </c:pt>
                <c:pt idx="149">
                  <c:v>6.811287148038625</c:v>
                </c:pt>
                <c:pt idx="150">
                  <c:v>6.1510572676574782</c:v>
                </c:pt>
                <c:pt idx="151">
                  <c:v>5.7600115853227329</c:v>
                </c:pt>
                <c:pt idx="152">
                  <c:v>5.42700508366325</c:v>
                </c:pt>
                <c:pt idx="153">
                  <c:v>4.5442043049609193</c:v>
                </c:pt>
                <c:pt idx="154">
                  <c:v>3.8657508330886881</c:v>
                </c:pt>
                <c:pt idx="155">
                  <c:v>3.9878929592251033</c:v>
                </c:pt>
                <c:pt idx="156">
                  <c:v>3.2711005019847583</c:v>
                </c:pt>
                <c:pt idx="157">
                  <c:v>4.6959766308620976</c:v>
                </c:pt>
                <c:pt idx="158">
                  <c:v>3.9761529072504187</c:v>
                </c:pt>
                <c:pt idx="159">
                  <c:v>4.247962853437981</c:v>
                </c:pt>
                <c:pt idx="160">
                  <c:v>4.4970180171287177</c:v>
                </c:pt>
                <c:pt idx="161">
                  <c:v>4.8097104139381397</c:v>
                </c:pt>
                <c:pt idx="162">
                  <c:v>4.6962861377231491</c:v>
                </c:pt>
                <c:pt idx="163">
                  <c:v>3.7161067738713749</c:v>
                </c:pt>
                <c:pt idx="164">
                  <c:v>3.8069094162618722</c:v>
                </c:pt>
                <c:pt idx="165">
                  <c:v>4.6859637274954569</c:v>
                </c:pt>
                <c:pt idx="166">
                  <c:v>4.398331266073896</c:v>
                </c:pt>
                <c:pt idx="167">
                  <c:v>4.9319393111194376</c:v>
                </c:pt>
                <c:pt idx="168">
                  <c:v>4.6519691025769472</c:v>
                </c:pt>
                <c:pt idx="169">
                  <c:v>5.0233123895273346</c:v>
                </c:pt>
                <c:pt idx="170">
                  <c:v>5.4659019206071413</c:v>
                </c:pt>
                <c:pt idx="171">
                  <c:v>4.826647400280426</c:v>
                </c:pt>
                <c:pt idx="172">
                  <c:v>5.0889399884907149</c:v>
                </c:pt>
                <c:pt idx="173">
                  <c:v>4.0091824903042639</c:v>
                </c:pt>
                <c:pt idx="174">
                  <c:v>4.0287542011026911</c:v>
                </c:pt>
                <c:pt idx="175">
                  <c:v>4.277005104570808</c:v>
                </c:pt>
                <c:pt idx="176">
                  <c:v>3.8102669100809727</c:v>
                </c:pt>
                <c:pt idx="177">
                  <c:v>3.3830475583620512</c:v>
                </c:pt>
                <c:pt idx="178">
                  <c:v>3.9530646810525649</c:v>
                </c:pt>
                <c:pt idx="179">
                  <c:v>2.7354996270080534</c:v>
                </c:pt>
                <c:pt idx="180">
                  <c:v>2.6226151617357862</c:v>
                </c:pt>
                <c:pt idx="181">
                  <c:v>3.1370468058548484</c:v>
                </c:pt>
                <c:pt idx="182">
                  <c:v>2.4929596839454504</c:v>
                </c:pt>
                <c:pt idx="183">
                  <c:v>3.4471287670604367</c:v>
                </c:pt>
                <c:pt idx="184">
                  <c:v>3.340127132224846</c:v>
                </c:pt>
                <c:pt idx="185">
                  <c:v>1.4835349578333989</c:v>
                </c:pt>
                <c:pt idx="186">
                  <c:v>1.7548735594808296</c:v>
                </c:pt>
                <c:pt idx="187">
                  <c:v>2.3852237513423136</c:v>
                </c:pt>
                <c:pt idx="188">
                  <c:v>2.3837237387048127</c:v>
                </c:pt>
                <c:pt idx="189">
                  <c:v>1.8441974859811472</c:v>
                </c:pt>
                <c:pt idx="190">
                  <c:v>2.4410045967694582</c:v>
                </c:pt>
                <c:pt idx="191">
                  <c:v>1.6938361135922841</c:v>
                </c:pt>
                <c:pt idx="192">
                  <c:v>1.4160741665407484</c:v>
                </c:pt>
                <c:pt idx="193">
                  <c:v>1.465881098335009</c:v>
                </c:pt>
                <c:pt idx="194">
                  <c:v>1.5545371693993504</c:v>
                </c:pt>
                <c:pt idx="195">
                  <c:v>2.3053021627830628</c:v>
                </c:pt>
                <c:pt idx="196">
                  <c:v>2.4831517397710945</c:v>
                </c:pt>
                <c:pt idx="197">
                  <c:v>1.8213575164949702</c:v>
                </c:pt>
                <c:pt idx="198">
                  <c:v>1.7016938213301414</c:v>
                </c:pt>
                <c:pt idx="199">
                  <c:v>2.4849037052499856</c:v>
                </c:pt>
                <c:pt idx="200">
                  <c:v>3.1923213695158603</c:v>
                </c:pt>
                <c:pt idx="201">
                  <c:v>2.9116514484194944</c:v>
                </c:pt>
                <c:pt idx="202">
                  <c:v>2.6567456634223552</c:v>
                </c:pt>
                <c:pt idx="203">
                  <c:v>2.3207795299052814</c:v>
                </c:pt>
                <c:pt idx="204">
                  <c:v>2.5435352347115581</c:v>
                </c:pt>
                <c:pt idx="205">
                  <c:v>2.2540677328959147</c:v>
                </c:pt>
                <c:pt idx="206">
                  <c:v>2.4424322708685109</c:v>
                </c:pt>
                <c:pt idx="207">
                  <c:v>2.3948613215379888</c:v>
                </c:pt>
                <c:pt idx="208">
                  <c:v>2.1304609713634237</c:v>
                </c:pt>
                <c:pt idx="209">
                  <c:v>1.6321112755822043</c:v>
                </c:pt>
                <c:pt idx="210">
                  <c:v>2.2913892265588487</c:v>
                </c:pt>
                <c:pt idx="211">
                  <c:v>2.8698079160719647</c:v>
                </c:pt>
                <c:pt idx="212">
                  <c:v>3.5681018601738668</c:v>
                </c:pt>
                <c:pt idx="213">
                  <c:v>4.1405935417000883</c:v>
                </c:pt>
                <c:pt idx="214">
                  <c:v>3.8169870899013914</c:v>
                </c:pt>
                <c:pt idx="215">
                  <c:v>2.6446594072989216</c:v>
                </c:pt>
                <c:pt idx="216">
                  <c:v>2.2491524084104153</c:v>
                </c:pt>
                <c:pt idx="217">
                  <c:v>2.6593303141213553</c:v>
                </c:pt>
                <c:pt idx="218">
                  <c:v>2.6474378407979948</c:v>
                </c:pt>
                <c:pt idx="219">
                  <c:v>2.8787997196068504</c:v>
                </c:pt>
                <c:pt idx="220">
                  <c:v>2.0653994962661404</c:v>
                </c:pt>
                <c:pt idx="221">
                  <c:v>2.1355682305842505</c:v>
                </c:pt>
                <c:pt idx="222">
                  <c:v>1.6003971626900704</c:v>
                </c:pt>
                <c:pt idx="223">
                  <c:v>1.3309635638918405</c:v>
                </c:pt>
                <c:pt idx="224">
                  <c:v>1.6711211084913469</c:v>
                </c:pt>
                <c:pt idx="225">
                  <c:v>1.9963818423410995</c:v>
                </c:pt>
                <c:pt idx="226">
                  <c:v>2.3867912623485088</c:v>
                </c:pt>
                <c:pt idx="227">
                  <c:v>2.8686135381596811</c:v>
                </c:pt>
                <c:pt idx="228">
                  <c:v>2.6276479703440714</c:v>
                </c:pt>
                <c:pt idx="229">
                  <c:v>3.5129637012995651</c:v>
                </c:pt>
                <c:pt idx="230">
                  <c:v>4.082112233510049</c:v>
                </c:pt>
                <c:pt idx="231">
                  <c:v>5.5592587646282166</c:v>
                </c:pt>
                <c:pt idx="232">
                  <c:v>5.4644928151597494</c:v>
                </c:pt>
                <c:pt idx="233">
                  <c:v>5.5247678022925628</c:v>
                </c:pt>
                <c:pt idx="234">
                  <c:v>5.5841059965519912</c:v>
                </c:pt>
                <c:pt idx="235">
                  <c:v>5.2640508213725123</c:v>
                </c:pt>
                <c:pt idx="236">
                  <c:v>5.8664049428131193</c:v>
                </c:pt>
                <c:pt idx="237">
                  <c:v>6.3932715992939926</c:v>
                </c:pt>
                <c:pt idx="238">
                  <c:v>6.0755949715810331</c:v>
                </c:pt>
                <c:pt idx="239">
                  <c:v>6.6366447555952224</c:v>
                </c:pt>
                <c:pt idx="240">
                  <c:v>6.2607866462134565</c:v>
                </c:pt>
                <c:pt idx="241">
                  <c:v>6.3374555526315879</c:v>
                </c:pt>
                <c:pt idx="242">
                  <c:v>6.5349687156420977</c:v>
                </c:pt>
                <c:pt idx="243">
                  <c:v>6.6434665789824487</c:v>
                </c:pt>
                <c:pt idx="244">
                  <c:v>6.9013709812052015</c:v>
                </c:pt>
                <c:pt idx="245">
                  <c:v>7.4172823972515012</c:v>
                </c:pt>
                <c:pt idx="246">
                  <c:v>7.4435961126362304</c:v>
                </c:pt>
                <c:pt idx="247">
                  <c:v>7.3174979836782006</c:v>
                </c:pt>
                <c:pt idx="248">
                  <c:v>8.208469585105993</c:v>
                </c:pt>
                <c:pt idx="249">
                  <c:v>8.2549960257832566</c:v>
                </c:pt>
                <c:pt idx="250">
                  <c:v>8.28088072611326</c:v>
                </c:pt>
                <c:pt idx="251">
                  <c:v>8.4122467199279747</c:v>
                </c:pt>
                <c:pt idx="252">
                  <c:v>7.9416936641052871</c:v>
                </c:pt>
                <c:pt idx="253">
                  <c:v>6.9785947448759211</c:v>
                </c:pt>
                <c:pt idx="254">
                  <c:v>5.7462801203737479</c:v>
                </c:pt>
                <c:pt idx="255">
                  <c:v>5.4444847144791586</c:v>
                </c:pt>
                <c:pt idx="256">
                  <c:v>4.5335115018985572</c:v>
                </c:pt>
                <c:pt idx="257">
                  <c:v>5.170909355334774</c:v>
                </c:pt>
                <c:pt idx="258">
                  <c:v>4.3913979833143824</c:v>
                </c:pt>
                <c:pt idx="259">
                  <c:v>5.3379885518091807</c:v>
                </c:pt>
                <c:pt idx="260">
                  <c:v>5.4026174858887943</c:v>
                </c:pt>
                <c:pt idx="261">
                  <c:v>5.6109553719250194</c:v>
                </c:pt>
                <c:pt idx="262">
                  <c:v>5.4055946629762541</c:v>
                </c:pt>
                <c:pt idx="263">
                  <c:v>5.2346057338213292</c:v>
                </c:pt>
                <c:pt idx="264">
                  <c:v>4.6211917037818795</c:v>
                </c:pt>
                <c:pt idx="265">
                  <c:v>3.5462922251431328</c:v>
                </c:pt>
                <c:pt idx="266">
                  <c:v>3.5752609187632567</c:v>
                </c:pt>
                <c:pt idx="267">
                  <c:v>4.4939712180591229</c:v>
                </c:pt>
                <c:pt idx="268">
                  <c:v>4.7882634779311095</c:v>
                </c:pt>
                <c:pt idx="269">
                  <c:v>5.1813136225204781</c:v>
                </c:pt>
                <c:pt idx="270">
                  <c:v>5.8019257501822574</c:v>
                </c:pt>
                <c:pt idx="271">
                  <c:v>5.9007453043419256</c:v>
                </c:pt>
                <c:pt idx="272">
                  <c:v>6.2820782548970389</c:v>
                </c:pt>
                <c:pt idx="273">
                  <c:v>6.3231512946965163</c:v>
                </c:pt>
                <c:pt idx="274">
                  <c:v>5.7724507806800718</c:v>
                </c:pt>
                <c:pt idx="275">
                  <c:v>5.817916004294732</c:v>
                </c:pt>
                <c:pt idx="276">
                  <c:v>5.5429240806506463</c:v>
                </c:pt>
                <c:pt idx="277">
                  <c:v>5.1889020794654517</c:v>
                </c:pt>
                <c:pt idx="278">
                  <c:v>5.1948138239959807</c:v>
                </c:pt>
                <c:pt idx="279">
                  <c:v>5.1190466372437404</c:v>
                </c:pt>
                <c:pt idx="280">
                  <c:v>4.7476530963992403</c:v>
                </c:pt>
                <c:pt idx="281">
                  <c:v>4.2737955481134016</c:v>
                </c:pt>
                <c:pt idx="282">
                  <c:v>4.3991338787922274</c:v>
                </c:pt>
                <c:pt idx="283">
                  <c:v>3.882695642365297</c:v>
                </c:pt>
                <c:pt idx="284">
                  <c:v>3.0241258780078439</c:v>
                </c:pt>
                <c:pt idx="285">
                  <c:v>3.3218787740720179</c:v>
                </c:pt>
                <c:pt idx="286">
                  <c:v>2.4023998517718415</c:v>
                </c:pt>
                <c:pt idx="287">
                  <c:v>1.8055428299318388</c:v>
                </c:pt>
                <c:pt idx="288">
                  <c:v>1.63755948429396</c:v>
                </c:pt>
                <c:pt idx="289">
                  <c:v>0.91798384601806671</c:v>
                </c:pt>
                <c:pt idx="290">
                  <c:v>0.25507766025298917</c:v>
                </c:pt>
                <c:pt idx="291">
                  <c:v>-0.87330745994232961</c:v>
                </c:pt>
                <c:pt idx="292">
                  <c:v>1.5712300130524826</c:v>
                </c:pt>
                <c:pt idx="293">
                  <c:v>2.6576165936458507</c:v>
                </c:pt>
                <c:pt idx="294">
                  <c:v>1.5216895663966001</c:v>
                </c:pt>
                <c:pt idx="295">
                  <c:v>0.77272491097639673</c:v>
                </c:pt>
                <c:pt idx="296">
                  <c:v>0.77777410801771474</c:v>
                </c:pt>
                <c:pt idx="297">
                  <c:v>1.2250640390522261</c:v>
                </c:pt>
                <c:pt idx="298">
                  <c:v>0.65119533270259211</c:v>
                </c:pt>
                <c:pt idx="299">
                  <c:v>0.81010832210777206</c:v>
                </c:pt>
                <c:pt idx="300">
                  <c:v>1.1715395448306909</c:v>
                </c:pt>
                <c:pt idx="301">
                  <c:v>1.1404827037353682</c:v>
                </c:pt>
                <c:pt idx="302">
                  <c:v>1.3446335736849058</c:v>
                </c:pt>
                <c:pt idx="303">
                  <c:v>0.37739079781506923</c:v>
                </c:pt>
                <c:pt idx="304">
                  <c:v>-0.23747919919091531</c:v>
                </c:pt>
                <c:pt idx="305">
                  <c:v>-1.0883297453936569</c:v>
                </c:pt>
                <c:pt idx="306">
                  <c:v>-1.9790025321578253</c:v>
                </c:pt>
                <c:pt idx="307">
                  <c:v>-1.653766507107024</c:v>
                </c:pt>
                <c:pt idx="308">
                  <c:v>-1.5357484216977468</c:v>
                </c:pt>
                <c:pt idx="309">
                  <c:v>-2.0645298932134404</c:v>
                </c:pt>
                <c:pt idx="310">
                  <c:v>-1.4366226279004635</c:v>
                </c:pt>
                <c:pt idx="311">
                  <c:v>-1.413770938173009</c:v>
                </c:pt>
                <c:pt idx="312">
                  <c:v>-1.6966735026537449</c:v>
                </c:pt>
                <c:pt idx="313">
                  <c:v>-1.6192370258121591</c:v>
                </c:pt>
                <c:pt idx="314">
                  <c:v>-1.8515217152530461</c:v>
                </c:pt>
                <c:pt idx="315">
                  <c:v>-2.4133557169926378</c:v>
                </c:pt>
                <c:pt idx="316">
                  <c:v>-1.4505774238829483</c:v>
                </c:pt>
                <c:pt idx="317">
                  <c:v>-2.1453843049692001</c:v>
                </c:pt>
                <c:pt idx="318">
                  <c:v>-1.9940043341545421</c:v>
                </c:pt>
                <c:pt idx="319">
                  <c:v>-2.4603466407767671</c:v>
                </c:pt>
                <c:pt idx="320">
                  <c:v>-2.1803767194326085</c:v>
                </c:pt>
                <c:pt idx="321">
                  <c:v>-1.685129496206339</c:v>
                </c:pt>
                <c:pt idx="322">
                  <c:v>-0.6883547547078539</c:v>
                </c:pt>
                <c:pt idx="323">
                  <c:v>-0.20893596057908193</c:v>
                </c:pt>
                <c:pt idx="324">
                  <c:v>-0.77134771244289357</c:v>
                </c:pt>
                <c:pt idx="325">
                  <c:v>6.3751376923137926E-2</c:v>
                </c:pt>
                <c:pt idx="326">
                  <c:v>0.48314610247477408</c:v>
                </c:pt>
                <c:pt idx="327">
                  <c:v>0.60305678916332539</c:v>
                </c:pt>
                <c:pt idx="328">
                  <c:v>0.3474680146954956</c:v>
                </c:pt>
                <c:pt idx="329">
                  <c:v>0.4259931908592085</c:v>
                </c:pt>
                <c:pt idx="330">
                  <c:v>0.5685266664329891</c:v>
                </c:pt>
                <c:pt idx="331">
                  <c:v>0.33275412560769269</c:v>
                </c:pt>
                <c:pt idx="332">
                  <c:v>4.536158519941047E-3</c:v>
                </c:pt>
                <c:pt idx="333">
                  <c:v>-0.6056275345398543</c:v>
                </c:pt>
                <c:pt idx="334">
                  <c:v>-0.20889197643003676</c:v>
                </c:pt>
                <c:pt idx="335">
                  <c:v>-0.50608224192121298</c:v>
                </c:pt>
                <c:pt idx="336">
                  <c:v>-0.33812766924747883</c:v>
                </c:pt>
                <c:pt idx="337">
                  <c:v>-0.58729017627479063</c:v>
                </c:pt>
                <c:pt idx="338">
                  <c:v>-0.31824720042060717</c:v>
                </c:pt>
                <c:pt idx="339">
                  <c:v>-1.048459580436556</c:v>
                </c:pt>
                <c:pt idx="340">
                  <c:v>-0.90065176395859314</c:v>
                </c:pt>
                <c:pt idx="341">
                  <c:v>-0.95319385388483724</c:v>
                </c:pt>
                <c:pt idx="342">
                  <c:v>-0.60483765253019905</c:v>
                </c:pt>
                <c:pt idx="343">
                  <c:v>-0.94505211299851233</c:v>
                </c:pt>
                <c:pt idx="344">
                  <c:v>-1.1483824953013477</c:v>
                </c:pt>
                <c:pt idx="345">
                  <c:v>-0.70551178000696213</c:v>
                </c:pt>
                <c:pt idx="346">
                  <c:v>-0.43101312026749827</c:v>
                </c:pt>
                <c:pt idx="347">
                  <c:v>-0.79178586362597114</c:v>
                </c:pt>
                <c:pt idx="348">
                  <c:v>-0.36405128525007768</c:v>
                </c:pt>
                <c:pt idx="349">
                  <c:v>4.560104292510303E-2</c:v>
                </c:pt>
                <c:pt idx="350">
                  <c:v>0.75223874376393329</c:v>
                </c:pt>
                <c:pt idx="351">
                  <c:v>1.193441268572748</c:v>
                </c:pt>
                <c:pt idx="352">
                  <c:v>1.0637321047177295</c:v>
                </c:pt>
                <c:pt idx="353">
                  <c:v>1.1956827191340391</c:v>
                </c:pt>
                <c:pt idx="354">
                  <c:v>1.6092900470098037</c:v>
                </c:pt>
                <c:pt idx="355">
                  <c:v>2.0415194388819558</c:v>
                </c:pt>
                <c:pt idx="356">
                  <c:v>1.7368460035025235</c:v>
                </c:pt>
                <c:pt idx="357">
                  <c:v>1.8274405217936218</c:v>
                </c:pt>
                <c:pt idx="358">
                  <c:v>1.6987319056954053</c:v>
                </c:pt>
                <c:pt idx="359">
                  <c:v>1.3525907644126089</c:v>
                </c:pt>
                <c:pt idx="360">
                  <c:v>0.93258401775395683</c:v>
                </c:pt>
                <c:pt idx="361">
                  <c:v>1.1473934382507434</c:v>
                </c:pt>
                <c:pt idx="362">
                  <c:v>1.4782355179963291</c:v>
                </c:pt>
                <c:pt idx="363">
                  <c:v>1.3499286237925734</c:v>
                </c:pt>
                <c:pt idx="364">
                  <c:v>0.75653562858959411</c:v>
                </c:pt>
                <c:pt idx="365">
                  <c:v>-0.23253382306805959</c:v>
                </c:pt>
                <c:pt idx="366">
                  <c:v>0.50855299635998996</c:v>
                </c:pt>
                <c:pt idx="367">
                  <c:v>0.4307958933987166</c:v>
                </c:pt>
                <c:pt idx="368">
                  <c:v>0.66036052975668724</c:v>
                </c:pt>
                <c:pt idx="369">
                  <c:v>1.2154595503097276</c:v>
                </c:pt>
                <c:pt idx="370">
                  <c:v>1.1740760557250152</c:v>
                </c:pt>
                <c:pt idx="371">
                  <c:v>1.6716562715227479</c:v>
                </c:pt>
                <c:pt idx="372">
                  <c:v>1.8662259276753135</c:v>
                </c:pt>
                <c:pt idx="373">
                  <c:v>1.587209454395011</c:v>
                </c:pt>
                <c:pt idx="374">
                  <c:v>1.1405509707999917</c:v>
                </c:pt>
                <c:pt idx="375">
                  <c:v>1.2314507015265708</c:v>
                </c:pt>
                <c:pt idx="376">
                  <c:v>0.96940321933747242</c:v>
                </c:pt>
                <c:pt idx="377">
                  <c:v>0.58929741522348866</c:v>
                </c:pt>
                <c:pt idx="378">
                  <c:v>1.0238853995999664</c:v>
                </c:pt>
                <c:pt idx="379">
                  <c:v>0.95265627150802334</c:v>
                </c:pt>
                <c:pt idx="380">
                  <c:v>0.98632312251270005</c:v>
                </c:pt>
                <c:pt idx="381">
                  <c:v>0.72704848650413378</c:v>
                </c:pt>
                <c:pt idx="382">
                  <c:v>0.44869814138661646</c:v>
                </c:pt>
                <c:pt idx="383">
                  <c:v>1.2530869934371802</c:v>
                </c:pt>
                <c:pt idx="384">
                  <c:v>1.2325473956507516</c:v>
                </c:pt>
                <c:pt idx="385">
                  <c:v>1.5392702790773205</c:v>
                </c:pt>
                <c:pt idx="386">
                  <c:v>1.5613575587631212</c:v>
                </c:pt>
                <c:pt idx="387">
                  <c:v>1.7565436105798637</c:v>
                </c:pt>
                <c:pt idx="388">
                  <c:v>1.7430364116658659</c:v>
                </c:pt>
                <c:pt idx="389">
                  <c:v>1.8418203751046747</c:v>
                </c:pt>
                <c:pt idx="390">
                  <c:v>1.1444038291589465</c:v>
                </c:pt>
                <c:pt idx="391">
                  <c:v>1.2987297557825572</c:v>
                </c:pt>
                <c:pt idx="392">
                  <c:v>1.0952620766260246</c:v>
                </c:pt>
                <c:pt idx="393">
                  <c:v>1.118374912483322</c:v>
                </c:pt>
                <c:pt idx="394">
                  <c:v>1.2913368734843944</c:v>
                </c:pt>
                <c:pt idx="395">
                  <c:v>5.1482988552442599E-2</c:v>
                </c:pt>
                <c:pt idx="396">
                  <c:v>-6.8008638482697226E-2</c:v>
                </c:pt>
                <c:pt idx="397">
                  <c:v>-0.15113707518736863</c:v>
                </c:pt>
                <c:pt idx="398">
                  <c:v>-7.7280540637436612E-2</c:v>
                </c:pt>
                <c:pt idx="399">
                  <c:v>-1.1812599773140642</c:v>
                </c:pt>
                <c:pt idx="400">
                  <c:v>-1.1720857700026177</c:v>
                </c:pt>
                <c:pt idx="401">
                  <c:v>-1.5936877224603574</c:v>
                </c:pt>
                <c:pt idx="402">
                  <c:v>-1.2902734249438219</c:v>
                </c:pt>
                <c:pt idx="403">
                  <c:v>-1.4836352005306197</c:v>
                </c:pt>
                <c:pt idx="404">
                  <c:v>-2.0250619395725589</c:v>
                </c:pt>
                <c:pt idx="405">
                  <c:v>-2.7233620534043101</c:v>
                </c:pt>
                <c:pt idx="406">
                  <c:v>-3.4437646907688135</c:v>
                </c:pt>
                <c:pt idx="407">
                  <c:v>-3.517247032018056</c:v>
                </c:pt>
                <c:pt idx="408">
                  <c:v>-4.5675496237449824</c:v>
                </c:pt>
                <c:pt idx="409">
                  <c:v>-3.9849192456496874</c:v>
                </c:pt>
                <c:pt idx="410">
                  <c:v>-3.3001027459120591</c:v>
                </c:pt>
                <c:pt idx="411">
                  <c:v>-3.9601141510297477</c:v>
                </c:pt>
                <c:pt idx="412">
                  <c:v>-3.222981343654796</c:v>
                </c:pt>
                <c:pt idx="413">
                  <c:v>-2.3620619793229714</c:v>
                </c:pt>
                <c:pt idx="414">
                  <c:v>-2.3302925558391863</c:v>
                </c:pt>
                <c:pt idx="415">
                  <c:v>-2.0102778048215031</c:v>
                </c:pt>
                <c:pt idx="416">
                  <c:v>-1.9955846537861532</c:v>
                </c:pt>
                <c:pt idx="417">
                  <c:v>-2.7453631430369385</c:v>
                </c:pt>
                <c:pt idx="418">
                  <c:v>-2.734367823312811</c:v>
                </c:pt>
                <c:pt idx="419">
                  <c:v>-3.5265635152347374</c:v>
                </c:pt>
                <c:pt idx="420">
                  <c:v>-3.8474161025974674</c:v>
                </c:pt>
                <c:pt idx="421">
                  <c:v>-3.6867370390884502</c:v>
                </c:pt>
                <c:pt idx="422">
                  <c:v>-4.5320604139753362</c:v>
                </c:pt>
                <c:pt idx="423">
                  <c:v>-5.1190016369521025</c:v>
                </c:pt>
                <c:pt idx="424">
                  <c:v>-4.5642949186022737</c:v>
                </c:pt>
                <c:pt idx="425">
                  <c:v>-4.10166295354969</c:v>
                </c:pt>
                <c:pt idx="426">
                  <c:v>-3.9555432020168979</c:v>
                </c:pt>
                <c:pt idx="427">
                  <c:v>-4.180953392249398</c:v>
                </c:pt>
                <c:pt idx="428">
                  <c:v>-4.1237106375825778</c:v>
                </c:pt>
                <c:pt idx="429">
                  <c:v>-4.3573997707038181</c:v>
                </c:pt>
                <c:pt idx="430">
                  <c:v>-3.9933927153657511</c:v>
                </c:pt>
                <c:pt idx="431">
                  <c:v>-2.9146004282163629</c:v>
                </c:pt>
                <c:pt idx="432">
                  <c:v>-2.70121437357006</c:v>
                </c:pt>
                <c:pt idx="433">
                  <c:v>-3.1919843709585116</c:v>
                </c:pt>
                <c:pt idx="434">
                  <c:v>-3.5159372116557286</c:v>
                </c:pt>
                <c:pt idx="435">
                  <c:v>-3.8239330042427855</c:v>
                </c:pt>
                <c:pt idx="436">
                  <c:v>-4.1868407768788973</c:v>
                </c:pt>
                <c:pt idx="437">
                  <c:v>-3.8544819612346792</c:v>
                </c:pt>
                <c:pt idx="438">
                  <c:v>-4.2318595961033489</c:v>
                </c:pt>
                <c:pt idx="439">
                  <c:v>-3.6940831352398784</c:v>
                </c:pt>
                <c:pt idx="440">
                  <c:v>-3.883917638029899</c:v>
                </c:pt>
                <c:pt idx="441">
                  <c:v>-3.9821110222393097</c:v>
                </c:pt>
                <c:pt idx="442">
                  <c:v>-3.4442287173061636</c:v>
                </c:pt>
                <c:pt idx="443">
                  <c:v>-3.8321154986404649</c:v>
                </c:pt>
                <c:pt idx="444">
                  <c:v>-3.0903095413665427</c:v>
                </c:pt>
                <c:pt idx="445">
                  <c:v>-3.3417927499703737</c:v>
                </c:pt>
                <c:pt idx="446">
                  <c:v>-3.0114450675233551</c:v>
                </c:pt>
                <c:pt idx="447">
                  <c:v>-3.087479554728112</c:v>
                </c:pt>
                <c:pt idx="448">
                  <c:v>-3.4712818479277874</c:v>
                </c:pt>
                <c:pt idx="449">
                  <c:v>-3.7311525279410618</c:v>
                </c:pt>
                <c:pt idx="450">
                  <c:v>-5.4698440485038464</c:v>
                </c:pt>
                <c:pt idx="451">
                  <c:v>-5.6934225802660059</c:v>
                </c:pt>
                <c:pt idx="452">
                  <c:v>-7.4195842338408031</c:v>
                </c:pt>
                <c:pt idx="453">
                  <c:v>-7.4073238665628427</c:v>
                </c:pt>
                <c:pt idx="454">
                  <c:v>-7.3364211868923279</c:v>
                </c:pt>
                <c:pt idx="455">
                  <c:v>-7.7723015426993225</c:v>
                </c:pt>
                <c:pt idx="456">
                  <c:v>-7.406020757328136</c:v>
                </c:pt>
                <c:pt idx="457">
                  <c:v>-9.1647093289469961</c:v>
                </c:pt>
                <c:pt idx="458">
                  <c:v>-8.4398993982099828</c:v>
                </c:pt>
                <c:pt idx="459">
                  <c:v>-9.262010612550986</c:v>
                </c:pt>
                <c:pt idx="460">
                  <c:v>-7.619697307926554</c:v>
                </c:pt>
                <c:pt idx="461">
                  <c:v>-8.0843554582768267</c:v>
                </c:pt>
                <c:pt idx="462">
                  <c:v>-7.7015298258903853</c:v>
                </c:pt>
                <c:pt idx="463">
                  <c:v>-7.3676443245889178</c:v>
                </c:pt>
                <c:pt idx="464">
                  <c:v>-6.3674387664730876</c:v>
                </c:pt>
                <c:pt idx="465">
                  <c:v>-6.1748928722567538</c:v>
                </c:pt>
                <c:pt idx="466">
                  <c:v>-6.3328256464759036</c:v>
                </c:pt>
                <c:pt idx="467">
                  <c:v>-6.154189810576483</c:v>
                </c:pt>
                <c:pt idx="468">
                  <c:v>-6.5795960136546423</c:v>
                </c:pt>
                <c:pt idx="469">
                  <c:v>-7.084607599063764</c:v>
                </c:pt>
                <c:pt idx="470">
                  <c:v>-7.1969338510266212</c:v>
                </c:pt>
                <c:pt idx="471">
                  <c:v>-6.7694260104018351</c:v>
                </c:pt>
                <c:pt idx="472">
                  <c:v>-7.2869779129833612</c:v>
                </c:pt>
                <c:pt idx="473">
                  <c:v>-6.4343844694335068</c:v>
                </c:pt>
                <c:pt idx="474">
                  <c:v>-6.3753475427376971</c:v>
                </c:pt>
                <c:pt idx="475">
                  <c:v>-6.5879212633238371</c:v>
                </c:pt>
                <c:pt idx="476">
                  <c:v>-6.2338438965192093</c:v>
                </c:pt>
                <c:pt idx="477">
                  <c:v>-5.7824346625433343</c:v>
                </c:pt>
                <c:pt idx="478">
                  <c:v>-5.1216479304405755</c:v>
                </c:pt>
                <c:pt idx="479">
                  <c:v>-5.240718290408541</c:v>
                </c:pt>
                <c:pt idx="480">
                  <c:v>-4.7503953499919422</c:v>
                </c:pt>
                <c:pt idx="481">
                  <c:v>-3.667158091282241</c:v>
                </c:pt>
                <c:pt idx="482">
                  <c:v>-3.5580067779168112</c:v>
                </c:pt>
                <c:pt idx="483">
                  <c:v>-3.1762984524036253</c:v>
                </c:pt>
                <c:pt idx="484">
                  <c:v>-2.5863966634198432</c:v>
                </c:pt>
                <c:pt idx="485">
                  <c:v>-2.2970526284235127</c:v>
                </c:pt>
                <c:pt idx="486">
                  <c:v>-1.3676534932336448</c:v>
                </c:pt>
                <c:pt idx="487">
                  <c:v>-1.9005528817921613</c:v>
                </c:pt>
                <c:pt idx="488">
                  <c:v>-1.4612069955623808</c:v>
                </c:pt>
                <c:pt idx="489">
                  <c:v>-1.6151333224736386</c:v>
                </c:pt>
                <c:pt idx="490">
                  <c:v>-1.9010206473863311</c:v>
                </c:pt>
                <c:pt idx="491">
                  <c:v>-2.3102046169406143</c:v>
                </c:pt>
                <c:pt idx="492">
                  <c:v>-1.6930743451581742</c:v>
                </c:pt>
                <c:pt idx="493">
                  <c:v>-1.2802508352295905</c:v>
                </c:pt>
                <c:pt idx="494">
                  <c:v>-1.3490798723429287</c:v>
                </c:pt>
                <c:pt idx="495">
                  <c:v>-1.8254428044785831</c:v>
                </c:pt>
                <c:pt idx="496">
                  <c:v>-1.7860613324436669</c:v>
                </c:pt>
                <c:pt idx="497">
                  <c:v>-1.7428780066196081</c:v>
                </c:pt>
                <c:pt idx="498">
                  <c:v>-1.6212061259715638</c:v>
                </c:pt>
                <c:pt idx="499">
                  <c:v>-1.8908902961374485</c:v>
                </c:pt>
                <c:pt idx="500">
                  <c:v>-1.8862225151405676</c:v>
                </c:pt>
                <c:pt idx="501">
                  <c:v>-1.84660078473734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C00-408D-8404-07586C0218A4}"/>
            </c:ext>
          </c:extLst>
        </c:ser>
        <c:ser>
          <c:idx val="7"/>
          <c:order val="7"/>
          <c:tx>
            <c:strRef>
              <c:f>'NTN-F'!$AQ$2</c:f>
              <c:strCache>
                <c:ptCount val="1"/>
                <c:pt idx="0">
                  <c:v>CDI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'NTN-F'!$B$3:$B$988</c:f>
              <c:numCache>
                <c:formatCode>m/d/yyyy</c:formatCode>
                <c:ptCount val="986"/>
                <c:pt idx="0">
                  <c:v>43832</c:v>
                </c:pt>
                <c:pt idx="1">
                  <c:v>43833</c:v>
                </c:pt>
                <c:pt idx="2">
                  <c:v>43836</c:v>
                </c:pt>
                <c:pt idx="3">
                  <c:v>43837</c:v>
                </c:pt>
                <c:pt idx="4">
                  <c:v>43838</c:v>
                </c:pt>
                <c:pt idx="5">
                  <c:v>43839</c:v>
                </c:pt>
                <c:pt idx="6">
                  <c:v>43840</c:v>
                </c:pt>
                <c:pt idx="7">
                  <c:v>43843</c:v>
                </c:pt>
                <c:pt idx="8">
                  <c:v>43844</c:v>
                </c:pt>
                <c:pt idx="9">
                  <c:v>43845</c:v>
                </c:pt>
                <c:pt idx="10">
                  <c:v>43846</c:v>
                </c:pt>
                <c:pt idx="11">
                  <c:v>43847</c:v>
                </c:pt>
                <c:pt idx="12">
                  <c:v>43850</c:v>
                </c:pt>
                <c:pt idx="13">
                  <c:v>43851</c:v>
                </c:pt>
                <c:pt idx="14">
                  <c:v>43852</c:v>
                </c:pt>
                <c:pt idx="15">
                  <c:v>43853</c:v>
                </c:pt>
                <c:pt idx="16">
                  <c:v>43854</c:v>
                </c:pt>
                <c:pt idx="17">
                  <c:v>43857</c:v>
                </c:pt>
                <c:pt idx="18">
                  <c:v>43858</c:v>
                </c:pt>
                <c:pt idx="19">
                  <c:v>43859</c:v>
                </c:pt>
                <c:pt idx="20">
                  <c:v>43860</c:v>
                </c:pt>
                <c:pt idx="21">
                  <c:v>43861</c:v>
                </c:pt>
                <c:pt idx="22">
                  <c:v>43864</c:v>
                </c:pt>
                <c:pt idx="23">
                  <c:v>43865</c:v>
                </c:pt>
                <c:pt idx="24">
                  <c:v>43866</c:v>
                </c:pt>
                <c:pt idx="25">
                  <c:v>43867</c:v>
                </c:pt>
                <c:pt idx="26">
                  <c:v>43868</c:v>
                </c:pt>
                <c:pt idx="27">
                  <c:v>43871</c:v>
                </c:pt>
                <c:pt idx="28">
                  <c:v>43872</c:v>
                </c:pt>
                <c:pt idx="29">
                  <c:v>43873</c:v>
                </c:pt>
                <c:pt idx="30">
                  <c:v>43874</c:v>
                </c:pt>
                <c:pt idx="31">
                  <c:v>43875</c:v>
                </c:pt>
                <c:pt idx="32">
                  <c:v>43878</c:v>
                </c:pt>
                <c:pt idx="33">
                  <c:v>43879</c:v>
                </c:pt>
                <c:pt idx="34">
                  <c:v>43880</c:v>
                </c:pt>
                <c:pt idx="35">
                  <c:v>43881</c:v>
                </c:pt>
                <c:pt idx="36">
                  <c:v>43882</c:v>
                </c:pt>
                <c:pt idx="37">
                  <c:v>43887</c:v>
                </c:pt>
                <c:pt idx="38">
                  <c:v>43888</c:v>
                </c:pt>
                <c:pt idx="39">
                  <c:v>43889</c:v>
                </c:pt>
                <c:pt idx="40">
                  <c:v>43892</c:v>
                </c:pt>
                <c:pt idx="41">
                  <c:v>43893</c:v>
                </c:pt>
                <c:pt idx="42">
                  <c:v>43894</c:v>
                </c:pt>
                <c:pt idx="43">
                  <c:v>43895</c:v>
                </c:pt>
                <c:pt idx="44">
                  <c:v>43896</c:v>
                </c:pt>
                <c:pt idx="45">
                  <c:v>43899</c:v>
                </c:pt>
                <c:pt idx="46">
                  <c:v>43900</c:v>
                </c:pt>
                <c:pt idx="47">
                  <c:v>43901</c:v>
                </c:pt>
                <c:pt idx="48">
                  <c:v>43902</c:v>
                </c:pt>
                <c:pt idx="49">
                  <c:v>43903</c:v>
                </c:pt>
                <c:pt idx="50">
                  <c:v>43906</c:v>
                </c:pt>
                <c:pt idx="51">
                  <c:v>43907</c:v>
                </c:pt>
                <c:pt idx="52">
                  <c:v>43908</c:v>
                </c:pt>
                <c:pt idx="53">
                  <c:v>43909</c:v>
                </c:pt>
                <c:pt idx="54">
                  <c:v>43910</c:v>
                </c:pt>
                <c:pt idx="55">
                  <c:v>43913</c:v>
                </c:pt>
                <c:pt idx="56">
                  <c:v>43914</c:v>
                </c:pt>
                <c:pt idx="57">
                  <c:v>43915</c:v>
                </c:pt>
                <c:pt idx="58">
                  <c:v>43916</c:v>
                </c:pt>
                <c:pt idx="59">
                  <c:v>43917</c:v>
                </c:pt>
                <c:pt idx="60">
                  <c:v>43920</c:v>
                </c:pt>
                <c:pt idx="61">
                  <c:v>43921</c:v>
                </c:pt>
                <c:pt idx="62">
                  <c:v>43922</c:v>
                </c:pt>
                <c:pt idx="63">
                  <c:v>43923</c:v>
                </c:pt>
                <c:pt idx="64">
                  <c:v>43924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43934</c:v>
                </c:pt>
                <c:pt idx="70">
                  <c:v>43935</c:v>
                </c:pt>
                <c:pt idx="71">
                  <c:v>43936</c:v>
                </c:pt>
                <c:pt idx="72">
                  <c:v>43937</c:v>
                </c:pt>
                <c:pt idx="73">
                  <c:v>43938</c:v>
                </c:pt>
                <c:pt idx="74">
                  <c:v>43941</c:v>
                </c:pt>
                <c:pt idx="75">
                  <c:v>43943</c:v>
                </c:pt>
                <c:pt idx="76">
                  <c:v>43944</c:v>
                </c:pt>
                <c:pt idx="77">
                  <c:v>43945</c:v>
                </c:pt>
                <c:pt idx="78">
                  <c:v>43948</c:v>
                </c:pt>
                <c:pt idx="79">
                  <c:v>43949</c:v>
                </c:pt>
                <c:pt idx="80">
                  <c:v>43950</c:v>
                </c:pt>
                <c:pt idx="81">
                  <c:v>43951</c:v>
                </c:pt>
                <c:pt idx="82">
                  <c:v>43955</c:v>
                </c:pt>
                <c:pt idx="83">
                  <c:v>43956</c:v>
                </c:pt>
                <c:pt idx="84">
                  <c:v>43957</c:v>
                </c:pt>
                <c:pt idx="85">
                  <c:v>43958</c:v>
                </c:pt>
                <c:pt idx="86">
                  <c:v>43959</c:v>
                </c:pt>
                <c:pt idx="87">
                  <c:v>43962</c:v>
                </c:pt>
                <c:pt idx="88">
                  <c:v>43963</c:v>
                </c:pt>
                <c:pt idx="89">
                  <c:v>43964</c:v>
                </c:pt>
                <c:pt idx="90">
                  <c:v>43965</c:v>
                </c:pt>
                <c:pt idx="91">
                  <c:v>43966</c:v>
                </c:pt>
                <c:pt idx="92">
                  <c:v>43969</c:v>
                </c:pt>
                <c:pt idx="93">
                  <c:v>43970</c:v>
                </c:pt>
                <c:pt idx="94">
                  <c:v>43971</c:v>
                </c:pt>
                <c:pt idx="95">
                  <c:v>43972</c:v>
                </c:pt>
                <c:pt idx="96">
                  <c:v>43973</c:v>
                </c:pt>
                <c:pt idx="97">
                  <c:v>43976</c:v>
                </c:pt>
                <c:pt idx="98">
                  <c:v>43977</c:v>
                </c:pt>
                <c:pt idx="99">
                  <c:v>43978</c:v>
                </c:pt>
                <c:pt idx="100">
                  <c:v>43979</c:v>
                </c:pt>
                <c:pt idx="101">
                  <c:v>43980</c:v>
                </c:pt>
                <c:pt idx="102">
                  <c:v>43983</c:v>
                </c:pt>
                <c:pt idx="103">
                  <c:v>43984</c:v>
                </c:pt>
                <c:pt idx="104">
                  <c:v>43985</c:v>
                </c:pt>
                <c:pt idx="105">
                  <c:v>43986</c:v>
                </c:pt>
                <c:pt idx="106">
                  <c:v>43987</c:v>
                </c:pt>
                <c:pt idx="107">
                  <c:v>43990</c:v>
                </c:pt>
                <c:pt idx="108">
                  <c:v>43991</c:v>
                </c:pt>
                <c:pt idx="109">
                  <c:v>43992</c:v>
                </c:pt>
                <c:pt idx="110">
                  <c:v>43994</c:v>
                </c:pt>
                <c:pt idx="111">
                  <c:v>43997</c:v>
                </c:pt>
                <c:pt idx="112">
                  <c:v>43998</c:v>
                </c:pt>
                <c:pt idx="113">
                  <c:v>43999</c:v>
                </c:pt>
                <c:pt idx="114">
                  <c:v>44000</c:v>
                </c:pt>
                <c:pt idx="115">
                  <c:v>44001</c:v>
                </c:pt>
                <c:pt idx="116">
                  <c:v>44004</c:v>
                </c:pt>
                <c:pt idx="117">
                  <c:v>44005</c:v>
                </c:pt>
                <c:pt idx="118">
                  <c:v>44006</c:v>
                </c:pt>
                <c:pt idx="119">
                  <c:v>44007</c:v>
                </c:pt>
                <c:pt idx="120">
                  <c:v>44008</c:v>
                </c:pt>
                <c:pt idx="121">
                  <c:v>44011</c:v>
                </c:pt>
                <c:pt idx="122">
                  <c:v>44012</c:v>
                </c:pt>
                <c:pt idx="123">
                  <c:v>44013</c:v>
                </c:pt>
                <c:pt idx="124">
                  <c:v>44014</c:v>
                </c:pt>
                <c:pt idx="125">
                  <c:v>44015</c:v>
                </c:pt>
                <c:pt idx="126">
                  <c:v>44018</c:v>
                </c:pt>
                <c:pt idx="127">
                  <c:v>44019</c:v>
                </c:pt>
                <c:pt idx="128">
                  <c:v>44020</c:v>
                </c:pt>
                <c:pt idx="129">
                  <c:v>44021</c:v>
                </c:pt>
                <c:pt idx="130">
                  <c:v>44022</c:v>
                </c:pt>
                <c:pt idx="131">
                  <c:v>44025</c:v>
                </c:pt>
                <c:pt idx="132">
                  <c:v>44026</c:v>
                </c:pt>
                <c:pt idx="133">
                  <c:v>44027</c:v>
                </c:pt>
                <c:pt idx="134">
                  <c:v>44028</c:v>
                </c:pt>
                <c:pt idx="135">
                  <c:v>44029</c:v>
                </c:pt>
                <c:pt idx="136">
                  <c:v>44032</c:v>
                </c:pt>
                <c:pt idx="137">
                  <c:v>44033</c:v>
                </c:pt>
                <c:pt idx="138">
                  <c:v>44034</c:v>
                </c:pt>
                <c:pt idx="139">
                  <c:v>44035</c:v>
                </c:pt>
                <c:pt idx="140">
                  <c:v>44036</c:v>
                </c:pt>
                <c:pt idx="141">
                  <c:v>44039</c:v>
                </c:pt>
                <c:pt idx="142">
                  <c:v>44040</c:v>
                </c:pt>
                <c:pt idx="143">
                  <c:v>44041</c:v>
                </c:pt>
                <c:pt idx="144">
                  <c:v>44042</c:v>
                </c:pt>
                <c:pt idx="145">
                  <c:v>44043</c:v>
                </c:pt>
                <c:pt idx="146">
                  <c:v>44046</c:v>
                </c:pt>
                <c:pt idx="147">
                  <c:v>44047</c:v>
                </c:pt>
                <c:pt idx="148">
                  <c:v>44048</c:v>
                </c:pt>
                <c:pt idx="149">
                  <c:v>44049</c:v>
                </c:pt>
                <c:pt idx="150">
                  <c:v>44050</c:v>
                </c:pt>
                <c:pt idx="151">
                  <c:v>44053</c:v>
                </c:pt>
                <c:pt idx="152">
                  <c:v>44054</c:v>
                </c:pt>
                <c:pt idx="153">
                  <c:v>44055</c:v>
                </c:pt>
                <c:pt idx="154">
                  <c:v>44056</c:v>
                </c:pt>
                <c:pt idx="155">
                  <c:v>44057</c:v>
                </c:pt>
                <c:pt idx="156">
                  <c:v>44060</c:v>
                </c:pt>
                <c:pt idx="157">
                  <c:v>44061</c:v>
                </c:pt>
                <c:pt idx="158">
                  <c:v>44062</c:v>
                </c:pt>
                <c:pt idx="159">
                  <c:v>44063</c:v>
                </c:pt>
                <c:pt idx="160">
                  <c:v>44064</c:v>
                </c:pt>
                <c:pt idx="161">
                  <c:v>44067</c:v>
                </c:pt>
                <c:pt idx="162">
                  <c:v>44068</c:v>
                </c:pt>
                <c:pt idx="163">
                  <c:v>44069</c:v>
                </c:pt>
                <c:pt idx="164">
                  <c:v>44070</c:v>
                </c:pt>
                <c:pt idx="165">
                  <c:v>44071</c:v>
                </c:pt>
                <c:pt idx="166">
                  <c:v>44074</c:v>
                </c:pt>
                <c:pt idx="167">
                  <c:v>44075</c:v>
                </c:pt>
                <c:pt idx="168">
                  <c:v>44076</c:v>
                </c:pt>
                <c:pt idx="169">
                  <c:v>44077</c:v>
                </c:pt>
                <c:pt idx="170">
                  <c:v>44078</c:v>
                </c:pt>
                <c:pt idx="171">
                  <c:v>44082</c:v>
                </c:pt>
                <c:pt idx="172">
                  <c:v>44083</c:v>
                </c:pt>
                <c:pt idx="173">
                  <c:v>44084</c:v>
                </c:pt>
                <c:pt idx="174">
                  <c:v>44085</c:v>
                </c:pt>
                <c:pt idx="175">
                  <c:v>44088</c:v>
                </c:pt>
                <c:pt idx="176">
                  <c:v>44089</c:v>
                </c:pt>
                <c:pt idx="177">
                  <c:v>44090</c:v>
                </c:pt>
                <c:pt idx="178">
                  <c:v>44091</c:v>
                </c:pt>
                <c:pt idx="179">
                  <c:v>44092</c:v>
                </c:pt>
                <c:pt idx="180">
                  <c:v>44095</c:v>
                </c:pt>
                <c:pt idx="181">
                  <c:v>44096</c:v>
                </c:pt>
                <c:pt idx="182">
                  <c:v>44097</c:v>
                </c:pt>
                <c:pt idx="183">
                  <c:v>44098</c:v>
                </c:pt>
                <c:pt idx="184">
                  <c:v>44099</c:v>
                </c:pt>
                <c:pt idx="185">
                  <c:v>44102</c:v>
                </c:pt>
                <c:pt idx="186">
                  <c:v>44103</c:v>
                </c:pt>
                <c:pt idx="187">
                  <c:v>44104</c:v>
                </c:pt>
                <c:pt idx="188">
                  <c:v>44105</c:v>
                </c:pt>
                <c:pt idx="189">
                  <c:v>44106</c:v>
                </c:pt>
                <c:pt idx="190">
                  <c:v>44109</c:v>
                </c:pt>
                <c:pt idx="191">
                  <c:v>44110</c:v>
                </c:pt>
                <c:pt idx="192">
                  <c:v>44111</c:v>
                </c:pt>
                <c:pt idx="193">
                  <c:v>44112</c:v>
                </c:pt>
                <c:pt idx="194">
                  <c:v>44113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44123</c:v>
                </c:pt>
                <c:pt idx="200">
                  <c:v>44124</c:v>
                </c:pt>
                <c:pt idx="201">
                  <c:v>44125</c:v>
                </c:pt>
                <c:pt idx="202">
                  <c:v>44126</c:v>
                </c:pt>
                <c:pt idx="203">
                  <c:v>44127</c:v>
                </c:pt>
                <c:pt idx="204">
                  <c:v>44130</c:v>
                </c:pt>
                <c:pt idx="205">
                  <c:v>44131</c:v>
                </c:pt>
                <c:pt idx="206">
                  <c:v>44132</c:v>
                </c:pt>
                <c:pt idx="207">
                  <c:v>44133</c:v>
                </c:pt>
                <c:pt idx="208">
                  <c:v>44134</c:v>
                </c:pt>
                <c:pt idx="209">
                  <c:v>44138</c:v>
                </c:pt>
                <c:pt idx="210">
                  <c:v>44139</c:v>
                </c:pt>
                <c:pt idx="211">
                  <c:v>44140</c:v>
                </c:pt>
                <c:pt idx="212">
                  <c:v>44141</c:v>
                </c:pt>
                <c:pt idx="213">
                  <c:v>44144</c:v>
                </c:pt>
                <c:pt idx="214">
                  <c:v>44145</c:v>
                </c:pt>
                <c:pt idx="215">
                  <c:v>44146</c:v>
                </c:pt>
                <c:pt idx="216">
                  <c:v>44147</c:v>
                </c:pt>
                <c:pt idx="217">
                  <c:v>44148</c:v>
                </c:pt>
                <c:pt idx="218">
                  <c:v>44151</c:v>
                </c:pt>
                <c:pt idx="219">
                  <c:v>44152</c:v>
                </c:pt>
                <c:pt idx="220">
                  <c:v>44153</c:v>
                </c:pt>
                <c:pt idx="221">
                  <c:v>44154</c:v>
                </c:pt>
                <c:pt idx="222">
                  <c:v>44155</c:v>
                </c:pt>
                <c:pt idx="223">
                  <c:v>44158</c:v>
                </c:pt>
                <c:pt idx="224">
                  <c:v>44159</c:v>
                </c:pt>
                <c:pt idx="225">
                  <c:v>44160</c:v>
                </c:pt>
                <c:pt idx="226">
                  <c:v>44161</c:v>
                </c:pt>
                <c:pt idx="227">
                  <c:v>44162</c:v>
                </c:pt>
                <c:pt idx="228">
                  <c:v>44165</c:v>
                </c:pt>
                <c:pt idx="229">
                  <c:v>44166</c:v>
                </c:pt>
                <c:pt idx="230">
                  <c:v>44167</c:v>
                </c:pt>
                <c:pt idx="231">
                  <c:v>44168</c:v>
                </c:pt>
                <c:pt idx="232">
                  <c:v>44169</c:v>
                </c:pt>
                <c:pt idx="233">
                  <c:v>44172</c:v>
                </c:pt>
                <c:pt idx="234">
                  <c:v>44173</c:v>
                </c:pt>
                <c:pt idx="235">
                  <c:v>44174</c:v>
                </c:pt>
                <c:pt idx="236">
                  <c:v>44175</c:v>
                </c:pt>
                <c:pt idx="237">
                  <c:v>44176</c:v>
                </c:pt>
                <c:pt idx="238">
                  <c:v>44179</c:v>
                </c:pt>
                <c:pt idx="239">
                  <c:v>44180</c:v>
                </c:pt>
                <c:pt idx="240">
                  <c:v>44181</c:v>
                </c:pt>
                <c:pt idx="241">
                  <c:v>44182</c:v>
                </c:pt>
                <c:pt idx="242">
                  <c:v>44183</c:v>
                </c:pt>
                <c:pt idx="243">
                  <c:v>44186</c:v>
                </c:pt>
                <c:pt idx="244">
                  <c:v>44187</c:v>
                </c:pt>
                <c:pt idx="245">
                  <c:v>44188</c:v>
                </c:pt>
                <c:pt idx="246">
                  <c:v>44189</c:v>
                </c:pt>
                <c:pt idx="247">
                  <c:v>44193</c:v>
                </c:pt>
                <c:pt idx="248">
                  <c:v>44194</c:v>
                </c:pt>
                <c:pt idx="249">
                  <c:v>44195</c:v>
                </c:pt>
                <c:pt idx="250">
                  <c:v>44196</c:v>
                </c:pt>
                <c:pt idx="251">
                  <c:v>44200</c:v>
                </c:pt>
                <c:pt idx="252">
                  <c:v>44201</c:v>
                </c:pt>
                <c:pt idx="253">
                  <c:v>44202</c:v>
                </c:pt>
                <c:pt idx="254">
                  <c:v>44203</c:v>
                </c:pt>
                <c:pt idx="255">
                  <c:v>44204</c:v>
                </c:pt>
                <c:pt idx="256">
                  <c:v>44207</c:v>
                </c:pt>
                <c:pt idx="257">
                  <c:v>44208</c:v>
                </c:pt>
                <c:pt idx="258">
                  <c:v>44209</c:v>
                </c:pt>
                <c:pt idx="259">
                  <c:v>44210</c:v>
                </c:pt>
                <c:pt idx="260">
                  <c:v>44211</c:v>
                </c:pt>
                <c:pt idx="261">
                  <c:v>44214</c:v>
                </c:pt>
                <c:pt idx="262">
                  <c:v>44215</c:v>
                </c:pt>
                <c:pt idx="263">
                  <c:v>44216</c:v>
                </c:pt>
                <c:pt idx="264">
                  <c:v>44217</c:v>
                </c:pt>
                <c:pt idx="265">
                  <c:v>44218</c:v>
                </c:pt>
                <c:pt idx="266">
                  <c:v>44221</c:v>
                </c:pt>
                <c:pt idx="267">
                  <c:v>44222</c:v>
                </c:pt>
                <c:pt idx="268">
                  <c:v>44223</c:v>
                </c:pt>
                <c:pt idx="269">
                  <c:v>44224</c:v>
                </c:pt>
                <c:pt idx="270">
                  <c:v>44225</c:v>
                </c:pt>
                <c:pt idx="271">
                  <c:v>44228</c:v>
                </c:pt>
                <c:pt idx="272">
                  <c:v>44229</c:v>
                </c:pt>
                <c:pt idx="273">
                  <c:v>44230</c:v>
                </c:pt>
                <c:pt idx="274">
                  <c:v>44231</c:v>
                </c:pt>
                <c:pt idx="275">
                  <c:v>44232</c:v>
                </c:pt>
                <c:pt idx="276">
                  <c:v>44235</c:v>
                </c:pt>
                <c:pt idx="277">
                  <c:v>44236</c:v>
                </c:pt>
                <c:pt idx="278">
                  <c:v>44237</c:v>
                </c:pt>
                <c:pt idx="279">
                  <c:v>44238</c:v>
                </c:pt>
                <c:pt idx="280">
                  <c:v>44239</c:v>
                </c:pt>
                <c:pt idx="281">
                  <c:v>44244</c:v>
                </c:pt>
                <c:pt idx="282">
                  <c:v>44245</c:v>
                </c:pt>
                <c:pt idx="283">
                  <c:v>44246</c:v>
                </c:pt>
                <c:pt idx="284">
                  <c:v>44249</c:v>
                </c:pt>
                <c:pt idx="285">
                  <c:v>44250</c:v>
                </c:pt>
                <c:pt idx="286">
                  <c:v>44251</c:v>
                </c:pt>
                <c:pt idx="287">
                  <c:v>44252</c:v>
                </c:pt>
                <c:pt idx="288">
                  <c:v>44253</c:v>
                </c:pt>
                <c:pt idx="289">
                  <c:v>44256</c:v>
                </c:pt>
                <c:pt idx="290">
                  <c:v>44257</c:v>
                </c:pt>
                <c:pt idx="291">
                  <c:v>44258</c:v>
                </c:pt>
                <c:pt idx="292">
                  <c:v>44259</c:v>
                </c:pt>
                <c:pt idx="293">
                  <c:v>44260</c:v>
                </c:pt>
                <c:pt idx="294">
                  <c:v>44263</c:v>
                </c:pt>
                <c:pt idx="295">
                  <c:v>44264</c:v>
                </c:pt>
                <c:pt idx="296">
                  <c:v>44265</c:v>
                </c:pt>
                <c:pt idx="297">
                  <c:v>44266</c:v>
                </c:pt>
                <c:pt idx="298">
                  <c:v>44267</c:v>
                </c:pt>
                <c:pt idx="299">
                  <c:v>44270</c:v>
                </c:pt>
                <c:pt idx="300">
                  <c:v>44271</c:v>
                </c:pt>
                <c:pt idx="301">
                  <c:v>44272</c:v>
                </c:pt>
                <c:pt idx="302">
                  <c:v>44273</c:v>
                </c:pt>
                <c:pt idx="303">
                  <c:v>44274</c:v>
                </c:pt>
                <c:pt idx="304">
                  <c:v>44277</c:v>
                </c:pt>
                <c:pt idx="305">
                  <c:v>44278</c:v>
                </c:pt>
                <c:pt idx="306">
                  <c:v>44279</c:v>
                </c:pt>
                <c:pt idx="307">
                  <c:v>44280</c:v>
                </c:pt>
                <c:pt idx="308">
                  <c:v>44281</c:v>
                </c:pt>
                <c:pt idx="309">
                  <c:v>44284</c:v>
                </c:pt>
                <c:pt idx="310">
                  <c:v>44285</c:v>
                </c:pt>
                <c:pt idx="311">
                  <c:v>44286</c:v>
                </c:pt>
                <c:pt idx="312">
                  <c:v>44287</c:v>
                </c:pt>
                <c:pt idx="313">
                  <c:v>44291</c:v>
                </c:pt>
                <c:pt idx="314">
                  <c:v>44292</c:v>
                </c:pt>
                <c:pt idx="315">
                  <c:v>44293</c:v>
                </c:pt>
                <c:pt idx="316">
                  <c:v>44294</c:v>
                </c:pt>
                <c:pt idx="317">
                  <c:v>44295</c:v>
                </c:pt>
                <c:pt idx="318">
                  <c:v>44298</c:v>
                </c:pt>
                <c:pt idx="319">
                  <c:v>44299</c:v>
                </c:pt>
                <c:pt idx="320">
                  <c:v>44300</c:v>
                </c:pt>
                <c:pt idx="321">
                  <c:v>44301</c:v>
                </c:pt>
                <c:pt idx="322">
                  <c:v>44302</c:v>
                </c:pt>
                <c:pt idx="323">
                  <c:v>44305</c:v>
                </c:pt>
                <c:pt idx="324">
                  <c:v>44306</c:v>
                </c:pt>
                <c:pt idx="325">
                  <c:v>44308</c:v>
                </c:pt>
                <c:pt idx="326">
                  <c:v>44309</c:v>
                </c:pt>
                <c:pt idx="327">
                  <c:v>44312</c:v>
                </c:pt>
                <c:pt idx="328">
                  <c:v>44313</c:v>
                </c:pt>
                <c:pt idx="329">
                  <c:v>44314</c:v>
                </c:pt>
                <c:pt idx="330">
                  <c:v>44315</c:v>
                </c:pt>
                <c:pt idx="331">
                  <c:v>44316</c:v>
                </c:pt>
                <c:pt idx="332">
                  <c:v>44319</c:v>
                </c:pt>
                <c:pt idx="333">
                  <c:v>44320</c:v>
                </c:pt>
                <c:pt idx="334">
                  <c:v>44321</c:v>
                </c:pt>
                <c:pt idx="335">
                  <c:v>44322</c:v>
                </c:pt>
                <c:pt idx="336">
                  <c:v>44323</c:v>
                </c:pt>
                <c:pt idx="337">
                  <c:v>44326</c:v>
                </c:pt>
                <c:pt idx="338">
                  <c:v>44327</c:v>
                </c:pt>
                <c:pt idx="339">
                  <c:v>44328</c:v>
                </c:pt>
                <c:pt idx="340">
                  <c:v>44329</c:v>
                </c:pt>
                <c:pt idx="341">
                  <c:v>44330</c:v>
                </c:pt>
                <c:pt idx="342">
                  <c:v>44333</c:v>
                </c:pt>
                <c:pt idx="343">
                  <c:v>44334</c:v>
                </c:pt>
                <c:pt idx="344">
                  <c:v>44335</c:v>
                </c:pt>
                <c:pt idx="345">
                  <c:v>44336</c:v>
                </c:pt>
                <c:pt idx="346">
                  <c:v>44337</c:v>
                </c:pt>
                <c:pt idx="347">
                  <c:v>44340</c:v>
                </c:pt>
                <c:pt idx="348">
                  <c:v>44341</c:v>
                </c:pt>
                <c:pt idx="349">
                  <c:v>44342</c:v>
                </c:pt>
                <c:pt idx="350">
                  <c:v>44343</c:v>
                </c:pt>
                <c:pt idx="351">
                  <c:v>44344</c:v>
                </c:pt>
                <c:pt idx="352">
                  <c:v>44347</c:v>
                </c:pt>
                <c:pt idx="353">
                  <c:v>44348</c:v>
                </c:pt>
                <c:pt idx="354">
                  <c:v>44349</c:v>
                </c:pt>
                <c:pt idx="355">
                  <c:v>44351</c:v>
                </c:pt>
                <c:pt idx="356">
                  <c:v>44354</c:v>
                </c:pt>
                <c:pt idx="357">
                  <c:v>44355</c:v>
                </c:pt>
                <c:pt idx="358">
                  <c:v>44356</c:v>
                </c:pt>
                <c:pt idx="359">
                  <c:v>44357</c:v>
                </c:pt>
                <c:pt idx="360">
                  <c:v>44358</c:v>
                </c:pt>
                <c:pt idx="361">
                  <c:v>44361</c:v>
                </c:pt>
                <c:pt idx="362">
                  <c:v>44362</c:v>
                </c:pt>
                <c:pt idx="363">
                  <c:v>44363</c:v>
                </c:pt>
                <c:pt idx="364">
                  <c:v>44364</c:v>
                </c:pt>
                <c:pt idx="365">
                  <c:v>44365</c:v>
                </c:pt>
                <c:pt idx="366">
                  <c:v>44368</c:v>
                </c:pt>
                <c:pt idx="367">
                  <c:v>44369</c:v>
                </c:pt>
                <c:pt idx="368">
                  <c:v>44370</c:v>
                </c:pt>
                <c:pt idx="369">
                  <c:v>44371</c:v>
                </c:pt>
                <c:pt idx="370">
                  <c:v>44372</c:v>
                </c:pt>
                <c:pt idx="371">
                  <c:v>44375</c:v>
                </c:pt>
                <c:pt idx="372">
                  <c:v>44376</c:v>
                </c:pt>
                <c:pt idx="373">
                  <c:v>44377</c:v>
                </c:pt>
                <c:pt idx="374">
                  <c:v>44378</c:v>
                </c:pt>
                <c:pt idx="375">
                  <c:v>44379</c:v>
                </c:pt>
                <c:pt idx="376">
                  <c:v>44382</c:v>
                </c:pt>
                <c:pt idx="377">
                  <c:v>44383</c:v>
                </c:pt>
                <c:pt idx="378">
                  <c:v>44384</c:v>
                </c:pt>
                <c:pt idx="379">
                  <c:v>44385</c:v>
                </c:pt>
                <c:pt idx="380">
                  <c:v>44386</c:v>
                </c:pt>
                <c:pt idx="381">
                  <c:v>44389</c:v>
                </c:pt>
                <c:pt idx="382">
                  <c:v>44390</c:v>
                </c:pt>
                <c:pt idx="383">
                  <c:v>44391</c:v>
                </c:pt>
                <c:pt idx="384">
                  <c:v>44392</c:v>
                </c:pt>
                <c:pt idx="385">
                  <c:v>44393</c:v>
                </c:pt>
                <c:pt idx="386">
                  <c:v>44396</c:v>
                </c:pt>
                <c:pt idx="387">
                  <c:v>44397</c:v>
                </c:pt>
                <c:pt idx="388">
                  <c:v>44398</c:v>
                </c:pt>
                <c:pt idx="389">
                  <c:v>44399</c:v>
                </c:pt>
                <c:pt idx="390">
                  <c:v>44400</c:v>
                </c:pt>
                <c:pt idx="391">
                  <c:v>44403</c:v>
                </c:pt>
                <c:pt idx="392">
                  <c:v>44404</c:v>
                </c:pt>
                <c:pt idx="393">
                  <c:v>44405</c:v>
                </c:pt>
                <c:pt idx="394">
                  <c:v>44406</c:v>
                </c:pt>
                <c:pt idx="395">
                  <c:v>44407</c:v>
                </c:pt>
                <c:pt idx="396">
                  <c:v>44410</c:v>
                </c:pt>
                <c:pt idx="397">
                  <c:v>44411</c:v>
                </c:pt>
                <c:pt idx="398">
                  <c:v>44412</c:v>
                </c:pt>
                <c:pt idx="399">
                  <c:v>44413</c:v>
                </c:pt>
                <c:pt idx="400">
                  <c:v>44414</c:v>
                </c:pt>
                <c:pt idx="401">
                  <c:v>44417</c:v>
                </c:pt>
                <c:pt idx="402">
                  <c:v>44418</c:v>
                </c:pt>
                <c:pt idx="403">
                  <c:v>44419</c:v>
                </c:pt>
                <c:pt idx="404">
                  <c:v>44420</c:v>
                </c:pt>
                <c:pt idx="405">
                  <c:v>44421</c:v>
                </c:pt>
                <c:pt idx="406">
                  <c:v>44424</c:v>
                </c:pt>
                <c:pt idx="407">
                  <c:v>44425</c:v>
                </c:pt>
                <c:pt idx="408">
                  <c:v>44426</c:v>
                </c:pt>
                <c:pt idx="409">
                  <c:v>44427</c:v>
                </c:pt>
                <c:pt idx="410">
                  <c:v>44428</c:v>
                </c:pt>
                <c:pt idx="411">
                  <c:v>44431</c:v>
                </c:pt>
                <c:pt idx="412">
                  <c:v>44432</c:v>
                </c:pt>
                <c:pt idx="413">
                  <c:v>44433</c:v>
                </c:pt>
                <c:pt idx="414">
                  <c:v>44434</c:v>
                </c:pt>
                <c:pt idx="415">
                  <c:v>44435</c:v>
                </c:pt>
                <c:pt idx="416">
                  <c:v>44438</c:v>
                </c:pt>
                <c:pt idx="417">
                  <c:v>44439</c:v>
                </c:pt>
                <c:pt idx="418">
                  <c:v>44440</c:v>
                </c:pt>
                <c:pt idx="419">
                  <c:v>44441</c:v>
                </c:pt>
                <c:pt idx="420">
                  <c:v>44442</c:v>
                </c:pt>
                <c:pt idx="421">
                  <c:v>44445</c:v>
                </c:pt>
                <c:pt idx="422">
                  <c:v>44447</c:v>
                </c:pt>
                <c:pt idx="423">
                  <c:v>44448</c:v>
                </c:pt>
                <c:pt idx="424">
                  <c:v>44449</c:v>
                </c:pt>
                <c:pt idx="425">
                  <c:v>44452</c:v>
                </c:pt>
                <c:pt idx="426">
                  <c:v>44453</c:v>
                </c:pt>
                <c:pt idx="427">
                  <c:v>44454</c:v>
                </c:pt>
                <c:pt idx="428">
                  <c:v>44455</c:v>
                </c:pt>
                <c:pt idx="429">
                  <c:v>44456</c:v>
                </c:pt>
                <c:pt idx="430">
                  <c:v>44459</c:v>
                </c:pt>
                <c:pt idx="431">
                  <c:v>44460</c:v>
                </c:pt>
                <c:pt idx="432">
                  <c:v>44461</c:v>
                </c:pt>
                <c:pt idx="433">
                  <c:v>44462</c:v>
                </c:pt>
                <c:pt idx="434">
                  <c:v>44463</c:v>
                </c:pt>
                <c:pt idx="435">
                  <c:v>44466</c:v>
                </c:pt>
                <c:pt idx="436">
                  <c:v>44467</c:v>
                </c:pt>
                <c:pt idx="437">
                  <c:v>44468</c:v>
                </c:pt>
                <c:pt idx="438">
                  <c:v>44469</c:v>
                </c:pt>
                <c:pt idx="439">
                  <c:v>44470</c:v>
                </c:pt>
                <c:pt idx="440">
                  <c:v>44473</c:v>
                </c:pt>
                <c:pt idx="441">
                  <c:v>44474</c:v>
                </c:pt>
                <c:pt idx="442">
                  <c:v>44475</c:v>
                </c:pt>
                <c:pt idx="443">
                  <c:v>44476</c:v>
                </c:pt>
                <c:pt idx="444">
                  <c:v>44477</c:v>
                </c:pt>
                <c:pt idx="445">
                  <c:v>44480</c:v>
                </c:pt>
                <c:pt idx="446">
                  <c:v>44482</c:v>
                </c:pt>
                <c:pt idx="447">
                  <c:v>44483</c:v>
                </c:pt>
                <c:pt idx="448">
                  <c:v>44484</c:v>
                </c:pt>
                <c:pt idx="449">
                  <c:v>44487</c:v>
                </c:pt>
                <c:pt idx="450">
                  <c:v>44488</c:v>
                </c:pt>
                <c:pt idx="451">
                  <c:v>44489</c:v>
                </c:pt>
                <c:pt idx="452">
                  <c:v>44490</c:v>
                </c:pt>
                <c:pt idx="453">
                  <c:v>44491</c:v>
                </c:pt>
                <c:pt idx="454">
                  <c:v>44494</c:v>
                </c:pt>
                <c:pt idx="455">
                  <c:v>44495</c:v>
                </c:pt>
                <c:pt idx="456">
                  <c:v>44496</c:v>
                </c:pt>
                <c:pt idx="457">
                  <c:v>44497</c:v>
                </c:pt>
                <c:pt idx="458">
                  <c:v>44498</c:v>
                </c:pt>
                <c:pt idx="459">
                  <c:v>44501</c:v>
                </c:pt>
                <c:pt idx="460">
                  <c:v>44503</c:v>
                </c:pt>
                <c:pt idx="461">
                  <c:v>44504</c:v>
                </c:pt>
                <c:pt idx="462">
                  <c:v>44505</c:v>
                </c:pt>
                <c:pt idx="463">
                  <c:v>44508</c:v>
                </c:pt>
                <c:pt idx="464">
                  <c:v>44509</c:v>
                </c:pt>
                <c:pt idx="465">
                  <c:v>44510</c:v>
                </c:pt>
                <c:pt idx="466">
                  <c:v>44511</c:v>
                </c:pt>
                <c:pt idx="467">
                  <c:v>44512</c:v>
                </c:pt>
                <c:pt idx="468">
                  <c:v>44516</c:v>
                </c:pt>
                <c:pt idx="469">
                  <c:v>44517</c:v>
                </c:pt>
                <c:pt idx="470">
                  <c:v>44518</c:v>
                </c:pt>
                <c:pt idx="471">
                  <c:v>44519</c:v>
                </c:pt>
                <c:pt idx="472">
                  <c:v>44522</c:v>
                </c:pt>
                <c:pt idx="473">
                  <c:v>44523</c:v>
                </c:pt>
                <c:pt idx="474">
                  <c:v>44524</c:v>
                </c:pt>
                <c:pt idx="475">
                  <c:v>44525</c:v>
                </c:pt>
                <c:pt idx="476">
                  <c:v>44526</c:v>
                </c:pt>
                <c:pt idx="477">
                  <c:v>44529</c:v>
                </c:pt>
                <c:pt idx="478">
                  <c:v>44530</c:v>
                </c:pt>
                <c:pt idx="479">
                  <c:v>44531</c:v>
                </c:pt>
                <c:pt idx="480">
                  <c:v>44532</c:v>
                </c:pt>
                <c:pt idx="481">
                  <c:v>44533</c:v>
                </c:pt>
                <c:pt idx="482">
                  <c:v>44536</c:v>
                </c:pt>
                <c:pt idx="483">
                  <c:v>44537</c:v>
                </c:pt>
                <c:pt idx="484">
                  <c:v>44538</c:v>
                </c:pt>
                <c:pt idx="485">
                  <c:v>44539</c:v>
                </c:pt>
                <c:pt idx="486">
                  <c:v>44540</c:v>
                </c:pt>
                <c:pt idx="487">
                  <c:v>44543</c:v>
                </c:pt>
                <c:pt idx="488">
                  <c:v>44544</c:v>
                </c:pt>
                <c:pt idx="489">
                  <c:v>44545</c:v>
                </c:pt>
                <c:pt idx="490">
                  <c:v>44546</c:v>
                </c:pt>
                <c:pt idx="491">
                  <c:v>44547</c:v>
                </c:pt>
                <c:pt idx="492">
                  <c:v>44550</c:v>
                </c:pt>
                <c:pt idx="493">
                  <c:v>44551</c:v>
                </c:pt>
                <c:pt idx="494">
                  <c:v>44552</c:v>
                </c:pt>
                <c:pt idx="495">
                  <c:v>44553</c:v>
                </c:pt>
                <c:pt idx="496">
                  <c:v>44554</c:v>
                </c:pt>
                <c:pt idx="497">
                  <c:v>44557</c:v>
                </c:pt>
                <c:pt idx="498">
                  <c:v>44558</c:v>
                </c:pt>
                <c:pt idx="499">
                  <c:v>44559</c:v>
                </c:pt>
                <c:pt idx="500">
                  <c:v>44560</c:v>
                </c:pt>
                <c:pt idx="501">
                  <c:v>44561</c:v>
                </c:pt>
              </c:numCache>
              <c:extLst xmlns:c15="http://schemas.microsoft.com/office/drawing/2012/chart"/>
            </c:numRef>
          </c:cat>
          <c:val>
            <c:numRef>
              <c:f>'NTN-F'!$AQ$3:$AQ$988</c:f>
              <c:numCache>
                <c:formatCode>0.00</c:formatCode>
                <c:ptCount val="986"/>
                <c:pt idx="0" formatCode="General">
                  <c:v>0</c:v>
                </c:pt>
                <c:pt idx="1">
                  <c:v>1.7088558920153041E-2</c:v>
                </c:pt>
                <c:pt idx="2">
                  <c:v>3.4180038028774895E-2</c:v>
                </c:pt>
                <c:pt idx="3">
                  <c:v>5.1274437824866403E-2</c:v>
                </c:pt>
                <c:pt idx="4">
                  <c:v>6.8371758807539429E-2</c:v>
                </c:pt>
                <c:pt idx="5">
                  <c:v>8.5472001475972448E-2</c:v>
                </c:pt>
                <c:pt idx="6">
                  <c:v>0.10257516632945496</c:v>
                </c:pt>
                <c:pt idx="7">
                  <c:v>0.11968125386734307</c:v>
                </c:pt>
                <c:pt idx="8">
                  <c:v>0.13679026458908172</c:v>
                </c:pt>
                <c:pt idx="9">
                  <c:v>0.15390219899420465</c:v>
                </c:pt>
                <c:pt idx="10">
                  <c:v>0.17101705758231223</c:v>
                </c:pt>
                <c:pt idx="11">
                  <c:v>0.18813484085311583</c:v>
                </c:pt>
                <c:pt idx="12">
                  <c:v>0.20525554930639345</c:v>
                </c:pt>
                <c:pt idx="13">
                  <c:v>0.22237918344203411</c:v>
                </c:pt>
                <c:pt idx="14">
                  <c:v>0.23950574375997125</c:v>
                </c:pt>
                <c:pt idx="15">
                  <c:v>0.2566352307602715</c:v>
                </c:pt>
                <c:pt idx="16">
                  <c:v>0.27376764494304595</c:v>
                </c:pt>
                <c:pt idx="17">
                  <c:v>0.29090298680851667</c:v>
                </c:pt>
                <c:pt idx="18">
                  <c:v>0.30804125685697237</c:v>
                </c:pt>
                <c:pt idx="19">
                  <c:v>0.32518245558881276</c:v>
                </c:pt>
                <c:pt idx="20">
                  <c:v>0.34232658350448197</c:v>
                </c:pt>
                <c:pt idx="21">
                  <c:v>0.35947364110455737</c:v>
                </c:pt>
                <c:pt idx="22">
                  <c:v>0.37662362888968293</c:v>
                </c:pt>
                <c:pt idx="23">
                  <c:v>0.39377654736056922</c:v>
                </c:pt>
                <c:pt idx="24">
                  <c:v>0.41093239701803785</c:v>
                </c:pt>
                <c:pt idx="25">
                  <c:v>0.42809117836297705</c:v>
                </c:pt>
                <c:pt idx="26">
                  <c:v>0.44429726838108863</c:v>
                </c:pt>
                <c:pt idx="27">
                  <c:v>0.46050597357738532</c:v>
                </c:pt>
                <c:pt idx="28">
                  <c:v>0.4767172943738851</c:v>
                </c:pt>
                <c:pt idx="29">
                  <c:v>0.49293123119267257</c:v>
                </c:pt>
                <c:pt idx="30">
                  <c:v>0.50914778445587672</c:v>
                </c:pt>
                <c:pt idx="31">
                  <c:v>0.52536695458573757</c:v>
                </c:pt>
                <c:pt idx="32">
                  <c:v>0.54158874200451734</c:v>
                </c:pt>
                <c:pt idx="33">
                  <c:v>0.55781314713456709</c:v>
                </c:pt>
                <c:pt idx="34">
                  <c:v>0.57404017039832667</c:v>
                </c:pt>
                <c:pt idx="35">
                  <c:v>0.59026981221828034</c:v>
                </c:pt>
                <c:pt idx="36">
                  <c:v>0.606502073016979</c:v>
                </c:pt>
                <c:pt idx="37">
                  <c:v>0.62273695321704015</c:v>
                </c:pt>
                <c:pt idx="38">
                  <c:v>0.63897445324117008</c:v>
                </c:pt>
                <c:pt idx="39">
                  <c:v>0.65521457351211954</c:v>
                </c:pt>
                <c:pt idx="40">
                  <c:v>0.67145731445272805</c:v>
                </c:pt>
                <c:pt idx="41">
                  <c:v>0.68770267648587957</c:v>
                </c:pt>
                <c:pt idx="42">
                  <c:v>0.70395066003456908</c:v>
                </c:pt>
                <c:pt idx="43">
                  <c:v>0.72020126552179153</c:v>
                </c:pt>
                <c:pt idx="44">
                  <c:v>0.73645449337067515</c:v>
                </c:pt>
                <c:pt idx="45">
                  <c:v>0.75271034400439252</c:v>
                </c:pt>
                <c:pt idx="46">
                  <c:v>0.76896881784616067</c:v>
                </c:pt>
                <c:pt idx="47">
                  <c:v>0.78522991531930764</c:v>
                </c:pt>
                <c:pt idx="48">
                  <c:v>0.80149363684720587</c:v>
                </c:pt>
                <c:pt idx="49">
                  <c:v>0.81775998285329443</c:v>
                </c:pt>
                <c:pt idx="50">
                  <c:v>0.83402895376107899</c:v>
                </c:pt>
                <c:pt idx="51">
                  <c:v>0.85030054999415405</c:v>
                </c:pt>
                <c:pt idx="52">
                  <c:v>0.86657477197615851</c:v>
                </c:pt>
                <c:pt idx="53">
                  <c:v>0.88285162013082008</c:v>
                </c:pt>
                <c:pt idx="54">
                  <c:v>0.897204288688358</c:v>
                </c:pt>
                <c:pt idx="55">
                  <c:v>0.91155899920933869</c:v>
                </c:pt>
                <c:pt idx="56">
                  <c:v>0.92591575198426312</c:v>
                </c:pt>
                <c:pt idx="57">
                  <c:v>0.94027454730369886</c:v>
                </c:pt>
                <c:pt idx="58">
                  <c:v>0.95463538545823567</c:v>
                </c:pt>
                <c:pt idx="59">
                  <c:v>0.96899826673850775</c:v>
                </c:pt>
                <c:pt idx="60">
                  <c:v>0.98336319143519368</c:v>
                </c:pt>
                <c:pt idx="61">
                  <c:v>0.99773015983899427</c:v>
                </c:pt>
                <c:pt idx="62">
                  <c:v>1.0120991722406769</c:v>
                </c:pt>
                <c:pt idx="63">
                  <c:v>1.0264702289310534</c:v>
                </c:pt>
                <c:pt idx="64">
                  <c:v>1.0408433302009579</c:v>
                </c:pt>
                <c:pt idx="65">
                  <c:v>1.0552184763412908</c:v>
                </c:pt>
                <c:pt idx="66">
                  <c:v>1.069595667642953</c:v>
                </c:pt>
                <c:pt idx="67">
                  <c:v>1.0839749043969338</c:v>
                </c:pt>
                <c:pt idx="68">
                  <c:v>1.0983561868942227</c:v>
                </c:pt>
                <c:pt idx="69">
                  <c:v>1.1127395154258757</c:v>
                </c:pt>
                <c:pt idx="70">
                  <c:v>1.1271248902829933</c:v>
                </c:pt>
                <c:pt idx="71">
                  <c:v>1.1415123117566983</c:v>
                </c:pt>
                <c:pt idx="72">
                  <c:v>1.1559017801381577</c:v>
                </c:pt>
                <c:pt idx="73">
                  <c:v>1.170293295718583</c:v>
                </c:pt>
                <c:pt idx="74">
                  <c:v>1.1846868587892523</c:v>
                </c:pt>
                <c:pt idx="75">
                  <c:v>1.1990824696414437</c:v>
                </c:pt>
                <c:pt idx="76">
                  <c:v>1.213480128566502</c:v>
                </c:pt>
                <c:pt idx="77">
                  <c:v>1.2278798358558163</c:v>
                </c:pt>
                <c:pt idx="78">
                  <c:v>1.2422815918007979</c:v>
                </c:pt>
                <c:pt idx="79">
                  <c:v>1.2566853966929026</c:v>
                </c:pt>
                <c:pt idx="80">
                  <c:v>1.2710912508236527</c:v>
                </c:pt>
                <c:pt idx="81">
                  <c:v>1.2854991544845928</c:v>
                </c:pt>
                <c:pt idx="82">
                  <c:v>1.299909107967312</c:v>
                </c:pt>
                <c:pt idx="83">
                  <c:v>1.3143211115634212</c:v>
                </c:pt>
                <c:pt idx="84">
                  <c:v>1.3287351655645985</c:v>
                </c:pt>
                <c:pt idx="85">
                  <c:v>1.3431512702625659</c:v>
                </c:pt>
                <c:pt idx="86">
                  <c:v>1.3546485214516846</c:v>
                </c:pt>
                <c:pt idx="87">
                  <c:v>1.366147076989277</c:v>
                </c:pt>
                <c:pt idx="88">
                  <c:v>1.3776469370233135</c:v>
                </c:pt>
                <c:pt idx="89">
                  <c:v>1.389148101701787</c:v>
                </c:pt>
                <c:pt idx="90">
                  <c:v>1.4006505711727346</c:v>
                </c:pt>
                <c:pt idx="91">
                  <c:v>1.412154345584149</c:v>
                </c:pt>
                <c:pt idx="92">
                  <c:v>1.4236594250840895</c:v>
                </c:pt>
                <c:pt idx="93">
                  <c:v>1.4351658098206377</c:v>
                </c:pt>
                <c:pt idx="94">
                  <c:v>1.4466734999418307</c:v>
                </c:pt>
                <c:pt idx="95">
                  <c:v>1.4581824955957945</c:v>
                </c:pt>
                <c:pt idx="96">
                  <c:v>1.4696927969306328</c:v>
                </c:pt>
                <c:pt idx="97">
                  <c:v>1.4812044040944716</c:v>
                </c:pt>
                <c:pt idx="98">
                  <c:v>1.4927173172354369</c:v>
                </c:pt>
                <c:pt idx="99">
                  <c:v>1.5042315365017211</c:v>
                </c:pt>
                <c:pt idx="100">
                  <c:v>1.5157470620414726</c:v>
                </c:pt>
                <c:pt idx="101">
                  <c:v>1.527263894002906</c:v>
                </c:pt>
                <c:pt idx="102">
                  <c:v>1.5387820325342361</c:v>
                </c:pt>
                <c:pt idx="103">
                  <c:v>1.5503014777836777</c:v>
                </c:pt>
                <c:pt idx="104">
                  <c:v>1.5618222298994899</c:v>
                </c:pt>
                <c:pt idx="105">
                  <c:v>1.5733442890299321</c:v>
                </c:pt>
                <c:pt idx="106">
                  <c:v>1.5848676553232632</c:v>
                </c:pt>
                <c:pt idx="107">
                  <c:v>1.5963923289278092</c:v>
                </c:pt>
                <c:pt idx="108">
                  <c:v>1.6079183099918737</c:v>
                </c:pt>
                <c:pt idx="109">
                  <c:v>1.6194455986637823</c:v>
                </c:pt>
                <c:pt idx="110">
                  <c:v>1.6309741950918832</c:v>
                </c:pt>
                <c:pt idx="111">
                  <c:v>1.6425040994245244</c:v>
                </c:pt>
                <c:pt idx="112">
                  <c:v>1.6540353118100981</c:v>
                </c:pt>
                <c:pt idx="113">
                  <c:v>1.6655678323969969</c:v>
                </c:pt>
                <c:pt idx="114">
                  <c:v>1.6771016613336576</c:v>
                </c:pt>
                <c:pt idx="115">
                  <c:v>1.685684916697805</c:v>
                </c:pt>
                <c:pt idx="116">
                  <c:v>1.6942688966328889</c:v>
                </c:pt>
                <c:pt idx="117">
                  <c:v>1.7028536012000606</c:v>
                </c:pt>
                <c:pt idx="118">
                  <c:v>1.7114390304605154</c:v>
                </c:pt>
                <c:pt idx="119">
                  <c:v>1.7200251844754266</c:v>
                </c:pt>
                <c:pt idx="120">
                  <c:v>1.7286120633059676</c:v>
                </c:pt>
                <c:pt idx="121">
                  <c:v>1.7371996670133116</c:v>
                </c:pt>
                <c:pt idx="122">
                  <c:v>1.7457879956586764</c:v>
                </c:pt>
                <c:pt idx="123">
                  <c:v>1.7543770493032351</c:v>
                </c:pt>
                <c:pt idx="124">
                  <c:v>1.7629668280082056</c:v>
                </c:pt>
                <c:pt idx="125">
                  <c:v>1.7715573318347833</c:v>
                </c:pt>
                <c:pt idx="126">
                  <c:v>1.7801485608441858</c:v>
                </c:pt>
                <c:pt idx="127">
                  <c:v>1.7887405150976532</c:v>
                </c:pt>
                <c:pt idx="128">
                  <c:v>1.7973331946563809</c:v>
                </c:pt>
                <c:pt idx="129">
                  <c:v>1.8059265995816087</c:v>
                </c:pt>
                <c:pt idx="130">
                  <c:v>1.8145207299345545</c:v>
                </c:pt>
                <c:pt idx="131">
                  <c:v>1.8231155857764803</c:v>
                </c:pt>
                <c:pt idx="132">
                  <c:v>1.8317111671686037</c:v>
                </c:pt>
                <c:pt idx="133">
                  <c:v>1.840307474172187</c:v>
                </c:pt>
                <c:pt idx="134">
                  <c:v>1.8489045068484922</c:v>
                </c:pt>
                <c:pt idx="135">
                  <c:v>1.8575022652587592</c:v>
                </c:pt>
                <c:pt idx="136">
                  <c:v>1.8661007494642723</c:v>
                </c:pt>
                <c:pt idx="137">
                  <c:v>1.8746999595262936</c:v>
                </c:pt>
                <c:pt idx="138">
                  <c:v>1.8832998955060853</c:v>
                </c:pt>
                <c:pt idx="139">
                  <c:v>1.8919005574649317</c:v>
                </c:pt>
                <c:pt idx="140">
                  <c:v>1.900501945464117</c:v>
                </c:pt>
                <c:pt idx="141">
                  <c:v>1.9091040595649478</c:v>
                </c:pt>
                <c:pt idx="142">
                  <c:v>1.9177068998287083</c:v>
                </c:pt>
                <c:pt idx="143">
                  <c:v>1.9263104663167052</c:v>
                </c:pt>
                <c:pt idx="144">
                  <c:v>1.9349147590902227</c:v>
                </c:pt>
                <c:pt idx="145">
                  <c:v>1.9435197782105895</c:v>
                </c:pt>
                <c:pt idx="146">
                  <c:v>1.9521255237391122</c:v>
                </c:pt>
                <c:pt idx="147">
                  <c:v>1.9607319957371194</c:v>
                </c:pt>
                <c:pt idx="148">
                  <c:v>1.96933919426594</c:v>
                </c:pt>
                <c:pt idx="149">
                  <c:v>1.9779471193869025</c:v>
                </c:pt>
                <c:pt idx="150">
                  <c:v>1.9855640858158052</c:v>
                </c:pt>
                <c:pt idx="151">
                  <c:v>1.9931816211733899</c:v>
                </c:pt>
                <c:pt idx="152">
                  <c:v>2.0007997255021337</c:v>
                </c:pt>
                <c:pt idx="153">
                  <c:v>2.0084183988445359</c:v>
                </c:pt>
                <c:pt idx="154">
                  <c:v>2.0160376412430958</c:v>
                </c:pt>
                <c:pt idx="155">
                  <c:v>2.0236574527403128</c:v>
                </c:pt>
                <c:pt idx="156">
                  <c:v>2.0312778333787085</c:v>
                </c:pt>
                <c:pt idx="157">
                  <c:v>2.0388987832007821</c:v>
                </c:pt>
                <c:pt idx="158">
                  <c:v>2.0465203022490552</c:v>
                </c:pt>
                <c:pt idx="159">
                  <c:v>2.0541423905660494</c:v>
                </c:pt>
                <c:pt idx="160">
                  <c:v>2.061765048194264</c:v>
                </c:pt>
                <c:pt idx="161">
                  <c:v>2.0693882751762427</c:v>
                </c:pt>
                <c:pt idx="162">
                  <c:v>2.0770120715545071</c:v>
                </c:pt>
                <c:pt idx="163">
                  <c:v>2.0846364373715787</c:v>
                </c:pt>
                <c:pt idx="164">
                  <c:v>2.0922613726700012</c:v>
                </c:pt>
                <c:pt idx="165">
                  <c:v>2.0998868774922963</c:v>
                </c:pt>
                <c:pt idx="166">
                  <c:v>2.1075129518810076</c:v>
                </c:pt>
                <c:pt idx="167">
                  <c:v>2.1151395958786789</c:v>
                </c:pt>
                <c:pt idx="168">
                  <c:v>2.1227668095278762</c:v>
                </c:pt>
                <c:pt idx="169">
                  <c:v>2.130394592871121</c:v>
                </c:pt>
                <c:pt idx="170">
                  <c:v>2.1380229459509792</c:v>
                </c:pt>
                <c:pt idx="171">
                  <c:v>2.1456518688099946</c:v>
                </c:pt>
                <c:pt idx="172">
                  <c:v>2.1532813614907331</c:v>
                </c:pt>
                <c:pt idx="173">
                  <c:v>2.1609114240357608</c:v>
                </c:pt>
                <c:pt idx="174">
                  <c:v>2.1685420564876212</c:v>
                </c:pt>
                <c:pt idx="175">
                  <c:v>2.1761732588889027</c:v>
                </c:pt>
                <c:pt idx="176">
                  <c:v>2.1838050312821711</c:v>
                </c:pt>
                <c:pt idx="177">
                  <c:v>2.1914373737099924</c:v>
                </c:pt>
                <c:pt idx="178">
                  <c:v>2.1990702862149547</c:v>
                </c:pt>
                <c:pt idx="179">
                  <c:v>2.206703768839624</c:v>
                </c:pt>
                <c:pt idx="180">
                  <c:v>2.2143378216266107</c:v>
                </c:pt>
                <c:pt idx="181">
                  <c:v>2.2219724446184808</c:v>
                </c:pt>
                <c:pt idx="182">
                  <c:v>2.2296076378578222</c:v>
                </c:pt>
                <c:pt idx="183">
                  <c:v>2.2372434013872233</c:v>
                </c:pt>
                <c:pt idx="184">
                  <c:v>2.2448797352492944</c:v>
                </c:pt>
                <c:pt idx="185">
                  <c:v>2.2525166394866458</c:v>
                </c:pt>
                <c:pt idx="186">
                  <c:v>2.2601541141418657</c:v>
                </c:pt>
                <c:pt idx="187">
                  <c:v>2.2677921592575423</c:v>
                </c:pt>
                <c:pt idx="188">
                  <c:v>2.2754307748763081</c:v>
                </c:pt>
                <c:pt idx="189">
                  <c:v>2.2830699610407734</c:v>
                </c:pt>
                <c:pt idx="190">
                  <c:v>2.2907097177935487</c:v>
                </c:pt>
                <c:pt idx="191">
                  <c:v>2.2983500451772443</c:v>
                </c:pt>
                <c:pt idx="192">
                  <c:v>2.3059909432344927</c:v>
                </c:pt>
                <c:pt idx="193">
                  <c:v>2.3136324120079266</c:v>
                </c:pt>
                <c:pt idx="194">
                  <c:v>2.3212744515401562</c:v>
                </c:pt>
                <c:pt idx="195">
                  <c:v>2.3289170618738142</c:v>
                </c:pt>
                <c:pt idx="196">
                  <c:v>2.3365602430515553</c:v>
                </c:pt>
                <c:pt idx="197">
                  <c:v>2.3442039951159899</c:v>
                </c:pt>
                <c:pt idx="198">
                  <c:v>2.3518483181097727</c:v>
                </c:pt>
                <c:pt idx="199">
                  <c:v>2.3594932120755585</c:v>
                </c:pt>
                <c:pt idx="200">
                  <c:v>2.3671386770559799</c:v>
                </c:pt>
                <c:pt idx="201">
                  <c:v>2.3747847130936917</c:v>
                </c:pt>
                <c:pt idx="202">
                  <c:v>2.3824313202313485</c:v>
                </c:pt>
                <c:pt idx="203">
                  <c:v>2.3900784985116053</c:v>
                </c:pt>
                <c:pt idx="204">
                  <c:v>2.3977262479771166</c:v>
                </c:pt>
                <c:pt idx="205">
                  <c:v>2.4053745686705597</c:v>
                </c:pt>
                <c:pt idx="206">
                  <c:v>2.4130234606345891</c:v>
                </c:pt>
                <c:pt idx="207">
                  <c:v>2.4206729239118818</c:v>
                </c:pt>
                <c:pt idx="208">
                  <c:v>2.4283229585450927</c:v>
                </c:pt>
                <c:pt idx="209">
                  <c:v>2.4359735645769209</c:v>
                </c:pt>
                <c:pt idx="210">
                  <c:v>2.4436247420500434</c:v>
                </c:pt>
                <c:pt idx="211">
                  <c:v>2.451276491007115</c:v>
                </c:pt>
                <c:pt idx="212">
                  <c:v>2.458928811490857</c:v>
                </c:pt>
                <c:pt idx="213">
                  <c:v>2.4665817035439463</c:v>
                </c:pt>
                <c:pt idx="214">
                  <c:v>2.4742351672090601</c:v>
                </c:pt>
                <c:pt idx="215">
                  <c:v>2.4818892025288974</c:v>
                </c:pt>
                <c:pt idx="216">
                  <c:v>2.4895438095461575</c:v>
                </c:pt>
                <c:pt idx="217">
                  <c:v>2.4971989883035617</c:v>
                </c:pt>
                <c:pt idx="218">
                  <c:v>2.504854738843787</c:v>
                </c:pt>
                <c:pt idx="219">
                  <c:v>2.5125110612095547</c:v>
                </c:pt>
                <c:pt idx="220">
                  <c:v>2.5201679554435863</c:v>
                </c:pt>
                <c:pt idx="221">
                  <c:v>2.5278254215885809</c:v>
                </c:pt>
                <c:pt idx="222">
                  <c:v>2.53548345968726</c:v>
                </c:pt>
                <c:pt idx="223">
                  <c:v>2.5431420697823448</c:v>
                </c:pt>
                <c:pt idx="224">
                  <c:v>2.5508012519165568</c:v>
                </c:pt>
                <c:pt idx="225">
                  <c:v>2.5584610061326174</c:v>
                </c:pt>
                <c:pt idx="226">
                  <c:v>2.5661213324732701</c:v>
                </c:pt>
                <c:pt idx="227">
                  <c:v>2.5737822309812364</c:v>
                </c:pt>
                <c:pt idx="228">
                  <c:v>2.5814437016992597</c:v>
                </c:pt>
                <c:pt idx="229">
                  <c:v>2.5891057446700838</c:v>
                </c:pt>
                <c:pt idx="230">
                  <c:v>2.5967683599364522</c:v>
                </c:pt>
                <c:pt idx="231">
                  <c:v>2.6044315475410862</c:v>
                </c:pt>
                <c:pt idx="232">
                  <c:v>2.6120953075267739</c:v>
                </c:pt>
                <c:pt idx="233">
                  <c:v>2.6197596399362366</c:v>
                </c:pt>
                <c:pt idx="234">
                  <c:v>2.6274245448122402</c:v>
                </c:pt>
                <c:pt idx="235">
                  <c:v>2.6350900221975504</c:v>
                </c:pt>
                <c:pt idx="236">
                  <c:v>2.6427560721349108</c:v>
                </c:pt>
                <c:pt idx="237">
                  <c:v>2.6504226946671094</c:v>
                </c:pt>
                <c:pt idx="238">
                  <c:v>2.6580898898368899</c:v>
                </c:pt>
                <c:pt idx="239">
                  <c:v>2.6657576576870401</c:v>
                </c:pt>
                <c:pt idx="240">
                  <c:v>2.6734259982603481</c:v>
                </c:pt>
                <c:pt idx="241">
                  <c:v>2.6810949115995575</c:v>
                </c:pt>
                <c:pt idx="242">
                  <c:v>2.6887643977474784</c:v>
                </c:pt>
                <c:pt idx="243">
                  <c:v>2.6964344567468768</c:v>
                </c:pt>
                <c:pt idx="244">
                  <c:v>2.7041050886405626</c:v>
                </c:pt>
                <c:pt idx="245">
                  <c:v>2.7117762934713019</c:v>
                </c:pt>
                <c:pt idx="246">
                  <c:v>2.7194480712819047</c:v>
                </c:pt>
                <c:pt idx="247">
                  <c:v>2.727120422115159</c:v>
                </c:pt>
                <c:pt idx="248">
                  <c:v>2.7347933460138751</c:v>
                </c:pt>
                <c:pt idx="249">
                  <c:v>2.742466843020841</c:v>
                </c:pt>
                <c:pt idx="250">
                  <c:v>2.7501409131788668</c:v>
                </c:pt>
                <c:pt idx="251">
                  <c:v>2.7578155565307849</c:v>
                </c:pt>
                <c:pt idx="252">
                  <c:v>2.7654907731193834</c:v>
                </c:pt>
                <c:pt idx="253">
                  <c:v>2.7731665629874946</c:v>
                </c:pt>
                <c:pt idx="254">
                  <c:v>2.7808429261779288</c:v>
                </c:pt>
                <c:pt idx="255">
                  <c:v>2.7885198627335184</c:v>
                </c:pt>
                <c:pt idx="256">
                  <c:v>2.7961973726970735</c:v>
                </c:pt>
                <c:pt idx="257">
                  <c:v>2.8038754561114265</c:v>
                </c:pt>
                <c:pt idx="258">
                  <c:v>2.8115541130194099</c:v>
                </c:pt>
                <c:pt idx="259">
                  <c:v>2.8192333434638783</c:v>
                </c:pt>
                <c:pt idx="260">
                  <c:v>2.8269131474876419</c:v>
                </c:pt>
                <c:pt idx="261">
                  <c:v>2.8345935251335552</c:v>
                </c:pt>
                <c:pt idx="262">
                  <c:v>2.842274476444473</c:v>
                </c:pt>
                <c:pt idx="263">
                  <c:v>2.8499560014632275</c:v>
                </c:pt>
                <c:pt idx="264">
                  <c:v>2.8576381002326956</c:v>
                </c:pt>
                <c:pt idx="265">
                  <c:v>2.8653207727957097</c:v>
                </c:pt>
                <c:pt idx="266">
                  <c:v>2.8730040191951245</c:v>
                </c:pt>
                <c:pt idx="267">
                  <c:v>2.8806878394738167</c:v>
                </c:pt>
                <c:pt idx="268">
                  <c:v>2.8883722336746409</c:v>
                </c:pt>
                <c:pt idx="269">
                  <c:v>2.896057201840474</c:v>
                </c:pt>
                <c:pt idx="270">
                  <c:v>2.9037427440141705</c:v>
                </c:pt>
                <c:pt idx="271">
                  <c:v>2.9114288602386296</c:v>
                </c:pt>
                <c:pt idx="272">
                  <c:v>2.9191155505567057</c:v>
                </c:pt>
                <c:pt idx="273">
                  <c:v>2.9268028150112757</c:v>
                </c:pt>
                <c:pt idx="274">
                  <c:v>2.9344906536452386</c:v>
                </c:pt>
                <c:pt idx="275">
                  <c:v>2.9421790665014713</c:v>
                </c:pt>
                <c:pt idx="276">
                  <c:v>2.9498680536228727</c:v>
                </c:pt>
                <c:pt idx="277">
                  <c:v>2.9575576150523419</c:v>
                </c:pt>
                <c:pt idx="278">
                  <c:v>2.9652477508327557</c:v>
                </c:pt>
                <c:pt idx="279">
                  <c:v>2.9729384610070353</c:v>
                </c:pt>
                <c:pt idx="280">
                  <c:v>2.9806297456180575</c:v>
                </c:pt>
                <c:pt idx="281">
                  <c:v>2.9883216047087435</c:v>
                </c:pt>
                <c:pt idx="282">
                  <c:v>2.9960140383220146</c:v>
                </c:pt>
                <c:pt idx="283">
                  <c:v>3.0037070465007698</c:v>
                </c:pt>
                <c:pt idx="284">
                  <c:v>3.0114006292879081</c:v>
                </c:pt>
                <c:pt idx="285">
                  <c:v>3.0190947867263729</c:v>
                </c:pt>
                <c:pt idx="286">
                  <c:v>3.0267895188590854</c:v>
                </c:pt>
                <c:pt idx="287">
                  <c:v>3.0344848257289669</c:v>
                </c:pt>
                <c:pt idx="288">
                  <c:v>3.0421807073789386</c:v>
                </c:pt>
                <c:pt idx="289">
                  <c:v>3.049877163851944</c:v>
                </c:pt>
                <c:pt idx="290">
                  <c:v>3.0575741951909041</c:v>
                </c:pt>
                <c:pt idx="291">
                  <c:v>3.0652718014387625</c:v>
                </c:pt>
                <c:pt idx="292">
                  <c:v>3.0729699826384627</c:v>
                </c:pt>
                <c:pt idx="293">
                  <c:v>3.0806687388329479</c:v>
                </c:pt>
                <c:pt idx="294">
                  <c:v>3.0883680700651617</c:v>
                </c:pt>
                <c:pt idx="295">
                  <c:v>3.0960679763780474</c:v>
                </c:pt>
                <c:pt idx="296">
                  <c:v>3.1037684578145708</c:v>
                </c:pt>
                <c:pt idx="297">
                  <c:v>3.1114695144176974</c:v>
                </c:pt>
                <c:pt idx="298">
                  <c:v>3.1191711462303928</c:v>
                </c:pt>
                <c:pt idx="299">
                  <c:v>3.1268733532956006</c:v>
                </c:pt>
                <c:pt idx="300">
                  <c:v>3.1345761356562862</c:v>
                </c:pt>
                <c:pt idx="301">
                  <c:v>3.1422794933554377</c:v>
                </c:pt>
                <c:pt idx="302">
                  <c:v>3.1499834264360205</c:v>
                </c:pt>
                <c:pt idx="303">
                  <c:v>3.160689868662625</c:v>
                </c:pt>
                <c:pt idx="304">
                  <c:v>3.1713974221633467</c:v>
                </c:pt>
                <c:pt idx="305">
                  <c:v>3.1821060870535156</c:v>
                </c:pt>
                <c:pt idx="306">
                  <c:v>3.1928158634484838</c:v>
                </c:pt>
                <c:pt idx="307">
                  <c:v>3.2035267514636256</c:v>
                </c:pt>
                <c:pt idx="308">
                  <c:v>3.2142387512143156</c:v>
                </c:pt>
                <c:pt idx="309">
                  <c:v>3.2249518628159501</c:v>
                </c:pt>
                <c:pt idx="310">
                  <c:v>3.2356660863839259</c:v>
                </c:pt>
                <c:pt idx="311">
                  <c:v>3.2463814220336618</c:v>
                </c:pt>
                <c:pt idx="312">
                  <c:v>3.2570978698805986</c:v>
                </c:pt>
                <c:pt idx="313">
                  <c:v>3.2678154300401774</c:v>
                </c:pt>
                <c:pt idx="314">
                  <c:v>3.2785341026278392</c:v>
                </c:pt>
                <c:pt idx="315">
                  <c:v>3.2892538877590471</c:v>
                </c:pt>
                <c:pt idx="316">
                  <c:v>3.2999747855492867</c:v>
                </c:pt>
                <c:pt idx="317">
                  <c:v>3.3106967961140432</c:v>
                </c:pt>
                <c:pt idx="318">
                  <c:v>3.3214199195688021</c:v>
                </c:pt>
                <c:pt idx="319">
                  <c:v>3.3321441560290932</c:v>
                </c:pt>
                <c:pt idx="320">
                  <c:v>3.3428695056104463</c:v>
                </c:pt>
                <c:pt idx="321">
                  <c:v>3.3535959684283911</c:v>
                </c:pt>
                <c:pt idx="322">
                  <c:v>3.3643235445984576</c:v>
                </c:pt>
                <c:pt idx="323">
                  <c:v>3.3750522342362199</c:v>
                </c:pt>
                <c:pt idx="324">
                  <c:v>3.3857820374572523</c:v>
                </c:pt>
                <c:pt idx="325">
                  <c:v>3.3965129543771511</c:v>
                </c:pt>
                <c:pt idx="326">
                  <c:v>3.4072449851114905</c:v>
                </c:pt>
                <c:pt idx="327">
                  <c:v>3.4179781297758893</c:v>
                </c:pt>
                <c:pt idx="328">
                  <c:v>3.428712388485966</c:v>
                </c:pt>
                <c:pt idx="329">
                  <c:v>3.4394477613573615</c:v>
                </c:pt>
                <c:pt idx="330">
                  <c:v>3.4501842485056944</c:v>
                </c:pt>
                <c:pt idx="331">
                  <c:v>3.4609218500466499</c:v>
                </c:pt>
                <c:pt idx="332">
                  <c:v>3.471660566095891</c:v>
                </c:pt>
                <c:pt idx="333">
                  <c:v>3.4824003967690809</c:v>
                </c:pt>
                <c:pt idx="334">
                  <c:v>3.4931413421819268</c:v>
                </c:pt>
                <c:pt idx="335">
                  <c:v>3.5038834024501364</c:v>
                </c:pt>
                <c:pt idx="336">
                  <c:v>3.5176169689179915</c:v>
                </c:pt>
                <c:pt idx="337">
                  <c:v>3.5313523576445016</c:v>
                </c:pt>
                <c:pt idx="338">
                  <c:v>3.5450895688714734</c:v>
                </c:pt>
                <c:pt idx="339">
                  <c:v>3.5588286028407135</c:v>
                </c:pt>
                <c:pt idx="340">
                  <c:v>3.5725694597940727</c:v>
                </c:pt>
                <c:pt idx="341">
                  <c:v>3.5863121399734466</c:v>
                </c:pt>
                <c:pt idx="342">
                  <c:v>3.6000566436207304</c:v>
                </c:pt>
                <c:pt idx="343">
                  <c:v>3.6138029709779085</c:v>
                </c:pt>
                <c:pt idx="344">
                  <c:v>3.6275511222869428</c:v>
                </c:pt>
                <c:pt idx="345">
                  <c:v>3.6413010977898397</c:v>
                </c:pt>
                <c:pt idx="346">
                  <c:v>3.6550528977286501</c:v>
                </c:pt>
                <c:pt idx="347">
                  <c:v>3.6688065223454691</c:v>
                </c:pt>
                <c:pt idx="348">
                  <c:v>3.6825619718823921</c:v>
                </c:pt>
                <c:pt idx="349">
                  <c:v>3.6963192465815586</c:v>
                </c:pt>
                <c:pt idx="350">
                  <c:v>3.7100783466851528</c:v>
                </c:pt>
                <c:pt idx="351">
                  <c:v>3.7238392724353808</c:v>
                </c:pt>
                <c:pt idx="352">
                  <c:v>3.7376020240744712</c:v>
                </c:pt>
                <c:pt idx="353">
                  <c:v>3.7513666018446967</c:v>
                </c:pt>
                <c:pt idx="354">
                  <c:v>3.7651330059883525</c:v>
                </c:pt>
                <c:pt idx="355">
                  <c:v>3.7789012367478003</c:v>
                </c:pt>
                <c:pt idx="356">
                  <c:v>3.7926712943653795</c:v>
                </c:pt>
                <c:pt idx="357">
                  <c:v>3.8064431790835185</c:v>
                </c:pt>
                <c:pt idx="358">
                  <c:v>3.8202168911446233</c:v>
                </c:pt>
                <c:pt idx="359">
                  <c:v>3.8339924307911666</c:v>
                </c:pt>
                <c:pt idx="360">
                  <c:v>3.8477697982656434</c:v>
                </c:pt>
                <c:pt idx="361">
                  <c:v>3.8615489938105707</c:v>
                </c:pt>
                <c:pt idx="362">
                  <c:v>3.8753300176685324</c:v>
                </c:pt>
                <c:pt idx="363">
                  <c:v>3.889112870082112</c:v>
                </c:pt>
                <c:pt idx="364">
                  <c:v>3.9028975512939157</c:v>
                </c:pt>
                <c:pt idx="365">
                  <c:v>3.9196643711258972</c:v>
                </c:pt>
                <c:pt idx="366">
                  <c:v>3.9364338966211054</c:v>
                </c:pt>
                <c:pt idx="367">
                  <c:v>3.9532061282161246</c:v>
                </c:pt>
                <c:pt idx="368">
                  <c:v>3.9699810663476498</c:v>
                </c:pt>
                <c:pt idx="369">
                  <c:v>3.9867587114524428</c:v>
                </c:pt>
                <c:pt idx="370">
                  <c:v>4.0035390639673096</c:v>
                </c:pt>
                <c:pt idx="371">
                  <c:v>4.0203221243291676</c:v>
                </c:pt>
                <c:pt idx="372">
                  <c:v>4.037107892974956</c:v>
                </c:pt>
                <c:pt idx="373">
                  <c:v>4.0538963703417252</c:v>
                </c:pt>
                <c:pt idx="374">
                  <c:v>4.0706875568665923</c:v>
                </c:pt>
                <c:pt idx="375">
                  <c:v>4.0874814529867187</c:v>
                </c:pt>
                <c:pt idx="376">
                  <c:v>4.1042780591393546</c:v>
                </c:pt>
                <c:pt idx="377">
                  <c:v>4.1210773757618391</c:v>
                </c:pt>
                <c:pt idx="378">
                  <c:v>4.1378794032915334</c:v>
                </c:pt>
                <c:pt idx="379">
                  <c:v>4.1546841421659098</c:v>
                </c:pt>
                <c:pt idx="380">
                  <c:v>4.1714915928224849</c:v>
                </c:pt>
                <c:pt idx="381">
                  <c:v>4.1883017556988866</c:v>
                </c:pt>
                <c:pt idx="382">
                  <c:v>4.2051146312327647</c:v>
                </c:pt>
                <c:pt idx="383">
                  <c:v>4.221930219861858</c:v>
                </c:pt>
                <c:pt idx="384">
                  <c:v>4.238748522023994</c:v>
                </c:pt>
                <c:pt idx="385">
                  <c:v>4.2555695381570446</c:v>
                </c:pt>
                <c:pt idx="386">
                  <c:v>4.2723932686989707</c:v>
                </c:pt>
                <c:pt idx="387">
                  <c:v>4.2892197140877775</c:v>
                </c:pt>
                <c:pt idx="388">
                  <c:v>4.306048874761581</c:v>
                </c:pt>
                <c:pt idx="389">
                  <c:v>4.3228807511585421</c:v>
                </c:pt>
                <c:pt idx="390">
                  <c:v>4.33971534371691</c:v>
                </c:pt>
                <c:pt idx="391">
                  <c:v>4.3565526528749787</c:v>
                </c:pt>
                <c:pt idx="392">
                  <c:v>4.3733926790711086</c:v>
                </c:pt>
                <c:pt idx="393">
                  <c:v>4.3902354227437712</c:v>
                </c:pt>
                <c:pt idx="394">
                  <c:v>4.4070808843314824</c:v>
                </c:pt>
                <c:pt idx="395">
                  <c:v>4.4239290642728246</c:v>
                </c:pt>
                <c:pt idx="396">
                  <c:v>4.4407799630064693</c:v>
                </c:pt>
                <c:pt idx="397">
                  <c:v>4.4576335809711543</c:v>
                </c:pt>
                <c:pt idx="398">
                  <c:v>4.4744899186056619</c:v>
                </c:pt>
                <c:pt idx="399">
                  <c:v>4.4913489763488634</c:v>
                </c:pt>
                <c:pt idx="400">
                  <c:v>4.5121737373517989</c:v>
                </c:pt>
                <c:pt idx="401">
                  <c:v>4.5330026486568809</c:v>
                </c:pt>
                <c:pt idx="402">
                  <c:v>4.5538357110912475</c:v>
                </c:pt>
                <c:pt idx="403">
                  <c:v>4.5746729254822149</c:v>
                </c:pt>
                <c:pt idx="404">
                  <c:v>4.5955142926572545</c:v>
                </c:pt>
                <c:pt idx="405">
                  <c:v>4.6163598134440154</c:v>
                </c:pt>
                <c:pt idx="406">
                  <c:v>4.6372094886702797</c:v>
                </c:pt>
                <c:pt idx="407">
                  <c:v>4.6580633191640075</c:v>
                </c:pt>
                <c:pt idx="408">
                  <c:v>4.6789213057533363</c:v>
                </c:pt>
                <c:pt idx="409">
                  <c:v>4.6997834492665813</c:v>
                </c:pt>
                <c:pt idx="410">
                  <c:v>4.7206497505321687</c:v>
                </c:pt>
                <c:pt idx="411">
                  <c:v>4.7415202103787468</c:v>
                </c:pt>
                <c:pt idx="412">
                  <c:v>4.7623948296350971</c:v>
                </c:pt>
                <c:pt idx="413">
                  <c:v>4.7832736091301786</c:v>
                </c:pt>
                <c:pt idx="414">
                  <c:v>4.804156549693106</c:v>
                </c:pt>
                <c:pt idx="415">
                  <c:v>4.8250436521531714</c:v>
                </c:pt>
                <c:pt idx="416">
                  <c:v>4.8459349173398447</c:v>
                </c:pt>
                <c:pt idx="417">
                  <c:v>4.8668303460827067</c:v>
                </c:pt>
                <c:pt idx="418">
                  <c:v>4.8877299392115603</c:v>
                </c:pt>
                <c:pt idx="419">
                  <c:v>4.9086336975563638</c:v>
                </c:pt>
                <c:pt idx="420">
                  <c:v>4.9295416219472088</c:v>
                </c:pt>
                <c:pt idx="421">
                  <c:v>4.9504537132143867</c:v>
                </c:pt>
                <c:pt idx="422">
                  <c:v>4.971369972188322</c:v>
                </c:pt>
                <c:pt idx="423">
                  <c:v>4.9922903996996393</c:v>
                </c:pt>
                <c:pt idx="424">
                  <c:v>5.0132149965791184</c:v>
                </c:pt>
                <c:pt idx="425">
                  <c:v>5.0341437636576947</c:v>
                </c:pt>
                <c:pt idx="426">
                  <c:v>5.0550767017664811</c:v>
                </c:pt>
                <c:pt idx="427">
                  <c:v>5.0760138117367459</c:v>
                </c:pt>
                <c:pt idx="428">
                  <c:v>5.0969550943999131</c:v>
                </c:pt>
                <c:pt idx="429">
                  <c:v>5.1179005505876063</c:v>
                </c:pt>
                <c:pt idx="430">
                  <c:v>5.1388501811315823</c:v>
                </c:pt>
                <c:pt idx="431">
                  <c:v>5.1598039868637757</c:v>
                </c:pt>
                <c:pt idx="432">
                  <c:v>5.1807619686162765</c:v>
                </c:pt>
                <c:pt idx="433">
                  <c:v>5.2056756474897492</c:v>
                </c:pt>
                <c:pt idx="434">
                  <c:v>5.2305952275506939</c:v>
                </c:pt>
                <c:pt idx="435">
                  <c:v>5.2555207101969037</c:v>
                </c:pt>
                <c:pt idx="436">
                  <c:v>5.2804520968264823</c:v>
                </c:pt>
                <c:pt idx="437">
                  <c:v>5.3053893888378889</c:v>
                </c:pt>
                <c:pt idx="438">
                  <c:v>5.3303325876299157</c:v>
                </c:pt>
                <c:pt idx="439">
                  <c:v>5.3552816946016435</c:v>
                </c:pt>
                <c:pt idx="440">
                  <c:v>5.3802367111525529</c:v>
                </c:pt>
                <c:pt idx="441">
                  <c:v>5.4051976386823908</c:v>
                </c:pt>
                <c:pt idx="442">
                  <c:v>5.4301644785912817</c:v>
                </c:pt>
                <c:pt idx="443">
                  <c:v>5.4551372322796388</c:v>
                </c:pt>
                <c:pt idx="444">
                  <c:v>5.4801159011482525</c:v>
                </c:pt>
                <c:pt idx="445">
                  <c:v>5.5051004865982245</c:v>
                </c:pt>
                <c:pt idx="446">
                  <c:v>5.5300909900309669</c:v>
                </c:pt>
                <c:pt idx="447">
                  <c:v>5.5550874128482697</c:v>
                </c:pt>
                <c:pt idx="448">
                  <c:v>5.5800897564522112</c:v>
                </c:pt>
                <c:pt idx="449">
                  <c:v>5.6050980222452473</c:v>
                </c:pt>
                <c:pt idx="450">
                  <c:v>5.6301122116301228</c:v>
                </c:pt>
                <c:pt idx="451">
                  <c:v>5.6551323260099151</c:v>
                </c:pt>
                <c:pt idx="452">
                  <c:v>5.6801583667880795</c:v>
                </c:pt>
                <c:pt idx="453">
                  <c:v>5.7051903353683597</c:v>
                </c:pt>
                <c:pt idx="454">
                  <c:v>5.7302282331548327</c:v>
                </c:pt>
                <c:pt idx="455">
                  <c:v>5.7552720615519526</c:v>
                </c:pt>
                <c:pt idx="456">
                  <c:v>5.7803218219644625</c:v>
                </c:pt>
                <c:pt idx="457">
                  <c:v>5.8053775157974385</c:v>
                </c:pt>
                <c:pt idx="458">
                  <c:v>5.836332231129826</c:v>
                </c:pt>
                <c:pt idx="459">
                  <c:v>5.8672960026597609</c:v>
                </c:pt>
                <c:pt idx="460">
                  <c:v>5.8982688330367683</c:v>
                </c:pt>
                <c:pt idx="461">
                  <c:v>5.9292507249111059</c:v>
                </c:pt>
                <c:pt idx="462">
                  <c:v>5.9602416809338532</c:v>
                </c:pt>
                <c:pt idx="463">
                  <c:v>5.9912417037568222</c:v>
                </c:pt>
                <c:pt idx="464">
                  <c:v>6.0222507960326466</c:v>
                </c:pt>
                <c:pt idx="465">
                  <c:v>6.0532689604146928</c:v>
                </c:pt>
                <c:pt idx="466">
                  <c:v>6.0842961995571265</c:v>
                </c:pt>
                <c:pt idx="467">
                  <c:v>6.1153325161148908</c:v>
                </c:pt>
                <c:pt idx="468">
                  <c:v>6.1463779127436835</c:v>
                </c:pt>
                <c:pt idx="469">
                  <c:v>6.1774323921000018</c:v>
                </c:pt>
                <c:pt idx="470">
                  <c:v>6.2084959568411202</c:v>
                </c:pt>
                <c:pt idx="471">
                  <c:v>6.2395686096250902</c:v>
                </c:pt>
                <c:pt idx="472">
                  <c:v>6.2706503531107183</c:v>
                </c:pt>
                <c:pt idx="473">
                  <c:v>6.3017411899576103</c:v>
                </c:pt>
                <c:pt idx="474">
                  <c:v>6.3328411228261494</c:v>
                </c:pt>
                <c:pt idx="475">
                  <c:v>6.3639501543774957</c:v>
                </c:pt>
                <c:pt idx="476">
                  <c:v>6.3950682872735642</c:v>
                </c:pt>
                <c:pt idx="477">
                  <c:v>6.4261955241770918</c:v>
                </c:pt>
                <c:pt idx="478">
                  <c:v>6.4573318677515701</c:v>
                </c:pt>
                <c:pt idx="479">
                  <c:v>6.4884773206612678</c:v>
                </c:pt>
                <c:pt idx="480">
                  <c:v>6.519631885571231</c:v>
                </c:pt>
                <c:pt idx="481">
                  <c:v>6.5507955651473049</c:v>
                </c:pt>
                <c:pt idx="482">
                  <c:v>6.5819683620560898</c:v>
                </c:pt>
                <c:pt idx="483">
                  <c:v>6.6131502789649854</c:v>
                </c:pt>
                <c:pt idx="484">
                  <c:v>6.6443413185421685</c:v>
                </c:pt>
                <c:pt idx="485">
                  <c:v>6.6755414834565929</c:v>
                </c:pt>
                <c:pt idx="486">
                  <c:v>6.7126104332572378</c:v>
                </c:pt>
                <c:pt idx="487">
                  <c:v>6.7496922642396484</c:v>
                </c:pt>
                <c:pt idx="488">
                  <c:v>6.786786980879933</c:v>
                </c:pt>
                <c:pt idx="489">
                  <c:v>6.8238945876557544</c:v>
                </c:pt>
                <c:pt idx="490">
                  <c:v>6.8610150890463517</c:v>
                </c:pt>
                <c:pt idx="491">
                  <c:v>6.8981484895324963</c:v>
                </c:pt>
                <c:pt idx="492">
                  <c:v>6.9352947935965359</c:v>
                </c:pt>
                <c:pt idx="493">
                  <c:v>6.9724540057223727</c:v>
                </c:pt>
                <c:pt idx="494">
                  <c:v>7.009626130395441</c:v>
                </c:pt>
                <c:pt idx="495">
                  <c:v>7.0468111721027737</c:v>
                </c:pt>
                <c:pt idx="496">
                  <c:v>7.084009135332936</c:v>
                </c:pt>
                <c:pt idx="497">
                  <c:v>7.1212200245760471</c:v>
                </c:pt>
                <c:pt idx="498">
                  <c:v>7.158443844323803</c:v>
                </c:pt>
                <c:pt idx="499">
                  <c:v>7.1956805990694761</c:v>
                </c:pt>
                <c:pt idx="500">
                  <c:v>7.232930293307871</c:v>
                </c:pt>
                <c:pt idx="501">
                  <c:v>7.2701929315353464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5055-44CC-AF3E-64F64FDA08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866727"/>
        <c:axId val="106867055"/>
        <c:extLst>
          <c:ext xmlns:c15="http://schemas.microsoft.com/office/drawing/2012/chart" uri="{02D57815-91ED-43cb-92C2-25804820EDAC}">
            <c15:filteredLineSeries>
              <c15:ser>
                <c:idx val="3"/>
                <c:order val="4"/>
                <c:tx>
                  <c:strRef>
                    <c:extLst>
                      <c:ext uri="{02D57815-91ED-43cb-92C2-25804820EDAC}">
                        <c15:formulaRef>
                          <c15:sqref>'NTN-F'!$J$2</c15:sqref>
                        </c15:formulaRef>
                      </c:ext>
                    </c:extLst>
                    <c:strCache>
                      <c:ptCount val="1"/>
                      <c:pt idx="0">
                        <c:v>01/23</c:v>
                      </c:pt>
                    </c:strCache>
                  </c:strRef>
                </c:tx>
                <c:spPr>
                  <a:ln w="28575" cap="rnd">
                    <a:solidFill>
                      <a:srgbClr val="7030A0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'NTN-F'!$B$3:$B$988</c15:sqref>
                        </c15:formulaRef>
                      </c:ext>
                    </c:extLst>
                    <c:numCache>
                      <c:formatCode>m/d/yyyy</c:formatCode>
                      <c:ptCount val="986"/>
                      <c:pt idx="0">
                        <c:v>43832</c:v>
                      </c:pt>
                      <c:pt idx="1">
                        <c:v>43833</c:v>
                      </c:pt>
                      <c:pt idx="2">
                        <c:v>43836</c:v>
                      </c:pt>
                      <c:pt idx="3">
                        <c:v>43837</c:v>
                      </c:pt>
                      <c:pt idx="4">
                        <c:v>43838</c:v>
                      </c:pt>
                      <c:pt idx="5">
                        <c:v>43839</c:v>
                      </c:pt>
                      <c:pt idx="6">
                        <c:v>43840</c:v>
                      </c:pt>
                      <c:pt idx="7">
                        <c:v>43843</c:v>
                      </c:pt>
                      <c:pt idx="8">
                        <c:v>43844</c:v>
                      </c:pt>
                      <c:pt idx="9">
                        <c:v>43845</c:v>
                      </c:pt>
                      <c:pt idx="10">
                        <c:v>43846</c:v>
                      </c:pt>
                      <c:pt idx="11">
                        <c:v>43847</c:v>
                      </c:pt>
                      <c:pt idx="12">
                        <c:v>43850</c:v>
                      </c:pt>
                      <c:pt idx="13">
                        <c:v>43851</c:v>
                      </c:pt>
                      <c:pt idx="14">
                        <c:v>43852</c:v>
                      </c:pt>
                      <c:pt idx="15">
                        <c:v>43853</c:v>
                      </c:pt>
                      <c:pt idx="16">
                        <c:v>43854</c:v>
                      </c:pt>
                      <c:pt idx="17">
                        <c:v>43857</c:v>
                      </c:pt>
                      <c:pt idx="18">
                        <c:v>43858</c:v>
                      </c:pt>
                      <c:pt idx="19">
                        <c:v>43859</c:v>
                      </c:pt>
                      <c:pt idx="20">
                        <c:v>43860</c:v>
                      </c:pt>
                      <c:pt idx="21">
                        <c:v>43861</c:v>
                      </c:pt>
                      <c:pt idx="22">
                        <c:v>43864</c:v>
                      </c:pt>
                      <c:pt idx="23">
                        <c:v>43865</c:v>
                      </c:pt>
                      <c:pt idx="24">
                        <c:v>43866</c:v>
                      </c:pt>
                      <c:pt idx="25">
                        <c:v>43867</c:v>
                      </c:pt>
                      <c:pt idx="26">
                        <c:v>43868</c:v>
                      </c:pt>
                      <c:pt idx="27">
                        <c:v>43871</c:v>
                      </c:pt>
                      <c:pt idx="28">
                        <c:v>43872</c:v>
                      </c:pt>
                      <c:pt idx="29">
                        <c:v>43873</c:v>
                      </c:pt>
                      <c:pt idx="30">
                        <c:v>43874</c:v>
                      </c:pt>
                      <c:pt idx="31">
                        <c:v>43875</c:v>
                      </c:pt>
                      <c:pt idx="32">
                        <c:v>43878</c:v>
                      </c:pt>
                      <c:pt idx="33">
                        <c:v>43879</c:v>
                      </c:pt>
                      <c:pt idx="34">
                        <c:v>43880</c:v>
                      </c:pt>
                      <c:pt idx="35">
                        <c:v>43881</c:v>
                      </c:pt>
                      <c:pt idx="36">
                        <c:v>43882</c:v>
                      </c:pt>
                      <c:pt idx="37">
                        <c:v>43887</c:v>
                      </c:pt>
                      <c:pt idx="38">
                        <c:v>43888</c:v>
                      </c:pt>
                      <c:pt idx="39">
                        <c:v>43889</c:v>
                      </c:pt>
                      <c:pt idx="40">
                        <c:v>43892</c:v>
                      </c:pt>
                      <c:pt idx="41">
                        <c:v>43893</c:v>
                      </c:pt>
                      <c:pt idx="42">
                        <c:v>43894</c:v>
                      </c:pt>
                      <c:pt idx="43">
                        <c:v>43895</c:v>
                      </c:pt>
                      <c:pt idx="44">
                        <c:v>43896</c:v>
                      </c:pt>
                      <c:pt idx="45">
                        <c:v>43899</c:v>
                      </c:pt>
                      <c:pt idx="46">
                        <c:v>43900</c:v>
                      </c:pt>
                      <c:pt idx="47">
                        <c:v>43901</c:v>
                      </c:pt>
                      <c:pt idx="48">
                        <c:v>43902</c:v>
                      </c:pt>
                      <c:pt idx="49">
                        <c:v>43903</c:v>
                      </c:pt>
                      <c:pt idx="50">
                        <c:v>43906</c:v>
                      </c:pt>
                      <c:pt idx="51">
                        <c:v>43907</c:v>
                      </c:pt>
                      <c:pt idx="52">
                        <c:v>43908</c:v>
                      </c:pt>
                      <c:pt idx="53">
                        <c:v>43909</c:v>
                      </c:pt>
                      <c:pt idx="54">
                        <c:v>43910</c:v>
                      </c:pt>
                      <c:pt idx="55">
                        <c:v>43913</c:v>
                      </c:pt>
                      <c:pt idx="56">
                        <c:v>43914</c:v>
                      </c:pt>
                      <c:pt idx="57">
                        <c:v>43915</c:v>
                      </c:pt>
                      <c:pt idx="58">
                        <c:v>43916</c:v>
                      </c:pt>
                      <c:pt idx="59">
                        <c:v>43917</c:v>
                      </c:pt>
                      <c:pt idx="60">
                        <c:v>43920</c:v>
                      </c:pt>
                      <c:pt idx="61">
                        <c:v>43921</c:v>
                      </c:pt>
                      <c:pt idx="62">
                        <c:v>43922</c:v>
                      </c:pt>
                      <c:pt idx="63">
                        <c:v>43923</c:v>
                      </c:pt>
                      <c:pt idx="64">
                        <c:v>43924</c:v>
                      </c:pt>
                      <c:pt idx="65">
                        <c:v>43927</c:v>
                      </c:pt>
                      <c:pt idx="66">
                        <c:v>43928</c:v>
                      </c:pt>
                      <c:pt idx="67">
                        <c:v>43929</c:v>
                      </c:pt>
                      <c:pt idx="68">
                        <c:v>43930</c:v>
                      </c:pt>
                      <c:pt idx="69">
                        <c:v>43934</c:v>
                      </c:pt>
                      <c:pt idx="70">
                        <c:v>43935</c:v>
                      </c:pt>
                      <c:pt idx="71">
                        <c:v>43936</c:v>
                      </c:pt>
                      <c:pt idx="72">
                        <c:v>43937</c:v>
                      </c:pt>
                      <c:pt idx="73">
                        <c:v>43938</c:v>
                      </c:pt>
                      <c:pt idx="74">
                        <c:v>43941</c:v>
                      </c:pt>
                      <c:pt idx="75">
                        <c:v>43943</c:v>
                      </c:pt>
                      <c:pt idx="76">
                        <c:v>43944</c:v>
                      </c:pt>
                      <c:pt idx="77">
                        <c:v>43945</c:v>
                      </c:pt>
                      <c:pt idx="78">
                        <c:v>43948</c:v>
                      </c:pt>
                      <c:pt idx="79">
                        <c:v>43949</c:v>
                      </c:pt>
                      <c:pt idx="80">
                        <c:v>43950</c:v>
                      </c:pt>
                      <c:pt idx="81">
                        <c:v>43951</c:v>
                      </c:pt>
                      <c:pt idx="82">
                        <c:v>43955</c:v>
                      </c:pt>
                      <c:pt idx="83">
                        <c:v>43956</c:v>
                      </c:pt>
                      <c:pt idx="84">
                        <c:v>43957</c:v>
                      </c:pt>
                      <c:pt idx="85">
                        <c:v>43958</c:v>
                      </c:pt>
                      <c:pt idx="86">
                        <c:v>43959</c:v>
                      </c:pt>
                      <c:pt idx="87">
                        <c:v>43962</c:v>
                      </c:pt>
                      <c:pt idx="88">
                        <c:v>43963</c:v>
                      </c:pt>
                      <c:pt idx="89">
                        <c:v>43964</c:v>
                      </c:pt>
                      <c:pt idx="90">
                        <c:v>43965</c:v>
                      </c:pt>
                      <c:pt idx="91">
                        <c:v>43966</c:v>
                      </c:pt>
                      <c:pt idx="92">
                        <c:v>43969</c:v>
                      </c:pt>
                      <c:pt idx="93">
                        <c:v>43970</c:v>
                      </c:pt>
                      <c:pt idx="94">
                        <c:v>43971</c:v>
                      </c:pt>
                      <c:pt idx="95">
                        <c:v>43972</c:v>
                      </c:pt>
                      <c:pt idx="96">
                        <c:v>43973</c:v>
                      </c:pt>
                      <c:pt idx="97">
                        <c:v>43976</c:v>
                      </c:pt>
                      <c:pt idx="98">
                        <c:v>43977</c:v>
                      </c:pt>
                      <c:pt idx="99">
                        <c:v>43978</c:v>
                      </c:pt>
                      <c:pt idx="100">
                        <c:v>43979</c:v>
                      </c:pt>
                      <c:pt idx="101">
                        <c:v>43980</c:v>
                      </c:pt>
                      <c:pt idx="102">
                        <c:v>43983</c:v>
                      </c:pt>
                      <c:pt idx="103">
                        <c:v>43984</c:v>
                      </c:pt>
                      <c:pt idx="104">
                        <c:v>43985</c:v>
                      </c:pt>
                      <c:pt idx="105">
                        <c:v>43986</c:v>
                      </c:pt>
                      <c:pt idx="106">
                        <c:v>43987</c:v>
                      </c:pt>
                      <c:pt idx="107">
                        <c:v>43990</c:v>
                      </c:pt>
                      <c:pt idx="108">
                        <c:v>43991</c:v>
                      </c:pt>
                      <c:pt idx="109">
                        <c:v>43992</c:v>
                      </c:pt>
                      <c:pt idx="110">
                        <c:v>43994</c:v>
                      </c:pt>
                      <c:pt idx="111">
                        <c:v>43997</c:v>
                      </c:pt>
                      <c:pt idx="112">
                        <c:v>43998</c:v>
                      </c:pt>
                      <c:pt idx="113">
                        <c:v>43999</c:v>
                      </c:pt>
                      <c:pt idx="114">
                        <c:v>44000</c:v>
                      </c:pt>
                      <c:pt idx="115">
                        <c:v>44001</c:v>
                      </c:pt>
                      <c:pt idx="116">
                        <c:v>44004</c:v>
                      </c:pt>
                      <c:pt idx="117">
                        <c:v>44005</c:v>
                      </c:pt>
                      <c:pt idx="118">
                        <c:v>44006</c:v>
                      </c:pt>
                      <c:pt idx="119">
                        <c:v>44007</c:v>
                      </c:pt>
                      <c:pt idx="120">
                        <c:v>44008</c:v>
                      </c:pt>
                      <c:pt idx="121">
                        <c:v>44011</c:v>
                      </c:pt>
                      <c:pt idx="122">
                        <c:v>44012</c:v>
                      </c:pt>
                      <c:pt idx="123">
                        <c:v>44013</c:v>
                      </c:pt>
                      <c:pt idx="124">
                        <c:v>44014</c:v>
                      </c:pt>
                      <c:pt idx="125">
                        <c:v>44015</c:v>
                      </c:pt>
                      <c:pt idx="126">
                        <c:v>44018</c:v>
                      </c:pt>
                      <c:pt idx="127">
                        <c:v>44019</c:v>
                      </c:pt>
                      <c:pt idx="128">
                        <c:v>44020</c:v>
                      </c:pt>
                      <c:pt idx="129">
                        <c:v>44021</c:v>
                      </c:pt>
                      <c:pt idx="130">
                        <c:v>44022</c:v>
                      </c:pt>
                      <c:pt idx="131">
                        <c:v>44025</c:v>
                      </c:pt>
                      <c:pt idx="132">
                        <c:v>44026</c:v>
                      </c:pt>
                      <c:pt idx="133">
                        <c:v>44027</c:v>
                      </c:pt>
                      <c:pt idx="134">
                        <c:v>44028</c:v>
                      </c:pt>
                      <c:pt idx="135">
                        <c:v>44029</c:v>
                      </c:pt>
                      <c:pt idx="136">
                        <c:v>44032</c:v>
                      </c:pt>
                      <c:pt idx="137">
                        <c:v>44033</c:v>
                      </c:pt>
                      <c:pt idx="138">
                        <c:v>44034</c:v>
                      </c:pt>
                      <c:pt idx="139">
                        <c:v>44035</c:v>
                      </c:pt>
                      <c:pt idx="140">
                        <c:v>44036</c:v>
                      </c:pt>
                      <c:pt idx="141">
                        <c:v>44039</c:v>
                      </c:pt>
                      <c:pt idx="142">
                        <c:v>44040</c:v>
                      </c:pt>
                      <c:pt idx="143">
                        <c:v>44041</c:v>
                      </c:pt>
                      <c:pt idx="144">
                        <c:v>44042</c:v>
                      </c:pt>
                      <c:pt idx="145">
                        <c:v>44043</c:v>
                      </c:pt>
                      <c:pt idx="146">
                        <c:v>44046</c:v>
                      </c:pt>
                      <c:pt idx="147">
                        <c:v>44047</c:v>
                      </c:pt>
                      <c:pt idx="148">
                        <c:v>44048</c:v>
                      </c:pt>
                      <c:pt idx="149">
                        <c:v>44049</c:v>
                      </c:pt>
                      <c:pt idx="150">
                        <c:v>44050</c:v>
                      </c:pt>
                      <c:pt idx="151">
                        <c:v>44053</c:v>
                      </c:pt>
                      <c:pt idx="152">
                        <c:v>44054</c:v>
                      </c:pt>
                      <c:pt idx="153">
                        <c:v>44055</c:v>
                      </c:pt>
                      <c:pt idx="154">
                        <c:v>44056</c:v>
                      </c:pt>
                      <c:pt idx="155">
                        <c:v>44057</c:v>
                      </c:pt>
                      <c:pt idx="156">
                        <c:v>44060</c:v>
                      </c:pt>
                      <c:pt idx="157">
                        <c:v>44061</c:v>
                      </c:pt>
                      <c:pt idx="158">
                        <c:v>44062</c:v>
                      </c:pt>
                      <c:pt idx="159">
                        <c:v>44063</c:v>
                      </c:pt>
                      <c:pt idx="160">
                        <c:v>44064</c:v>
                      </c:pt>
                      <c:pt idx="161">
                        <c:v>44067</c:v>
                      </c:pt>
                      <c:pt idx="162">
                        <c:v>44068</c:v>
                      </c:pt>
                      <c:pt idx="163">
                        <c:v>44069</c:v>
                      </c:pt>
                      <c:pt idx="164">
                        <c:v>44070</c:v>
                      </c:pt>
                      <c:pt idx="165">
                        <c:v>44071</c:v>
                      </c:pt>
                      <c:pt idx="166">
                        <c:v>44074</c:v>
                      </c:pt>
                      <c:pt idx="167">
                        <c:v>44075</c:v>
                      </c:pt>
                      <c:pt idx="168">
                        <c:v>44076</c:v>
                      </c:pt>
                      <c:pt idx="169">
                        <c:v>44077</c:v>
                      </c:pt>
                      <c:pt idx="170">
                        <c:v>44078</c:v>
                      </c:pt>
                      <c:pt idx="171">
                        <c:v>44082</c:v>
                      </c:pt>
                      <c:pt idx="172">
                        <c:v>44083</c:v>
                      </c:pt>
                      <c:pt idx="173">
                        <c:v>44084</c:v>
                      </c:pt>
                      <c:pt idx="174">
                        <c:v>44085</c:v>
                      </c:pt>
                      <c:pt idx="175">
                        <c:v>44088</c:v>
                      </c:pt>
                      <c:pt idx="176">
                        <c:v>44089</c:v>
                      </c:pt>
                      <c:pt idx="177">
                        <c:v>44090</c:v>
                      </c:pt>
                      <c:pt idx="178">
                        <c:v>44091</c:v>
                      </c:pt>
                      <c:pt idx="179">
                        <c:v>44092</c:v>
                      </c:pt>
                      <c:pt idx="180">
                        <c:v>44095</c:v>
                      </c:pt>
                      <c:pt idx="181">
                        <c:v>44096</c:v>
                      </c:pt>
                      <c:pt idx="182">
                        <c:v>44097</c:v>
                      </c:pt>
                      <c:pt idx="183">
                        <c:v>44098</c:v>
                      </c:pt>
                      <c:pt idx="184">
                        <c:v>44099</c:v>
                      </c:pt>
                      <c:pt idx="185">
                        <c:v>44102</c:v>
                      </c:pt>
                      <c:pt idx="186">
                        <c:v>44103</c:v>
                      </c:pt>
                      <c:pt idx="187">
                        <c:v>44104</c:v>
                      </c:pt>
                      <c:pt idx="188">
                        <c:v>44105</c:v>
                      </c:pt>
                      <c:pt idx="189">
                        <c:v>44106</c:v>
                      </c:pt>
                      <c:pt idx="190">
                        <c:v>44109</c:v>
                      </c:pt>
                      <c:pt idx="191">
                        <c:v>44110</c:v>
                      </c:pt>
                      <c:pt idx="192">
                        <c:v>44111</c:v>
                      </c:pt>
                      <c:pt idx="193">
                        <c:v>44112</c:v>
                      </c:pt>
                      <c:pt idx="194">
                        <c:v>44113</c:v>
                      </c:pt>
                      <c:pt idx="195">
                        <c:v>44117</c:v>
                      </c:pt>
                      <c:pt idx="196">
                        <c:v>44118</c:v>
                      </c:pt>
                      <c:pt idx="197">
                        <c:v>44119</c:v>
                      </c:pt>
                      <c:pt idx="198">
                        <c:v>44120</c:v>
                      </c:pt>
                      <c:pt idx="199">
                        <c:v>44123</c:v>
                      </c:pt>
                      <c:pt idx="200">
                        <c:v>44124</c:v>
                      </c:pt>
                      <c:pt idx="201">
                        <c:v>44125</c:v>
                      </c:pt>
                      <c:pt idx="202">
                        <c:v>44126</c:v>
                      </c:pt>
                      <c:pt idx="203">
                        <c:v>44127</c:v>
                      </c:pt>
                      <c:pt idx="204">
                        <c:v>44130</c:v>
                      </c:pt>
                      <c:pt idx="205">
                        <c:v>44131</c:v>
                      </c:pt>
                      <c:pt idx="206">
                        <c:v>44132</c:v>
                      </c:pt>
                      <c:pt idx="207">
                        <c:v>44133</c:v>
                      </c:pt>
                      <c:pt idx="208">
                        <c:v>44134</c:v>
                      </c:pt>
                      <c:pt idx="209">
                        <c:v>44138</c:v>
                      </c:pt>
                      <c:pt idx="210">
                        <c:v>44139</c:v>
                      </c:pt>
                      <c:pt idx="211">
                        <c:v>44140</c:v>
                      </c:pt>
                      <c:pt idx="212">
                        <c:v>44141</c:v>
                      </c:pt>
                      <c:pt idx="213">
                        <c:v>44144</c:v>
                      </c:pt>
                      <c:pt idx="214">
                        <c:v>44145</c:v>
                      </c:pt>
                      <c:pt idx="215">
                        <c:v>44146</c:v>
                      </c:pt>
                      <c:pt idx="216">
                        <c:v>44147</c:v>
                      </c:pt>
                      <c:pt idx="217">
                        <c:v>44148</c:v>
                      </c:pt>
                      <c:pt idx="218">
                        <c:v>44151</c:v>
                      </c:pt>
                      <c:pt idx="219">
                        <c:v>44152</c:v>
                      </c:pt>
                      <c:pt idx="220">
                        <c:v>44153</c:v>
                      </c:pt>
                      <c:pt idx="221">
                        <c:v>44154</c:v>
                      </c:pt>
                      <c:pt idx="222">
                        <c:v>44155</c:v>
                      </c:pt>
                      <c:pt idx="223">
                        <c:v>44158</c:v>
                      </c:pt>
                      <c:pt idx="224">
                        <c:v>44159</c:v>
                      </c:pt>
                      <c:pt idx="225">
                        <c:v>44160</c:v>
                      </c:pt>
                      <c:pt idx="226">
                        <c:v>44161</c:v>
                      </c:pt>
                      <c:pt idx="227">
                        <c:v>44162</c:v>
                      </c:pt>
                      <c:pt idx="228">
                        <c:v>44165</c:v>
                      </c:pt>
                      <c:pt idx="229">
                        <c:v>44166</c:v>
                      </c:pt>
                      <c:pt idx="230">
                        <c:v>44167</c:v>
                      </c:pt>
                      <c:pt idx="231">
                        <c:v>44168</c:v>
                      </c:pt>
                      <c:pt idx="232">
                        <c:v>44169</c:v>
                      </c:pt>
                      <c:pt idx="233">
                        <c:v>44172</c:v>
                      </c:pt>
                      <c:pt idx="234">
                        <c:v>44173</c:v>
                      </c:pt>
                      <c:pt idx="235">
                        <c:v>44174</c:v>
                      </c:pt>
                      <c:pt idx="236">
                        <c:v>44175</c:v>
                      </c:pt>
                      <c:pt idx="237">
                        <c:v>44176</c:v>
                      </c:pt>
                      <c:pt idx="238">
                        <c:v>44179</c:v>
                      </c:pt>
                      <c:pt idx="239">
                        <c:v>44180</c:v>
                      </c:pt>
                      <c:pt idx="240">
                        <c:v>44181</c:v>
                      </c:pt>
                      <c:pt idx="241">
                        <c:v>44182</c:v>
                      </c:pt>
                      <c:pt idx="242">
                        <c:v>44183</c:v>
                      </c:pt>
                      <c:pt idx="243">
                        <c:v>44186</c:v>
                      </c:pt>
                      <c:pt idx="244">
                        <c:v>44187</c:v>
                      </c:pt>
                      <c:pt idx="245">
                        <c:v>44188</c:v>
                      </c:pt>
                      <c:pt idx="246">
                        <c:v>44189</c:v>
                      </c:pt>
                      <c:pt idx="247">
                        <c:v>44193</c:v>
                      </c:pt>
                      <c:pt idx="248">
                        <c:v>44194</c:v>
                      </c:pt>
                      <c:pt idx="249">
                        <c:v>44195</c:v>
                      </c:pt>
                      <c:pt idx="250">
                        <c:v>44196</c:v>
                      </c:pt>
                      <c:pt idx="251">
                        <c:v>44200</c:v>
                      </c:pt>
                      <c:pt idx="252">
                        <c:v>44201</c:v>
                      </c:pt>
                      <c:pt idx="253">
                        <c:v>44202</c:v>
                      </c:pt>
                      <c:pt idx="254">
                        <c:v>44203</c:v>
                      </c:pt>
                      <c:pt idx="255">
                        <c:v>44204</c:v>
                      </c:pt>
                      <c:pt idx="256">
                        <c:v>44207</c:v>
                      </c:pt>
                      <c:pt idx="257">
                        <c:v>44208</c:v>
                      </c:pt>
                      <c:pt idx="258">
                        <c:v>44209</c:v>
                      </c:pt>
                      <c:pt idx="259">
                        <c:v>44210</c:v>
                      </c:pt>
                      <c:pt idx="260">
                        <c:v>44211</c:v>
                      </c:pt>
                      <c:pt idx="261">
                        <c:v>44214</c:v>
                      </c:pt>
                      <c:pt idx="262">
                        <c:v>44215</c:v>
                      </c:pt>
                      <c:pt idx="263">
                        <c:v>44216</c:v>
                      </c:pt>
                      <c:pt idx="264">
                        <c:v>44217</c:v>
                      </c:pt>
                      <c:pt idx="265">
                        <c:v>44218</c:v>
                      </c:pt>
                      <c:pt idx="266">
                        <c:v>44221</c:v>
                      </c:pt>
                      <c:pt idx="267">
                        <c:v>44222</c:v>
                      </c:pt>
                      <c:pt idx="268">
                        <c:v>44223</c:v>
                      </c:pt>
                      <c:pt idx="269">
                        <c:v>44224</c:v>
                      </c:pt>
                      <c:pt idx="270">
                        <c:v>44225</c:v>
                      </c:pt>
                      <c:pt idx="271">
                        <c:v>44228</c:v>
                      </c:pt>
                      <c:pt idx="272">
                        <c:v>44229</c:v>
                      </c:pt>
                      <c:pt idx="273">
                        <c:v>44230</c:v>
                      </c:pt>
                      <c:pt idx="274">
                        <c:v>44231</c:v>
                      </c:pt>
                      <c:pt idx="275">
                        <c:v>44232</c:v>
                      </c:pt>
                      <c:pt idx="276">
                        <c:v>44235</c:v>
                      </c:pt>
                      <c:pt idx="277">
                        <c:v>44236</c:v>
                      </c:pt>
                      <c:pt idx="278">
                        <c:v>44237</c:v>
                      </c:pt>
                      <c:pt idx="279">
                        <c:v>44238</c:v>
                      </c:pt>
                      <c:pt idx="280">
                        <c:v>44239</c:v>
                      </c:pt>
                      <c:pt idx="281">
                        <c:v>44244</c:v>
                      </c:pt>
                      <c:pt idx="282">
                        <c:v>44245</c:v>
                      </c:pt>
                      <c:pt idx="283">
                        <c:v>44246</c:v>
                      </c:pt>
                      <c:pt idx="284">
                        <c:v>44249</c:v>
                      </c:pt>
                      <c:pt idx="285">
                        <c:v>44250</c:v>
                      </c:pt>
                      <c:pt idx="286">
                        <c:v>44251</c:v>
                      </c:pt>
                      <c:pt idx="287">
                        <c:v>44252</c:v>
                      </c:pt>
                      <c:pt idx="288">
                        <c:v>44253</c:v>
                      </c:pt>
                      <c:pt idx="289">
                        <c:v>44256</c:v>
                      </c:pt>
                      <c:pt idx="290">
                        <c:v>44257</c:v>
                      </c:pt>
                      <c:pt idx="291">
                        <c:v>44258</c:v>
                      </c:pt>
                      <c:pt idx="292">
                        <c:v>44259</c:v>
                      </c:pt>
                      <c:pt idx="293">
                        <c:v>44260</c:v>
                      </c:pt>
                      <c:pt idx="294">
                        <c:v>44263</c:v>
                      </c:pt>
                      <c:pt idx="295">
                        <c:v>44264</c:v>
                      </c:pt>
                      <c:pt idx="296">
                        <c:v>44265</c:v>
                      </c:pt>
                      <c:pt idx="297">
                        <c:v>44266</c:v>
                      </c:pt>
                      <c:pt idx="298">
                        <c:v>44267</c:v>
                      </c:pt>
                      <c:pt idx="299">
                        <c:v>44270</c:v>
                      </c:pt>
                      <c:pt idx="300">
                        <c:v>44271</c:v>
                      </c:pt>
                      <c:pt idx="301">
                        <c:v>44272</c:v>
                      </c:pt>
                      <c:pt idx="302">
                        <c:v>44273</c:v>
                      </c:pt>
                      <c:pt idx="303">
                        <c:v>44274</c:v>
                      </c:pt>
                      <c:pt idx="304">
                        <c:v>44277</c:v>
                      </c:pt>
                      <c:pt idx="305">
                        <c:v>44278</c:v>
                      </c:pt>
                      <c:pt idx="306">
                        <c:v>44279</c:v>
                      </c:pt>
                      <c:pt idx="307">
                        <c:v>44280</c:v>
                      </c:pt>
                      <c:pt idx="308">
                        <c:v>44281</c:v>
                      </c:pt>
                      <c:pt idx="309">
                        <c:v>44284</c:v>
                      </c:pt>
                      <c:pt idx="310">
                        <c:v>44285</c:v>
                      </c:pt>
                      <c:pt idx="311">
                        <c:v>44286</c:v>
                      </c:pt>
                      <c:pt idx="312">
                        <c:v>44287</c:v>
                      </c:pt>
                      <c:pt idx="313">
                        <c:v>44291</c:v>
                      </c:pt>
                      <c:pt idx="314">
                        <c:v>44292</c:v>
                      </c:pt>
                      <c:pt idx="315">
                        <c:v>44293</c:v>
                      </c:pt>
                      <c:pt idx="316">
                        <c:v>44294</c:v>
                      </c:pt>
                      <c:pt idx="317">
                        <c:v>44295</c:v>
                      </c:pt>
                      <c:pt idx="318">
                        <c:v>44298</c:v>
                      </c:pt>
                      <c:pt idx="319">
                        <c:v>44299</c:v>
                      </c:pt>
                      <c:pt idx="320">
                        <c:v>44300</c:v>
                      </c:pt>
                      <c:pt idx="321">
                        <c:v>44301</c:v>
                      </c:pt>
                      <c:pt idx="322">
                        <c:v>44302</c:v>
                      </c:pt>
                      <c:pt idx="323">
                        <c:v>44305</c:v>
                      </c:pt>
                      <c:pt idx="324">
                        <c:v>44306</c:v>
                      </c:pt>
                      <c:pt idx="325">
                        <c:v>44308</c:v>
                      </c:pt>
                      <c:pt idx="326">
                        <c:v>44309</c:v>
                      </c:pt>
                      <c:pt idx="327">
                        <c:v>44312</c:v>
                      </c:pt>
                      <c:pt idx="328">
                        <c:v>44313</c:v>
                      </c:pt>
                      <c:pt idx="329">
                        <c:v>44314</c:v>
                      </c:pt>
                      <c:pt idx="330">
                        <c:v>44315</c:v>
                      </c:pt>
                      <c:pt idx="331">
                        <c:v>44316</c:v>
                      </c:pt>
                      <c:pt idx="332">
                        <c:v>44319</c:v>
                      </c:pt>
                      <c:pt idx="333">
                        <c:v>44320</c:v>
                      </c:pt>
                      <c:pt idx="334">
                        <c:v>44321</c:v>
                      </c:pt>
                      <c:pt idx="335">
                        <c:v>44322</c:v>
                      </c:pt>
                      <c:pt idx="336">
                        <c:v>44323</c:v>
                      </c:pt>
                      <c:pt idx="337">
                        <c:v>44326</c:v>
                      </c:pt>
                      <c:pt idx="338">
                        <c:v>44327</c:v>
                      </c:pt>
                      <c:pt idx="339">
                        <c:v>44328</c:v>
                      </c:pt>
                      <c:pt idx="340">
                        <c:v>44329</c:v>
                      </c:pt>
                      <c:pt idx="341">
                        <c:v>44330</c:v>
                      </c:pt>
                      <c:pt idx="342">
                        <c:v>44333</c:v>
                      </c:pt>
                      <c:pt idx="343">
                        <c:v>44334</c:v>
                      </c:pt>
                      <c:pt idx="344">
                        <c:v>44335</c:v>
                      </c:pt>
                      <c:pt idx="345">
                        <c:v>44336</c:v>
                      </c:pt>
                      <c:pt idx="346">
                        <c:v>44337</c:v>
                      </c:pt>
                      <c:pt idx="347">
                        <c:v>44340</c:v>
                      </c:pt>
                      <c:pt idx="348">
                        <c:v>44341</c:v>
                      </c:pt>
                      <c:pt idx="349">
                        <c:v>44342</c:v>
                      </c:pt>
                      <c:pt idx="350">
                        <c:v>44343</c:v>
                      </c:pt>
                      <c:pt idx="351">
                        <c:v>44344</c:v>
                      </c:pt>
                      <c:pt idx="352">
                        <c:v>44347</c:v>
                      </c:pt>
                      <c:pt idx="353">
                        <c:v>44348</c:v>
                      </c:pt>
                      <c:pt idx="354">
                        <c:v>44349</c:v>
                      </c:pt>
                      <c:pt idx="355">
                        <c:v>44351</c:v>
                      </c:pt>
                      <c:pt idx="356">
                        <c:v>44354</c:v>
                      </c:pt>
                      <c:pt idx="357">
                        <c:v>44355</c:v>
                      </c:pt>
                      <c:pt idx="358">
                        <c:v>44356</c:v>
                      </c:pt>
                      <c:pt idx="359">
                        <c:v>44357</c:v>
                      </c:pt>
                      <c:pt idx="360">
                        <c:v>44358</c:v>
                      </c:pt>
                      <c:pt idx="361">
                        <c:v>44361</c:v>
                      </c:pt>
                      <c:pt idx="362">
                        <c:v>44362</c:v>
                      </c:pt>
                      <c:pt idx="363">
                        <c:v>44363</c:v>
                      </c:pt>
                      <c:pt idx="364">
                        <c:v>44364</c:v>
                      </c:pt>
                      <c:pt idx="365">
                        <c:v>44365</c:v>
                      </c:pt>
                      <c:pt idx="366">
                        <c:v>44368</c:v>
                      </c:pt>
                      <c:pt idx="367">
                        <c:v>44369</c:v>
                      </c:pt>
                      <c:pt idx="368">
                        <c:v>44370</c:v>
                      </c:pt>
                      <c:pt idx="369">
                        <c:v>44371</c:v>
                      </c:pt>
                      <c:pt idx="370">
                        <c:v>44372</c:v>
                      </c:pt>
                      <c:pt idx="371">
                        <c:v>44375</c:v>
                      </c:pt>
                      <c:pt idx="372">
                        <c:v>44376</c:v>
                      </c:pt>
                      <c:pt idx="373">
                        <c:v>44377</c:v>
                      </c:pt>
                      <c:pt idx="374">
                        <c:v>44378</c:v>
                      </c:pt>
                      <c:pt idx="375">
                        <c:v>44379</c:v>
                      </c:pt>
                      <c:pt idx="376">
                        <c:v>44382</c:v>
                      </c:pt>
                      <c:pt idx="377">
                        <c:v>44383</c:v>
                      </c:pt>
                      <c:pt idx="378">
                        <c:v>44384</c:v>
                      </c:pt>
                      <c:pt idx="379">
                        <c:v>44385</c:v>
                      </c:pt>
                      <c:pt idx="380">
                        <c:v>44386</c:v>
                      </c:pt>
                      <c:pt idx="381">
                        <c:v>44389</c:v>
                      </c:pt>
                      <c:pt idx="382">
                        <c:v>44390</c:v>
                      </c:pt>
                      <c:pt idx="383">
                        <c:v>44391</c:v>
                      </c:pt>
                      <c:pt idx="384">
                        <c:v>44392</c:v>
                      </c:pt>
                      <c:pt idx="385">
                        <c:v>44393</c:v>
                      </c:pt>
                      <c:pt idx="386">
                        <c:v>44396</c:v>
                      </c:pt>
                      <c:pt idx="387">
                        <c:v>44397</c:v>
                      </c:pt>
                      <c:pt idx="388">
                        <c:v>44398</c:v>
                      </c:pt>
                      <c:pt idx="389">
                        <c:v>44399</c:v>
                      </c:pt>
                      <c:pt idx="390">
                        <c:v>44400</c:v>
                      </c:pt>
                      <c:pt idx="391">
                        <c:v>44403</c:v>
                      </c:pt>
                      <c:pt idx="392">
                        <c:v>44404</c:v>
                      </c:pt>
                      <c:pt idx="393">
                        <c:v>44405</c:v>
                      </c:pt>
                      <c:pt idx="394">
                        <c:v>44406</c:v>
                      </c:pt>
                      <c:pt idx="395">
                        <c:v>44407</c:v>
                      </c:pt>
                      <c:pt idx="396">
                        <c:v>44410</c:v>
                      </c:pt>
                      <c:pt idx="397">
                        <c:v>44411</c:v>
                      </c:pt>
                      <c:pt idx="398">
                        <c:v>44412</c:v>
                      </c:pt>
                      <c:pt idx="399">
                        <c:v>44413</c:v>
                      </c:pt>
                      <c:pt idx="400">
                        <c:v>44414</c:v>
                      </c:pt>
                      <c:pt idx="401">
                        <c:v>44417</c:v>
                      </c:pt>
                      <c:pt idx="402">
                        <c:v>44418</c:v>
                      </c:pt>
                      <c:pt idx="403">
                        <c:v>44419</c:v>
                      </c:pt>
                      <c:pt idx="404">
                        <c:v>44420</c:v>
                      </c:pt>
                      <c:pt idx="405">
                        <c:v>44421</c:v>
                      </c:pt>
                      <c:pt idx="406">
                        <c:v>44424</c:v>
                      </c:pt>
                      <c:pt idx="407">
                        <c:v>44425</c:v>
                      </c:pt>
                      <c:pt idx="408">
                        <c:v>44426</c:v>
                      </c:pt>
                      <c:pt idx="409">
                        <c:v>44427</c:v>
                      </c:pt>
                      <c:pt idx="410">
                        <c:v>44428</c:v>
                      </c:pt>
                      <c:pt idx="411">
                        <c:v>44431</c:v>
                      </c:pt>
                      <c:pt idx="412">
                        <c:v>44432</c:v>
                      </c:pt>
                      <c:pt idx="413">
                        <c:v>44433</c:v>
                      </c:pt>
                      <c:pt idx="414">
                        <c:v>44434</c:v>
                      </c:pt>
                      <c:pt idx="415">
                        <c:v>44435</c:v>
                      </c:pt>
                      <c:pt idx="416">
                        <c:v>44438</c:v>
                      </c:pt>
                      <c:pt idx="417">
                        <c:v>44439</c:v>
                      </c:pt>
                      <c:pt idx="418">
                        <c:v>44440</c:v>
                      </c:pt>
                      <c:pt idx="419">
                        <c:v>44441</c:v>
                      </c:pt>
                      <c:pt idx="420">
                        <c:v>44442</c:v>
                      </c:pt>
                      <c:pt idx="421">
                        <c:v>44445</c:v>
                      </c:pt>
                      <c:pt idx="422">
                        <c:v>44447</c:v>
                      </c:pt>
                      <c:pt idx="423">
                        <c:v>44448</c:v>
                      </c:pt>
                      <c:pt idx="424">
                        <c:v>44449</c:v>
                      </c:pt>
                      <c:pt idx="425">
                        <c:v>44452</c:v>
                      </c:pt>
                      <c:pt idx="426">
                        <c:v>44453</c:v>
                      </c:pt>
                      <c:pt idx="427">
                        <c:v>44454</c:v>
                      </c:pt>
                      <c:pt idx="428">
                        <c:v>44455</c:v>
                      </c:pt>
                      <c:pt idx="429">
                        <c:v>44456</c:v>
                      </c:pt>
                      <c:pt idx="430">
                        <c:v>44459</c:v>
                      </c:pt>
                      <c:pt idx="431">
                        <c:v>44460</c:v>
                      </c:pt>
                      <c:pt idx="432">
                        <c:v>44461</c:v>
                      </c:pt>
                      <c:pt idx="433">
                        <c:v>44462</c:v>
                      </c:pt>
                      <c:pt idx="434">
                        <c:v>44463</c:v>
                      </c:pt>
                      <c:pt idx="435">
                        <c:v>44466</c:v>
                      </c:pt>
                      <c:pt idx="436">
                        <c:v>44467</c:v>
                      </c:pt>
                      <c:pt idx="437">
                        <c:v>44468</c:v>
                      </c:pt>
                      <c:pt idx="438">
                        <c:v>44469</c:v>
                      </c:pt>
                      <c:pt idx="439">
                        <c:v>44470</c:v>
                      </c:pt>
                      <c:pt idx="440">
                        <c:v>44473</c:v>
                      </c:pt>
                      <c:pt idx="441">
                        <c:v>44474</c:v>
                      </c:pt>
                      <c:pt idx="442">
                        <c:v>44475</c:v>
                      </c:pt>
                      <c:pt idx="443">
                        <c:v>44476</c:v>
                      </c:pt>
                      <c:pt idx="444">
                        <c:v>44477</c:v>
                      </c:pt>
                      <c:pt idx="445">
                        <c:v>44480</c:v>
                      </c:pt>
                      <c:pt idx="446">
                        <c:v>44482</c:v>
                      </c:pt>
                      <c:pt idx="447">
                        <c:v>44483</c:v>
                      </c:pt>
                      <c:pt idx="448">
                        <c:v>44484</c:v>
                      </c:pt>
                      <c:pt idx="449">
                        <c:v>44487</c:v>
                      </c:pt>
                      <c:pt idx="450">
                        <c:v>44488</c:v>
                      </c:pt>
                      <c:pt idx="451">
                        <c:v>44489</c:v>
                      </c:pt>
                      <c:pt idx="452">
                        <c:v>44490</c:v>
                      </c:pt>
                      <c:pt idx="453">
                        <c:v>44491</c:v>
                      </c:pt>
                      <c:pt idx="454">
                        <c:v>44494</c:v>
                      </c:pt>
                      <c:pt idx="455">
                        <c:v>44495</c:v>
                      </c:pt>
                      <c:pt idx="456">
                        <c:v>44496</c:v>
                      </c:pt>
                      <c:pt idx="457">
                        <c:v>44497</c:v>
                      </c:pt>
                      <c:pt idx="458">
                        <c:v>44498</c:v>
                      </c:pt>
                      <c:pt idx="459">
                        <c:v>44501</c:v>
                      </c:pt>
                      <c:pt idx="460">
                        <c:v>44503</c:v>
                      </c:pt>
                      <c:pt idx="461">
                        <c:v>44504</c:v>
                      </c:pt>
                      <c:pt idx="462">
                        <c:v>44505</c:v>
                      </c:pt>
                      <c:pt idx="463">
                        <c:v>44508</c:v>
                      </c:pt>
                      <c:pt idx="464">
                        <c:v>44509</c:v>
                      </c:pt>
                      <c:pt idx="465">
                        <c:v>44510</c:v>
                      </c:pt>
                      <c:pt idx="466">
                        <c:v>44511</c:v>
                      </c:pt>
                      <c:pt idx="467">
                        <c:v>44512</c:v>
                      </c:pt>
                      <c:pt idx="468">
                        <c:v>44516</c:v>
                      </c:pt>
                      <c:pt idx="469">
                        <c:v>44517</c:v>
                      </c:pt>
                      <c:pt idx="470">
                        <c:v>44518</c:v>
                      </c:pt>
                      <c:pt idx="471">
                        <c:v>44519</c:v>
                      </c:pt>
                      <c:pt idx="472">
                        <c:v>44522</c:v>
                      </c:pt>
                      <c:pt idx="473">
                        <c:v>44523</c:v>
                      </c:pt>
                      <c:pt idx="474">
                        <c:v>44524</c:v>
                      </c:pt>
                      <c:pt idx="475">
                        <c:v>44525</c:v>
                      </c:pt>
                      <c:pt idx="476">
                        <c:v>44526</c:v>
                      </c:pt>
                      <c:pt idx="477">
                        <c:v>44529</c:v>
                      </c:pt>
                      <c:pt idx="478">
                        <c:v>44530</c:v>
                      </c:pt>
                      <c:pt idx="479">
                        <c:v>44531</c:v>
                      </c:pt>
                      <c:pt idx="480">
                        <c:v>44532</c:v>
                      </c:pt>
                      <c:pt idx="481">
                        <c:v>44533</c:v>
                      </c:pt>
                      <c:pt idx="482">
                        <c:v>44536</c:v>
                      </c:pt>
                      <c:pt idx="483">
                        <c:v>44537</c:v>
                      </c:pt>
                      <c:pt idx="484">
                        <c:v>44538</c:v>
                      </c:pt>
                      <c:pt idx="485">
                        <c:v>44539</c:v>
                      </c:pt>
                      <c:pt idx="486">
                        <c:v>44540</c:v>
                      </c:pt>
                      <c:pt idx="487">
                        <c:v>44543</c:v>
                      </c:pt>
                      <c:pt idx="488">
                        <c:v>44544</c:v>
                      </c:pt>
                      <c:pt idx="489">
                        <c:v>44545</c:v>
                      </c:pt>
                      <c:pt idx="490">
                        <c:v>44546</c:v>
                      </c:pt>
                      <c:pt idx="491">
                        <c:v>44547</c:v>
                      </c:pt>
                      <c:pt idx="492">
                        <c:v>44550</c:v>
                      </c:pt>
                      <c:pt idx="493">
                        <c:v>44551</c:v>
                      </c:pt>
                      <c:pt idx="494">
                        <c:v>44552</c:v>
                      </c:pt>
                      <c:pt idx="495">
                        <c:v>44553</c:v>
                      </c:pt>
                      <c:pt idx="496">
                        <c:v>44554</c:v>
                      </c:pt>
                      <c:pt idx="497">
                        <c:v>44557</c:v>
                      </c:pt>
                      <c:pt idx="498">
                        <c:v>44558</c:v>
                      </c:pt>
                      <c:pt idx="499">
                        <c:v>44559</c:v>
                      </c:pt>
                      <c:pt idx="500">
                        <c:v>44560</c:v>
                      </c:pt>
                      <c:pt idx="501">
                        <c:v>44561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'NTN-F'!$J$3:$J$988</c15:sqref>
                        </c15:formulaRef>
                      </c:ext>
                    </c:extLst>
                    <c:numCache>
                      <c:formatCode>0.00</c:formatCode>
                      <c:ptCount val="986"/>
                      <c:pt idx="0" formatCode="General">
                        <c:v>0</c:v>
                      </c:pt>
                      <c:pt idx="1">
                        <c:v>2.5717639809985648E-2</c:v>
                      </c:pt>
                      <c:pt idx="2">
                        <c:v>-3.4713850961487491E-2</c:v>
                      </c:pt>
                      <c:pt idx="3">
                        <c:v>8.2696131154147423E-2</c:v>
                      </c:pt>
                      <c:pt idx="4">
                        <c:v>0.26139035743433237</c:v>
                      </c:pt>
                      <c:pt idx="5">
                        <c:v>0.41727898211243453</c:v>
                      </c:pt>
                      <c:pt idx="6">
                        <c:v>0.41383398427206064</c:v>
                      </c:pt>
                      <c:pt idx="7">
                        <c:v>0.28630163507432638</c:v>
                      </c:pt>
                      <c:pt idx="8">
                        <c:v>0.50917981520548494</c:v>
                      </c:pt>
                      <c:pt idx="9">
                        <c:v>0.79046805149660671</c:v>
                      </c:pt>
                      <c:pt idx="10">
                        <c:v>0.48868811071227647</c:v>
                      </c:pt>
                      <c:pt idx="11">
                        <c:v>0.56075516754938715</c:v>
                      </c:pt>
                      <c:pt idx="12">
                        <c:v>0.60765067040775556</c:v>
                      </c:pt>
                      <c:pt idx="13">
                        <c:v>0.76733564350717209</c:v>
                      </c:pt>
                      <c:pt idx="14">
                        <c:v>0.93623421918711536</c:v>
                      </c:pt>
                      <c:pt idx="15">
                        <c:v>0.87819691111017395</c:v>
                      </c:pt>
                      <c:pt idx="16">
                        <c:v>0.92026008480412536</c:v>
                      </c:pt>
                      <c:pt idx="17">
                        <c:v>1.0663784122247888</c:v>
                      </c:pt>
                      <c:pt idx="18">
                        <c:v>1.1127536321221099</c:v>
                      </c:pt>
                      <c:pt idx="19">
                        <c:v>1.1465804757060383</c:v>
                      </c:pt>
                      <c:pt idx="20">
                        <c:v>1.1180043813489249</c:v>
                      </c:pt>
                      <c:pt idx="21">
                        <c:v>1.08959964681965</c:v>
                      </c:pt>
                      <c:pt idx="22">
                        <c:v>1.2553765247331539</c:v>
                      </c:pt>
                      <c:pt idx="23">
                        <c:v>1.281378265831723</c:v>
                      </c:pt>
                      <c:pt idx="24">
                        <c:v>1.37249782038118</c:v>
                      </c:pt>
                      <c:pt idx="25">
                        <c:v>1.0935712210040638</c:v>
                      </c:pt>
                      <c:pt idx="26">
                        <c:v>1.0645509936198616</c:v>
                      </c:pt>
                      <c:pt idx="27">
                        <c:v>1.1843677451959689</c:v>
                      </c:pt>
                      <c:pt idx="28">
                        <c:v>1.4498453851560011</c:v>
                      </c:pt>
                      <c:pt idx="29">
                        <c:v>1.6070474388609313</c:v>
                      </c:pt>
                      <c:pt idx="30">
                        <c:v>1.5292877474067268</c:v>
                      </c:pt>
                      <c:pt idx="31">
                        <c:v>1.8963936328074693</c:v>
                      </c:pt>
                      <c:pt idx="32">
                        <c:v>1.9418469620044565</c:v>
                      </c:pt>
                      <c:pt idx="33">
                        <c:v>1.9353499431377097</c:v>
                      </c:pt>
                      <c:pt idx="34">
                        <c:v>2.1282355682150644</c:v>
                      </c:pt>
                      <c:pt idx="35">
                        <c:v>2.1000921888901791</c:v>
                      </c:pt>
                      <c:pt idx="36">
                        <c:v>1.9999919768357133</c:v>
                      </c:pt>
                      <c:pt idx="37">
                        <c:v>1.7539102734875245</c:v>
                      </c:pt>
                      <c:pt idx="38">
                        <c:v>2.02674011315509</c:v>
                      </c:pt>
                      <c:pt idx="39">
                        <c:v>2.1190730319420759</c:v>
                      </c:pt>
                      <c:pt idx="40">
                        <c:v>2.7979519411418741</c:v>
                      </c:pt>
                      <c:pt idx="41">
                        <c:v>3.0385332277701238</c:v>
                      </c:pt>
                      <c:pt idx="42">
                        <c:v>3.1904392198908393</c:v>
                      </c:pt>
                      <c:pt idx="43">
                        <c:v>2.5825504797956977</c:v>
                      </c:pt>
                      <c:pt idx="44">
                        <c:v>2.5779786966864116</c:v>
                      </c:pt>
                      <c:pt idx="45">
                        <c:v>1.8957195215854039</c:v>
                      </c:pt>
                      <c:pt idx="46">
                        <c:v>2.2713609425039083</c:v>
                      </c:pt>
                      <c:pt idx="47">
                        <c:v>0.61651606909880474</c:v>
                      </c:pt>
                      <c:pt idx="48">
                        <c:v>-2.3154592164410071</c:v>
                      </c:pt>
                      <c:pt idx="49">
                        <c:v>0.19925362959307691</c:v>
                      </c:pt>
                      <c:pt idx="50">
                        <c:v>0.74118178235154097</c:v>
                      </c:pt>
                      <c:pt idx="51">
                        <c:v>2.0441804259602847</c:v>
                      </c:pt>
                      <c:pt idx="52">
                        <c:v>-1.8293253201617787</c:v>
                      </c:pt>
                      <c:pt idx="53">
                        <c:v>-1.8834561456153365</c:v>
                      </c:pt>
                      <c:pt idx="54">
                        <c:v>-1.8444420260671723</c:v>
                      </c:pt>
                      <c:pt idx="55">
                        <c:v>-2.5889609196938279</c:v>
                      </c:pt>
                      <c:pt idx="56">
                        <c:v>-1.3300196430327982</c:v>
                      </c:pt>
                      <c:pt idx="57">
                        <c:v>0.75011739721553283</c:v>
                      </c:pt>
                      <c:pt idx="58">
                        <c:v>1.345921313606091</c:v>
                      </c:pt>
                      <c:pt idx="59">
                        <c:v>1.3927005686904081</c:v>
                      </c:pt>
                      <c:pt idx="60">
                        <c:v>2.0447623840745166</c:v>
                      </c:pt>
                      <c:pt idx="61">
                        <c:v>2.2139404758640069</c:v>
                      </c:pt>
                      <c:pt idx="62">
                        <c:v>1.8150516578585796</c:v>
                      </c:pt>
                      <c:pt idx="63">
                        <c:v>2.085201325528141</c:v>
                      </c:pt>
                      <c:pt idx="64">
                        <c:v>1.8026340940055841</c:v>
                      </c:pt>
                      <c:pt idx="65">
                        <c:v>1.93892449476194</c:v>
                      </c:pt>
                      <c:pt idx="66">
                        <c:v>2.2534337016674622</c:v>
                      </c:pt>
                      <c:pt idx="67">
                        <c:v>2.5151998639708628</c:v>
                      </c:pt>
                      <c:pt idx="68">
                        <c:v>3.0924272422129029</c:v>
                      </c:pt>
                      <c:pt idx="69">
                        <c:v>3.4372824225790133</c:v>
                      </c:pt>
                      <c:pt idx="70">
                        <c:v>3.7422315312184873</c:v>
                      </c:pt>
                      <c:pt idx="71">
                        <c:v>3.8834519883863328</c:v>
                      </c:pt>
                      <c:pt idx="72">
                        <c:v>4.1640591907341262</c:v>
                      </c:pt>
                      <c:pt idx="73">
                        <c:v>4.2136323482373506</c:v>
                      </c:pt>
                      <c:pt idx="74">
                        <c:v>4.7971941962544395</c:v>
                      </c:pt>
                      <c:pt idx="75">
                        <c:v>5.1927628052133246</c:v>
                      </c:pt>
                      <c:pt idx="76">
                        <c:v>4.4199449957968318</c:v>
                      </c:pt>
                      <c:pt idx="77">
                        <c:v>1.9756381131164291</c:v>
                      </c:pt>
                      <c:pt idx="78">
                        <c:v>1.7134560481038896</c:v>
                      </c:pt>
                      <c:pt idx="79">
                        <c:v>3.7104437437184501</c:v>
                      </c:pt>
                      <c:pt idx="80">
                        <c:v>3.8786298185401691</c:v>
                      </c:pt>
                      <c:pt idx="81">
                        <c:v>3.8901627125578653</c:v>
                      </c:pt>
                      <c:pt idx="82">
                        <c:v>3.6414178293456834</c:v>
                      </c:pt>
                      <c:pt idx="83">
                        <c:v>4.1364900376530178</c:v>
                      </c:pt>
                      <c:pt idx="84">
                        <c:v>4.2991130316414772</c:v>
                      </c:pt>
                      <c:pt idx="85">
                        <c:v>4.5288937942193686</c:v>
                      </c:pt>
                      <c:pt idx="86">
                        <c:v>4.903551199757028</c:v>
                      </c:pt>
                      <c:pt idx="87">
                        <c:v>4.8324244642418357</c:v>
                      </c:pt>
                      <c:pt idx="88">
                        <c:v>4.2239483717042114</c:v>
                      </c:pt>
                      <c:pt idx="89">
                        <c:v>3.7583050111470895</c:v>
                      </c:pt>
                      <c:pt idx="90">
                        <c:v>4.0162296025772148</c:v>
                      </c:pt>
                      <c:pt idx="91">
                        <c:v>4.3163549230720299</c:v>
                      </c:pt>
                      <c:pt idx="92">
                        <c:v>4.6608584831407951</c:v>
                      </c:pt>
                      <c:pt idx="93">
                        <c:v>4.7785764814002762</c:v>
                      </c:pt>
                      <c:pt idx="94">
                        <c:v>4.7392232384152688</c:v>
                      </c:pt>
                      <c:pt idx="95">
                        <c:v>4.9006360148576622</c:v>
                      </c:pt>
                      <c:pt idx="96">
                        <c:v>4.6884005746751445</c:v>
                      </c:pt>
                      <c:pt idx="97">
                        <c:v>5.4011137896129657</c:v>
                      </c:pt>
                      <c:pt idx="98">
                        <c:v>5.4190568538123429</c:v>
                      </c:pt>
                      <c:pt idx="99">
                        <c:v>5.4798897725121254</c:v>
                      </c:pt>
                      <c:pt idx="100">
                        <c:v>5.565875365041717</c:v>
                      </c:pt>
                      <c:pt idx="101">
                        <c:v>5.6769692180983933</c:v>
                      </c:pt>
                      <c:pt idx="102">
                        <c:v>5.6710077661228153</c:v>
                      </c:pt>
                      <c:pt idx="103">
                        <c:v>6.0131712665905779</c:v>
                      </c:pt>
                      <c:pt idx="104">
                        <c:v>6.1720014184710958</c:v>
                      </c:pt>
                      <c:pt idx="105">
                        <c:v>6.0960787655072179</c:v>
                      </c:pt>
                      <c:pt idx="106">
                        <c:v>5.8592428508982275</c:v>
                      </c:pt>
                      <c:pt idx="107">
                        <c:v>5.7846310197025463</c:v>
                      </c:pt>
                      <c:pt idx="108">
                        <c:v>5.8020440012445107</c:v>
                      </c:pt>
                      <c:pt idx="109">
                        <c:v>6.0454330357342156</c:v>
                      </c:pt>
                      <c:pt idx="110">
                        <c:v>6.0155226542809803</c:v>
                      </c:pt>
                      <c:pt idx="111">
                        <c:v>6.0141386494593441</c:v>
                      </c:pt>
                      <c:pt idx="112">
                        <c:v>5.9371085409028579</c:v>
                      </c:pt>
                      <c:pt idx="113">
                        <c:v>6.1098024760439351</c:v>
                      </c:pt>
                      <c:pt idx="114">
                        <c:v>5.8571184745223936</c:v>
                      </c:pt>
                      <c:pt idx="115">
                        <c:v>6.1109985784310261</c:v>
                      </c:pt>
                      <c:pt idx="116">
                        <c:v>6.0603336987926415</c:v>
                      </c:pt>
                      <c:pt idx="117">
                        <c:v>6.2334316691207148</c:v>
                      </c:pt>
                      <c:pt idx="118">
                        <c:v>6.010167165180369</c:v>
                      </c:pt>
                      <c:pt idx="119">
                        <c:v>6.343646696197669</c:v>
                      </c:pt>
                      <c:pt idx="120">
                        <c:v>6.2476517477631388</c:v>
                      </c:pt>
                      <c:pt idx="121">
                        <c:v>6.4225298464183567</c:v>
                      </c:pt>
                      <c:pt idx="122">
                        <c:v>6.5295322812976453</c:v>
                      </c:pt>
                      <c:pt idx="123">
                        <c:v>6.6814852040742556</c:v>
                      </c:pt>
                      <c:pt idx="124">
                        <c:v>6.5891968127517631</c:v>
                      </c:pt>
                      <c:pt idx="125">
                        <c:v>6.6751967581637706</c:v>
                      </c:pt>
                      <c:pt idx="126">
                        <c:v>6.6664223939848943</c:v>
                      </c:pt>
                      <c:pt idx="127">
                        <c:v>6.520741282634468</c:v>
                      </c:pt>
                      <c:pt idx="128">
                        <c:v>6.2819372022635322</c:v>
                      </c:pt>
                      <c:pt idx="129">
                        <c:v>6.2806316568341458</c:v>
                      </c:pt>
                      <c:pt idx="130">
                        <c:v>6.5294262913986545</c:v>
                      </c:pt>
                      <c:pt idx="131">
                        <c:v>6.4768811820200556</c:v>
                      </c:pt>
                      <c:pt idx="132">
                        <c:v>6.5400868705590476</c:v>
                      </c:pt>
                      <c:pt idx="133">
                        <c:v>6.3956831759659938</c:v>
                      </c:pt>
                      <c:pt idx="134">
                        <c:v>6.5021083814958969</c:v>
                      </c:pt>
                      <c:pt idx="135">
                        <c:v>6.7278596329157558</c:v>
                      </c:pt>
                      <c:pt idx="136">
                        <c:v>6.7871510292226045</c:v>
                      </c:pt>
                      <c:pt idx="137">
                        <c:v>6.6492904387837948</c:v>
                      </c:pt>
                      <c:pt idx="138">
                        <c:v>6.6236178686680747</c:v>
                      </c:pt>
                      <c:pt idx="139">
                        <c:v>6.6248298393819738</c:v>
                      </c:pt>
                      <c:pt idx="140">
                        <c:v>7.1448337220743285</c:v>
                      </c:pt>
                      <c:pt idx="141">
                        <c:v>7.3019376995961505</c:v>
                      </c:pt>
                      <c:pt idx="142">
                        <c:v>7.2546207727184342</c:v>
                      </c:pt>
                      <c:pt idx="143">
                        <c:v>7.2569595780323182</c:v>
                      </c:pt>
                      <c:pt idx="144">
                        <c:v>7.616873624670939</c:v>
                      </c:pt>
                      <c:pt idx="145">
                        <c:v>7.6369804682218767</c:v>
                      </c:pt>
                      <c:pt idx="146">
                        <c:v>7.6552446962328657</c:v>
                      </c:pt>
                      <c:pt idx="147">
                        <c:v>7.4234312471875841</c:v>
                      </c:pt>
                      <c:pt idx="148">
                        <c:v>7.326541098889483</c:v>
                      </c:pt>
                      <c:pt idx="149">
                        <c:v>7.733673340767111</c:v>
                      </c:pt>
                      <c:pt idx="150">
                        <c:v>7.477341347255706</c:v>
                      </c:pt>
                      <c:pt idx="151">
                        <c:v>7.3812257688219862</c:v>
                      </c:pt>
                      <c:pt idx="152">
                        <c:v>7.3989191723160097</c:v>
                      </c:pt>
                      <c:pt idx="153">
                        <c:v>7.0974229391944421</c:v>
                      </c:pt>
                      <c:pt idx="154">
                        <c:v>7.0001367391946845</c:v>
                      </c:pt>
                      <c:pt idx="155">
                        <c:v>6.9933610109230493</c:v>
                      </c:pt>
                      <c:pt idx="156">
                        <c:v>6.9026852363658353</c:v>
                      </c:pt>
                      <c:pt idx="157">
                        <c:v>7.3199303921601899</c:v>
                      </c:pt>
                      <c:pt idx="158">
                        <c:v>7.0684089641328107</c:v>
                      </c:pt>
                      <c:pt idx="159">
                        <c:v>7.1169219221436153</c:v>
                      </c:pt>
                      <c:pt idx="160">
                        <c:v>7.2029561845354584</c:v>
                      </c:pt>
                      <c:pt idx="161">
                        <c:v>7.3966069954782832</c:v>
                      </c:pt>
                      <c:pt idx="162">
                        <c:v>7.2976715176774176</c:v>
                      </c:pt>
                      <c:pt idx="163">
                        <c:v>7.0040028376354702</c:v>
                      </c:pt>
                      <c:pt idx="164">
                        <c:v>6.9294090687161303</c:v>
                      </c:pt>
                      <c:pt idx="165">
                        <c:v>7.1548794084650202</c:v>
                      </c:pt>
                      <c:pt idx="166">
                        <c:v>7.1066782099021397</c:v>
                      </c:pt>
                      <c:pt idx="167">
                        <c:v>7.2979493351944535</c:v>
                      </c:pt>
                      <c:pt idx="168">
                        <c:v>7.2056592561516419</c:v>
                      </c:pt>
                      <c:pt idx="169">
                        <c:v>7.3314355815782939</c:v>
                      </c:pt>
                      <c:pt idx="170">
                        <c:v>7.4761795393402108</c:v>
                      </c:pt>
                      <c:pt idx="171">
                        <c:v>7.1914623403484423</c:v>
                      </c:pt>
                      <c:pt idx="172">
                        <c:v>7.2809773383748055</c:v>
                      </c:pt>
                      <c:pt idx="173">
                        <c:v>7.0462386949668332</c:v>
                      </c:pt>
                      <c:pt idx="174">
                        <c:v>6.9862893690221028</c:v>
                      </c:pt>
                      <c:pt idx="175">
                        <c:v>7.1681281067353941</c:v>
                      </c:pt>
                      <c:pt idx="176">
                        <c:v>6.9898662109525445</c:v>
                      </c:pt>
                      <c:pt idx="177">
                        <c:v>6.8002798055880609</c:v>
                      </c:pt>
                      <c:pt idx="178">
                        <c:v>7.0537713658017198</c:v>
                      </c:pt>
                      <c:pt idx="179">
                        <c:v>6.5616473101162809</c:v>
                      </c:pt>
                      <c:pt idx="180">
                        <c:v>6.4608250547604218</c:v>
                      </c:pt>
                      <c:pt idx="181">
                        <c:v>6.6951606142987341</c:v>
                      </c:pt>
                      <c:pt idx="182">
                        <c:v>6.5136056948858156</c:v>
                      </c:pt>
                      <c:pt idx="183">
                        <c:v>6.9500339486428864</c:v>
                      </c:pt>
                      <c:pt idx="184">
                        <c:v>7.0123023898311043</c:v>
                      </c:pt>
                      <c:pt idx="185">
                        <c:v>6.3818672161437995</c:v>
                      </c:pt>
                      <c:pt idx="186">
                        <c:v>6.1519593908637038</c:v>
                      </c:pt>
                      <c:pt idx="187">
                        <c:v>6.482009601497607</c:v>
                      </c:pt>
                      <c:pt idx="188">
                        <c:v>6.2966409029738157</c:v>
                      </c:pt>
                      <c:pt idx="189">
                        <c:v>5.8231034298803497</c:v>
                      </c:pt>
                      <c:pt idx="190">
                        <c:v>6.2036432003059083</c:v>
                      </c:pt>
                      <c:pt idx="191">
                        <c:v>5.8975593683069372</c:v>
                      </c:pt>
                      <c:pt idx="192">
                        <c:v>6.0032226618748297</c:v>
                      </c:pt>
                      <c:pt idx="193">
                        <c:v>6.2718119117311399</c:v>
                      </c:pt>
                      <c:pt idx="194">
                        <c:v>6.2170265411529035</c:v>
                      </c:pt>
                      <c:pt idx="195">
                        <c:v>6.3718279993477012</c:v>
                      </c:pt>
                      <c:pt idx="196">
                        <c:v>6.4754628406160197</c:v>
                      </c:pt>
                      <c:pt idx="197">
                        <c:v>6.2105307869298576</c:v>
                      </c:pt>
                      <c:pt idx="198">
                        <c:v>5.9643200521745321</c:v>
                      </c:pt>
                      <c:pt idx="199">
                        <c:v>6.293953489651738</c:v>
                      </c:pt>
                      <c:pt idx="200">
                        <c:v>6.5467878703254767</c:v>
                      </c:pt>
                      <c:pt idx="201">
                        <c:v>6.4935651412385997</c:v>
                      </c:pt>
                      <c:pt idx="202">
                        <c:v>6.3767715196880514</c:v>
                      </c:pt>
                      <c:pt idx="203">
                        <c:v>5.8752092631647157</c:v>
                      </c:pt>
                      <c:pt idx="204">
                        <c:v>5.9824200087410961</c:v>
                      </c:pt>
                      <c:pt idx="205">
                        <c:v>5.9036359115551384</c:v>
                      </c:pt>
                      <c:pt idx="206">
                        <c:v>5.7205360717141884</c:v>
                      </c:pt>
                      <c:pt idx="207">
                        <c:v>5.8605327535040441</c:v>
                      </c:pt>
                      <c:pt idx="208">
                        <c:v>5.7237576485174024</c:v>
                      </c:pt>
                      <c:pt idx="209">
                        <c:v>5.4665729811956831</c:v>
                      </c:pt>
                      <c:pt idx="210">
                        <c:v>5.7224122541360334</c:v>
                      </c:pt>
                      <c:pt idx="211">
                        <c:v>5.8035016835162212</c:v>
                      </c:pt>
                      <c:pt idx="212">
                        <c:v>6.083252671705619</c:v>
                      </c:pt>
                      <c:pt idx="213">
                        <c:v>6.2938335677468649</c:v>
                      </c:pt>
                      <c:pt idx="214">
                        <c:v>6.2968201763767162</c:v>
                      </c:pt>
                      <c:pt idx="215">
                        <c:v>6.0647409113811168</c:v>
                      </c:pt>
                      <c:pt idx="216">
                        <c:v>6.0231720786249054</c:v>
                      </c:pt>
                      <c:pt idx="217">
                        <c:v>6.1123652846436727</c:v>
                      </c:pt>
                      <c:pt idx="218">
                        <c:v>6.2296476887512053</c:v>
                      </c:pt>
                      <c:pt idx="219">
                        <c:v>6.3081966302393377</c:v>
                      </c:pt>
                      <c:pt idx="220">
                        <c:v>6.1232663639496421</c:v>
                      </c:pt>
                      <c:pt idx="221">
                        <c:v>6.0864588715014989</c:v>
                      </c:pt>
                      <c:pt idx="222">
                        <c:v>5.8346857856220513</c:v>
                      </c:pt>
                      <c:pt idx="223">
                        <c:v>5.6192209082628786</c:v>
                      </c:pt>
                      <c:pt idx="224">
                        <c:v>5.6551415974453567</c:v>
                      </c:pt>
                      <c:pt idx="225">
                        <c:v>5.8459323787823037</c:v>
                      </c:pt>
                      <c:pt idx="226">
                        <c:v>6.1059975158782365</c:v>
                      </c:pt>
                      <c:pt idx="227">
                        <c:v>6.2584219137652664</c:v>
                      </c:pt>
                      <c:pt idx="228">
                        <c:v>6.1506848807359349</c:v>
                      </c:pt>
                      <c:pt idx="229">
                        <c:v>6.5409012893756335</c:v>
                      </c:pt>
                      <c:pt idx="230">
                        <c:v>6.8871787433570919</c:v>
                      </c:pt>
                      <c:pt idx="231">
                        <c:v>7.2064883956398873</c:v>
                      </c:pt>
                      <c:pt idx="232">
                        <c:v>7.2093000439299448</c:v>
                      </c:pt>
                      <c:pt idx="233">
                        <c:v>7.332074571243874</c:v>
                      </c:pt>
                      <c:pt idx="234">
                        <c:v>7.3376158258640301</c:v>
                      </c:pt>
                      <c:pt idx="235">
                        <c:v>7.3382853820196825</c:v>
                      </c:pt>
                      <c:pt idx="236">
                        <c:v>7.3564457214687629</c:v>
                      </c:pt>
                      <c:pt idx="237">
                        <c:v>7.6206194261580373</c:v>
                      </c:pt>
                      <c:pt idx="238">
                        <c:v>7.5687108686266269</c:v>
                      </c:pt>
                      <c:pt idx="239">
                        <c:v>7.7578511532533367</c:v>
                      </c:pt>
                      <c:pt idx="240">
                        <c:v>7.6377070318196072</c:v>
                      </c:pt>
                      <c:pt idx="241">
                        <c:v>7.5651326202625491</c:v>
                      </c:pt>
                      <c:pt idx="242">
                        <c:v>7.5514468961916936</c:v>
                      </c:pt>
                      <c:pt idx="243">
                        <c:v>7.5651861585015912</c:v>
                      </c:pt>
                      <c:pt idx="244">
                        <c:v>7.8203034621941558</c:v>
                      </c:pt>
                      <c:pt idx="245">
                        <c:v>8.0024429891732964</c:v>
                      </c:pt>
                      <c:pt idx="246">
                        <c:v>8.0206275192803211</c:v>
                      </c:pt>
                      <c:pt idx="247">
                        <c:v>7.8468390199665894</c:v>
                      </c:pt>
                      <c:pt idx="248">
                        <c:v>8.0292834617501363</c:v>
                      </c:pt>
                      <c:pt idx="249">
                        <c:v>8.1196006895017057</c:v>
                      </c:pt>
                      <c:pt idx="250">
                        <c:v>8.1377067406138472</c:v>
                      </c:pt>
                      <c:pt idx="251">
                        <c:v>8.1689577889589629</c:v>
                      </c:pt>
                      <c:pt idx="252">
                        <c:v>7.965354835396643</c:v>
                      </c:pt>
                      <c:pt idx="253">
                        <c:v>7.7520533748148157</c:v>
                      </c:pt>
                      <c:pt idx="254">
                        <c:v>7.3952547189906737</c:v>
                      </c:pt>
                      <c:pt idx="255">
                        <c:v>7.2943937118033153</c:v>
                      </c:pt>
                      <c:pt idx="256">
                        <c:v>6.9198645705082829</c:v>
                      </c:pt>
                      <c:pt idx="257">
                        <c:v>7.0911738581286299</c:v>
                      </c:pt>
                      <c:pt idx="258">
                        <c:v>6.6936416882122263</c:v>
                      </c:pt>
                      <c:pt idx="259">
                        <c:v>6.8585263916962624</c:v>
                      </c:pt>
                      <c:pt idx="260">
                        <c:v>6.7480693833882777</c:v>
                      </c:pt>
                      <c:pt idx="261">
                        <c:v>6.879755294822254</c:v>
                      </c:pt>
                      <c:pt idx="262">
                        <c:v>6.8789690246465529</c:v>
                      </c:pt>
                      <c:pt idx="263">
                        <c:v>6.972109487254885</c:v>
                      </c:pt>
                      <c:pt idx="264">
                        <c:v>6.7075701545071142</c:v>
                      </c:pt>
                      <c:pt idx="265">
                        <c:v>6.6193832625386806</c:v>
                      </c:pt>
                      <c:pt idx="266">
                        <c:v>6.6411349751202886</c:v>
                      </c:pt>
                      <c:pt idx="267">
                        <c:v>6.8479839488139405</c:v>
                      </c:pt>
                      <c:pt idx="268">
                        <c:v>6.892362835054322</c:v>
                      </c:pt>
                      <c:pt idx="269">
                        <c:v>7.1750155573518049</c:v>
                      </c:pt>
                      <c:pt idx="270">
                        <c:v>7.3589778128423156</c:v>
                      </c:pt>
                      <c:pt idx="271">
                        <c:v>7.2614784508737484</c:v>
                      </c:pt>
                      <c:pt idx="272">
                        <c:v>7.4120011674131847</c:v>
                      </c:pt>
                      <c:pt idx="273">
                        <c:v>7.4684934704170036</c:v>
                      </c:pt>
                      <c:pt idx="274">
                        <c:v>7.3155658303816651</c:v>
                      </c:pt>
                      <c:pt idx="275">
                        <c:v>7.1279406778568033</c:v>
                      </c:pt>
                      <c:pt idx="276">
                        <c:v>7.2018379342266625</c:v>
                      </c:pt>
                      <c:pt idx="277">
                        <c:v>7.1430830607135398</c:v>
                      </c:pt>
                      <c:pt idx="278">
                        <c:v>7.3451720207511784</c:v>
                      </c:pt>
                      <c:pt idx="279">
                        <c:v>7.336705738414917</c:v>
                      </c:pt>
                      <c:pt idx="280">
                        <c:v>7.2118839039349236</c:v>
                      </c:pt>
                      <c:pt idx="281">
                        <c:v>7.0539215305183811</c:v>
                      </c:pt>
                      <c:pt idx="282">
                        <c:v>7.0753890266487263</c:v>
                      </c:pt>
                      <c:pt idx="283">
                        <c:v>6.9461705996174405</c:v>
                      </c:pt>
                      <c:pt idx="284">
                        <c:v>6.6463527897153929</c:v>
                      </c:pt>
                      <c:pt idx="285">
                        <c:v>6.9060912826754528</c:v>
                      </c:pt>
                      <c:pt idx="286">
                        <c:v>6.7279073444267645</c:v>
                      </c:pt>
                      <c:pt idx="287">
                        <c:v>6.468465991297756</c:v>
                      </c:pt>
                      <c:pt idx="288">
                        <c:v>6.2730865171784389</c:v>
                      </c:pt>
                      <c:pt idx="289">
                        <c:v>6.0663287903785168</c:v>
                      </c:pt>
                      <c:pt idx="290">
                        <c:v>5.9698258993162279</c:v>
                      </c:pt>
                      <c:pt idx="291">
                        <c:v>5.7918169162168187</c:v>
                      </c:pt>
                      <c:pt idx="292">
                        <c:v>6.3838937294981912</c:v>
                      </c:pt>
                      <c:pt idx="293">
                        <c:v>6.6839310410480968</c:v>
                      </c:pt>
                      <c:pt idx="294">
                        <c:v>6.2002243060454765</c:v>
                      </c:pt>
                      <c:pt idx="295">
                        <c:v>6.0659479422919382</c:v>
                      </c:pt>
                      <c:pt idx="296">
                        <c:v>6.0058884927495892</c:v>
                      </c:pt>
                      <c:pt idx="297">
                        <c:v>5.9681070898025546</c:v>
                      </c:pt>
                      <c:pt idx="298">
                        <c:v>5.8415892575323092</c:v>
                      </c:pt>
                      <c:pt idx="299">
                        <c:v>5.7115883785966437</c:v>
                      </c:pt>
                      <c:pt idx="300">
                        <c:v>5.8281745934889662</c:v>
                      </c:pt>
                      <c:pt idx="301">
                        <c:v>5.8643805189528386</c:v>
                      </c:pt>
                      <c:pt idx="302">
                        <c:v>5.6490469548015287</c:v>
                      </c:pt>
                      <c:pt idx="303">
                        <c:v>5.5911644094250423</c:v>
                      </c:pt>
                      <c:pt idx="304">
                        <c:v>5.4962873187036188</c:v>
                      </c:pt>
                      <c:pt idx="305">
                        <c:v>5.3093713855975944</c:v>
                      </c:pt>
                      <c:pt idx="306">
                        <c:v>5.1216661472796909</c:v>
                      </c:pt>
                      <c:pt idx="307">
                        <c:v>5.2842506849677395</c:v>
                      </c:pt>
                      <c:pt idx="308">
                        <c:v>5.241589531292723</c:v>
                      </c:pt>
                      <c:pt idx="309">
                        <c:v>5.0915610361263353</c:v>
                      </c:pt>
                      <c:pt idx="310">
                        <c:v>5.4824944499922701</c:v>
                      </c:pt>
                      <c:pt idx="311">
                        <c:v>5.557352442165131</c:v>
                      </c:pt>
                      <c:pt idx="312">
                        <c:v>5.3982147265173364</c:v>
                      </c:pt>
                      <c:pt idx="313">
                        <c:v>5.4824978766460086</c:v>
                      </c:pt>
                      <c:pt idx="314">
                        <c:v>5.3822510237124366</c:v>
                      </c:pt>
                      <c:pt idx="315">
                        <c:v>5.2267717014969239</c:v>
                      </c:pt>
                      <c:pt idx="316">
                        <c:v>5.6468757290903948</c:v>
                      </c:pt>
                      <c:pt idx="317">
                        <c:v>5.479128301171432</c:v>
                      </c:pt>
                      <c:pt idx="318">
                        <c:v>5.4789568705802649</c:v>
                      </c:pt>
                      <c:pt idx="319">
                        <c:v>5.3041678650437962</c:v>
                      </c:pt>
                      <c:pt idx="320">
                        <c:v>5.532218524442345</c:v>
                      </c:pt>
                      <c:pt idx="321">
                        <c:v>5.7444681981361878</c:v>
                      </c:pt>
                      <c:pt idx="322">
                        <c:v>6.0067512262557576</c:v>
                      </c:pt>
                      <c:pt idx="323">
                        <c:v>6.1272423578405677</c:v>
                      </c:pt>
                      <c:pt idx="324">
                        <c:v>5.9575766891605042</c:v>
                      </c:pt>
                      <c:pt idx="325">
                        <c:v>6.2310007476178209</c:v>
                      </c:pt>
                      <c:pt idx="326">
                        <c:v>6.3100856640298852</c:v>
                      </c:pt>
                      <c:pt idx="327">
                        <c:v>6.3349783453297004</c:v>
                      </c:pt>
                      <c:pt idx="328">
                        <c:v>6.2730947411474114</c:v>
                      </c:pt>
                      <c:pt idx="329">
                        <c:v>6.3781187410057116</c:v>
                      </c:pt>
                      <c:pt idx="330">
                        <c:v>6.4109591050750758</c:v>
                      </c:pt>
                      <c:pt idx="331">
                        <c:v>6.2755122943099151</c:v>
                      </c:pt>
                      <c:pt idx="332">
                        <c:v>6.0898672581221502</c:v>
                      </c:pt>
                      <c:pt idx="333">
                        <c:v>5.9161448230369285</c:v>
                      </c:pt>
                      <c:pt idx="334">
                        <c:v>6.002849344599448</c:v>
                      </c:pt>
                      <c:pt idx="335">
                        <c:v>5.9566248626571783</c:v>
                      </c:pt>
                      <c:pt idx="336">
                        <c:v>5.875780114790996</c:v>
                      </c:pt>
                      <c:pt idx="337">
                        <c:v>5.8835623391372494</c:v>
                      </c:pt>
                      <c:pt idx="338">
                        <c:v>6.1241921464940452</c:v>
                      </c:pt>
                      <c:pt idx="339">
                        <c:v>5.7991228356938374</c:v>
                      </c:pt>
                      <c:pt idx="340">
                        <c:v>5.9011207086862472</c:v>
                      </c:pt>
                      <c:pt idx="341">
                        <c:v>5.8077853184325567</c:v>
                      </c:pt>
                      <c:pt idx="342">
                        <c:v>5.8944936582663532</c:v>
                      </c:pt>
                      <c:pt idx="343">
                        <c:v>5.8168138656945922</c:v>
                      </c:pt>
                      <c:pt idx="344">
                        <c:v>5.7923113333986143</c:v>
                      </c:pt>
                      <c:pt idx="345">
                        <c:v>5.9452245814882509</c:v>
                      </c:pt>
                      <c:pt idx="346">
                        <c:v>5.9732408045245045</c:v>
                      </c:pt>
                      <c:pt idx="347">
                        <c:v>5.9279439667006217</c:v>
                      </c:pt>
                      <c:pt idx="348">
                        <c:v>6.0878731414568898</c:v>
                      </c:pt>
                      <c:pt idx="349">
                        <c:v>6.2108471284339828</c:v>
                      </c:pt>
                      <c:pt idx="350">
                        <c:v>6.3380476480326742</c:v>
                      </c:pt>
                      <c:pt idx="351">
                        <c:v>6.3584801968305404</c:v>
                      </c:pt>
                      <c:pt idx="352">
                        <c:v>6.2492889944123942</c:v>
                      </c:pt>
                      <c:pt idx="353">
                        <c:v>6.180117974683208</c:v>
                      </c:pt>
                      <c:pt idx="354">
                        <c:v>6.273844101367132</c:v>
                      </c:pt>
                      <c:pt idx="355">
                        <c:v>6.4059879116445284</c:v>
                      </c:pt>
                      <c:pt idx="356">
                        <c:v>6.3184325030073207</c:v>
                      </c:pt>
                      <c:pt idx="357">
                        <c:v>6.3392038010030127</c:v>
                      </c:pt>
                      <c:pt idx="358">
                        <c:v>6.2293767095559671</c:v>
                      </c:pt>
                      <c:pt idx="359">
                        <c:v>6.1106235767457884</c:v>
                      </c:pt>
                      <c:pt idx="360">
                        <c:v>6.0786127565935599</c:v>
                      </c:pt>
                      <c:pt idx="361">
                        <c:v>6.1066162520588163</c:v>
                      </c:pt>
                      <c:pt idx="362">
                        <c:v>6.1034028340901436</c:v>
                      </c:pt>
                      <c:pt idx="363">
                        <c:v>6.1256184176831097</c:v>
                      </c:pt>
                      <c:pt idx="364">
                        <c:v>5.9655939819529769</c:v>
                      </c:pt>
                      <c:pt idx="365">
                        <c:v>5.8837289724131825</c:v>
                      </c:pt>
                      <c:pt idx="366">
                        <c:v>6.0819983883885431</c:v>
                      </c:pt>
                      <c:pt idx="367">
                        <c:v>5.8900777785497516</c:v>
                      </c:pt>
                      <c:pt idx="368">
                        <c:v>5.8670020069647943</c:v>
                      </c:pt>
                      <c:pt idx="369">
                        <c:v>6.0091092535476287</c:v>
                      </c:pt>
                      <c:pt idx="370">
                        <c:v>6.0963526408861268</c:v>
                      </c:pt>
                      <c:pt idx="371">
                        <c:v>6.3473235017900143</c:v>
                      </c:pt>
                      <c:pt idx="372">
                        <c:v>6.4371265994688454</c:v>
                      </c:pt>
                      <c:pt idx="373">
                        <c:v>6.3164093087375139</c:v>
                      </c:pt>
                      <c:pt idx="374">
                        <c:v>6.2778363487775879</c:v>
                      </c:pt>
                      <c:pt idx="375">
                        <c:v>6.3775274826925354</c:v>
                      </c:pt>
                      <c:pt idx="376">
                        <c:v>6.2625149516269296</c:v>
                      </c:pt>
                      <c:pt idx="377">
                        <c:v>6.1458933647815739</c:v>
                      </c:pt>
                      <c:pt idx="378">
                        <c:v>6.2532613431870443</c:v>
                      </c:pt>
                      <c:pt idx="379">
                        <c:v>6.1850411096252333</c:v>
                      </c:pt>
                      <c:pt idx="380">
                        <c:v>6.2151857896277862</c:v>
                      </c:pt>
                      <c:pt idx="381">
                        <c:v>6.2013237781856301</c:v>
                      </c:pt>
                      <c:pt idx="382">
                        <c:v>6.1190643894261099</c:v>
                      </c:pt>
                      <c:pt idx="383">
                        <c:v>6.3163467656534467</c:v>
                      </c:pt>
                      <c:pt idx="384">
                        <c:v>6.3151117825380743</c:v>
                      </c:pt>
                      <c:pt idx="385">
                        <c:v>6.407429102599882</c:v>
                      </c:pt>
                      <c:pt idx="386">
                        <c:v>6.527066643894841</c:v>
                      </c:pt>
                      <c:pt idx="387">
                        <c:v>6.6670429126812536</c:v>
                      </c:pt>
                      <c:pt idx="388">
                        <c:v>6.6966341209613756</c:v>
                      </c:pt>
                      <c:pt idx="389">
                        <c:v>6.6374918897901036</c:v>
                      </c:pt>
                      <c:pt idx="390">
                        <c:v>6.2826925275074164</c:v>
                      </c:pt>
                      <c:pt idx="391">
                        <c:v>6.1750436614339765</c:v>
                      </c:pt>
                      <c:pt idx="392">
                        <c:v>6.1217848992556112</c:v>
                      </c:pt>
                      <c:pt idx="393">
                        <c:v>6.0950741222509652</c:v>
                      </c:pt>
                      <c:pt idx="394">
                        <c:v>6.2869439776411351</c:v>
                      </c:pt>
                      <c:pt idx="395">
                        <c:v>5.9848076701504382</c:v>
                      </c:pt>
                      <c:pt idx="396">
                        <c:v>5.9693427537533372</c:v>
                      </c:pt>
                      <c:pt idx="397">
                        <c:v>5.9488982320745176</c:v>
                      </c:pt>
                      <c:pt idx="398">
                        <c:v>5.9925871309021606</c:v>
                      </c:pt>
                      <c:pt idx="399">
                        <c:v>5.6389609359451365</c:v>
                      </c:pt>
                      <c:pt idx="400">
                        <c:v>5.7003196168497583</c:v>
                      </c:pt>
                      <c:pt idx="401">
                        <c:v>5.6520639356012925</c:v>
                      </c:pt>
                      <c:pt idx="402">
                        <c:v>5.8476713397092706</c:v>
                      </c:pt>
                      <c:pt idx="403">
                        <c:v>5.848491039633763</c:v>
                      </c:pt>
                      <c:pt idx="404">
                        <c:v>5.7290985061951849</c:v>
                      </c:pt>
                      <c:pt idx="405">
                        <c:v>5.6501914194905911</c:v>
                      </c:pt>
                      <c:pt idx="406">
                        <c:v>5.6733103198125301</c:v>
                      </c:pt>
                      <c:pt idx="407">
                        <c:v>5.6945929938903905</c:v>
                      </c:pt>
                      <c:pt idx="408">
                        <c:v>5.564868509902654</c:v>
                      </c:pt>
                      <c:pt idx="409">
                        <c:v>5.599247930298068</c:v>
                      </c:pt>
                      <c:pt idx="410">
                        <c:v>5.7535181009446212</c:v>
                      </c:pt>
                      <c:pt idx="411">
                        <c:v>5.6746916925592528</c:v>
                      </c:pt>
                      <c:pt idx="412">
                        <c:v>5.7968621435258827</c:v>
                      </c:pt>
                      <c:pt idx="413">
                        <c:v>5.795300961666161</c:v>
                      </c:pt>
                      <c:pt idx="414">
                        <c:v>5.803680435381664</c:v>
                      </c:pt>
                      <c:pt idx="415">
                        <c:v>5.875169524807955</c:v>
                      </c:pt>
                      <c:pt idx="416">
                        <c:v>5.9650814622998816</c:v>
                      </c:pt>
                      <c:pt idx="417">
                        <c:v>5.8918654262842596</c:v>
                      </c:pt>
                      <c:pt idx="418">
                        <c:v>5.8788220896291099</c:v>
                      </c:pt>
                      <c:pt idx="419">
                        <c:v>5.7339335670930192</c:v>
                      </c:pt>
                      <c:pt idx="420">
                        <c:v>5.7708667074508391</c:v>
                      </c:pt>
                      <c:pt idx="421">
                        <c:v>5.8428191590155443</c:v>
                      </c:pt>
                      <c:pt idx="422">
                        <c:v>5.6964496203702364</c:v>
                      </c:pt>
                      <c:pt idx="423">
                        <c:v>5.1802417476657148</c:v>
                      </c:pt>
                      <c:pt idx="424">
                        <c:v>5.3187870270516635</c:v>
                      </c:pt>
                      <c:pt idx="425">
                        <c:v>5.3723007409199219</c:v>
                      </c:pt>
                      <c:pt idx="426">
                        <c:v>5.756556813446112</c:v>
                      </c:pt>
                      <c:pt idx="427">
                        <c:v>5.6997694255672027</c:v>
                      </c:pt>
                      <c:pt idx="428">
                        <c:v>5.6947975088165181</c:v>
                      </c:pt>
                      <c:pt idx="429">
                        <c:v>5.6550874760681324</c:v>
                      </c:pt>
                      <c:pt idx="430">
                        <c:v>5.7503710314120049</c:v>
                      </c:pt>
                      <c:pt idx="431">
                        <c:v>5.9625829972473232</c:v>
                      </c:pt>
                      <c:pt idx="432">
                        <c:v>6.0163609915564686</c:v>
                      </c:pt>
                      <c:pt idx="433">
                        <c:v>5.9401543219868458</c:v>
                      </c:pt>
                      <c:pt idx="434">
                        <c:v>5.9243752009538797</c:v>
                      </c:pt>
                      <c:pt idx="435">
                        <c:v>5.8864889902861428</c:v>
                      </c:pt>
                      <c:pt idx="436">
                        <c:v>5.776423977699352</c:v>
                      </c:pt>
                      <c:pt idx="437">
                        <c:v>5.8752272400477423</c:v>
                      </c:pt>
                      <c:pt idx="438">
                        <c:v>5.8356345855401726</c:v>
                      </c:pt>
                      <c:pt idx="439">
                        <c:v>5.9624638762727944</c:v>
                      </c:pt>
                      <c:pt idx="440">
                        <c:v>5.9210230014127063</c:v>
                      </c:pt>
                      <c:pt idx="441">
                        <c:v>5.9026170681154122</c:v>
                      </c:pt>
                      <c:pt idx="442">
                        <c:v>6.1530351900242142</c:v>
                      </c:pt>
                      <c:pt idx="443">
                        <c:v>6.0474337285145507</c:v>
                      </c:pt>
                      <c:pt idx="444">
                        <c:v>6.2831952549248005</c:v>
                      </c:pt>
                      <c:pt idx="445">
                        <c:v>6.2694840412051311</c:v>
                      </c:pt>
                      <c:pt idx="446">
                        <c:v>6.3068804411876123</c:v>
                      </c:pt>
                      <c:pt idx="447">
                        <c:v>6.2399340434514894</c:v>
                      </c:pt>
                      <c:pt idx="448">
                        <c:v>6.1211638709735894</c:v>
                      </c:pt>
                      <c:pt idx="449">
                        <c:v>6.077689943474307</c:v>
                      </c:pt>
                      <c:pt idx="450">
                        <c:v>5.5997940210306352</c:v>
                      </c:pt>
                      <c:pt idx="451">
                        <c:v>5.5739110425365279</c:v>
                      </c:pt>
                      <c:pt idx="452">
                        <c:v>4.9949181126455855</c:v>
                      </c:pt>
                      <c:pt idx="453">
                        <c:v>4.6435791019076245</c:v>
                      </c:pt>
                      <c:pt idx="454">
                        <c:v>4.3918891944481286</c:v>
                      </c:pt>
                      <c:pt idx="455">
                        <c:v>3.9567385317869519</c:v>
                      </c:pt>
                      <c:pt idx="456">
                        <c:v>4.0848332522179343</c:v>
                      </c:pt>
                      <c:pt idx="457">
                        <c:v>3.2159760380557234</c:v>
                      </c:pt>
                      <c:pt idx="458">
                        <c:v>3.5397959508904897</c:v>
                      </c:pt>
                      <c:pt idx="459">
                        <c:v>3.4366333939461091</c:v>
                      </c:pt>
                      <c:pt idx="460">
                        <c:v>3.6759744953893669</c:v>
                      </c:pt>
                      <c:pt idx="461">
                        <c:v>3.7179127669520362</c:v>
                      </c:pt>
                      <c:pt idx="462">
                        <c:v>3.8169662653578795</c:v>
                      </c:pt>
                      <c:pt idx="463">
                        <c:v>3.6942852959290118</c:v>
                      </c:pt>
                      <c:pt idx="464">
                        <c:v>3.8097562684731301</c:v>
                      </c:pt>
                      <c:pt idx="465">
                        <c:v>3.7872949938409839</c:v>
                      </c:pt>
                      <c:pt idx="466">
                        <c:v>4.0743708016682367</c:v>
                      </c:pt>
                      <c:pt idx="467">
                        <c:v>4.1158509392936082</c:v>
                      </c:pt>
                      <c:pt idx="468">
                        <c:v>4.1373587335608475</c:v>
                      </c:pt>
                      <c:pt idx="469">
                        <c:v>4.1576907976587307</c:v>
                      </c:pt>
                      <c:pt idx="470">
                        <c:v>4.0607911130865038</c:v>
                      </c:pt>
                      <c:pt idx="471">
                        <c:v>4.2209345013511923</c:v>
                      </c:pt>
                      <c:pt idx="472">
                        <c:v>3.999889233440479</c:v>
                      </c:pt>
                      <c:pt idx="473">
                        <c:v>4.1300503234785513</c:v>
                      </c:pt>
                      <c:pt idx="474">
                        <c:v>4.2916342349222036</c:v>
                      </c:pt>
                      <c:pt idx="475">
                        <c:v>4.3699345427557157</c:v>
                      </c:pt>
                      <c:pt idx="476">
                        <c:v>4.6046522741895579</c:v>
                      </c:pt>
                      <c:pt idx="477">
                        <c:v>4.6676895151946951</c:v>
                      </c:pt>
                      <c:pt idx="478">
                        <c:v>4.7259569965590664</c:v>
                      </c:pt>
                      <c:pt idx="479">
                        <c:v>4.8185829855143858</c:v>
                      </c:pt>
                      <c:pt idx="480">
                        <c:v>5.0908476071119591</c:v>
                      </c:pt>
                      <c:pt idx="481">
                        <c:v>5.3924623246556891</c:v>
                      </c:pt>
                      <c:pt idx="482">
                        <c:v>5.3602698300343254</c:v>
                      </c:pt>
                      <c:pt idx="483">
                        <c:v>5.3157910627826821</c:v>
                      </c:pt>
                      <c:pt idx="484">
                        <c:v>5.4667433759934214</c:v>
                      </c:pt>
                      <c:pt idx="485">
                        <c:v>5.2675632652735116</c:v>
                      </c:pt>
                      <c:pt idx="486">
                        <c:v>5.493755030846792</c:v>
                      </c:pt>
                      <c:pt idx="487">
                        <c:v>5.4860213937401481</c:v>
                      </c:pt>
                      <c:pt idx="488">
                        <c:v>5.5380928416957298</c:v>
                      </c:pt>
                      <c:pt idx="489">
                        <c:v>5.5048287708724164</c:v>
                      </c:pt>
                      <c:pt idx="490">
                        <c:v>5.4104195552804324</c:v>
                      </c:pt>
                      <c:pt idx="491">
                        <c:v>5.3853920540086975</c:v>
                      </c:pt>
                      <c:pt idx="492">
                        <c:v>5.6597022349226478</c:v>
                      </c:pt>
                      <c:pt idx="493">
                        <c:v>5.8262954806348022</c:v>
                      </c:pt>
                      <c:pt idx="494">
                        <c:v>5.8950498108207183</c:v>
                      </c:pt>
                      <c:pt idx="495">
                        <c:v>5.7527151107607644</c:v>
                      </c:pt>
                      <c:pt idx="496">
                        <c:v>5.7989987350498096</c:v>
                      </c:pt>
                      <c:pt idx="497">
                        <c:v>5.8054866250976112</c:v>
                      </c:pt>
                      <c:pt idx="498">
                        <c:v>5.8171442834286324</c:v>
                      </c:pt>
                      <c:pt idx="499">
                        <c:v>5.7408782583992402</c:v>
                      </c:pt>
                      <c:pt idx="500">
                        <c:v>5.8049557063996282</c:v>
                      </c:pt>
                      <c:pt idx="501">
                        <c:v>5.852023663370276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5C00-408D-8404-07586C0218A4}"/>
                  </c:ext>
                </c:extLst>
              </c15:ser>
            </c15:filteredLineSeries>
            <c15:filteredLineSeries>
              <c15:ser>
                <c:idx val="4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'NTN-F'!$V$2</c15:sqref>
                        </c15:formulaRef>
                      </c:ext>
                    </c:extLst>
                    <c:strCache>
                      <c:ptCount val="1"/>
                      <c:pt idx="0">
                        <c:v>01/25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'NTN-F'!$B$3:$B$988</c15:sqref>
                        </c15:formulaRef>
                      </c:ext>
                    </c:extLst>
                    <c:numCache>
                      <c:formatCode>m/d/yyyy</c:formatCode>
                      <c:ptCount val="986"/>
                      <c:pt idx="0">
                        <c:v>43832</c:v>
                      </c:pt>
                      <c:pt idx="1">
                        <c:v>43833</c:v>
                      </c:pt>
                      <c:pt idx="2">
                        <c:v>43836</c:v>
                      </c:pt>
                      <c:pt idx="3">
                        <c:v>43837</c:v>
                      </c:pt>
                      <c:pt idx="4">
                        <c:v>43838</c:v>
                      </c:pt>
                      <c:pt idx="5">
                        <c:v>43839</c:v>
                      </c:pt>
                      <c:pt idx="6">
                        <c:v>43840</c:v>
                      </c:pt>
                      <c:pt idx="7">
                        <c:v>43843</c:v>
                      </c:pt>
                      <c:pt idx="8">
                        <c:v>43844</c:v>
                      </c:pt>
                      <c:pt idx="9">
                        <c:v>43845</c:v>
                      </c:pt>
                      <c:pt idx="10">
                        <c:v>43846</c:v>
                      </c:pt>
                      <c:pt idx="11">
                        <c:v>43847</c:v>
                      </c:pt>
                      <c:pt idx="12">
                        <c:v>43850</c:v>
                      </c:pt>
                      <c:pt idx="13">
                        <c:v>43851</c:v>
                      </c:pt>
                      <c:pt idx="14">
                        <c:v>43852</c:v>
                      </c:pt>
                      <c:pt idx="15">
                        <c:v>43853</c:v>
                      </c:pt>
                      <c:pt idx="16">
                        <c:v>43854</c:v>
                      </c:pt>
                      <c:pt idx="17">
                        <c:v>43857</c:v>
                      </c:pt>
                      <c:pt idx="18">
                        <c:v>43858</c:v>
                      </c:pt>
                      <c:pt idx="19">
                        <c:v>43859</c:v>
                      </c:pt>
                      <c:pt idx="20">
                        <c:v>43860</c:v>
                      </c:pt>
                      <c:pt idx="21">
                        <c:v>43861</c:v>
                      </c:pt>
                      <c:pt idx="22">
                        <c:v>43864</c:v>
                      </c:pt>
                      <c:pt idx="23">
                        <c:v>43865</c:v>
                      </c:pt>
                      <c:pt idx="24">
                        <c:v>43866</c:v>
                      </c:pt>
                      <c:pt idx="25">
                        <c:v>43867</c:v>
                      </c:pt>
                      <c:pt idx="26">
                        <c:v>43868</c:v>
                      </c:pt>
                      <c:pt idx="27">
                        <c:v>43871</c:v>
                      </c:pt>
                      <c:pt idx="28">
                        <c:v>43872</c:v>
                      </c:pt>
                      <c:pt idx="29">
                        <c:v>43873</c:v>
                      </c:pt>
                      <c:pt idx="30">
                        <c:v>43874</c:v>
                      </c:pt>
                      <c:pt idx="31">
                        <c:v>43875</c:v>
                      </c:pt>
                      <c:pt idx="32">
                        <c:v>43878</c:v>
                      </c:pt>
                      <c:pt idx="33">
                        <c:v>43879</c:v>
                      </c:pt>
                      <c:pt idx="34">
                        <c:v>43880</c:v>
                      </c:pt>
                      <c:pt idx="35">
                        <c:v>43881</c:v>
                      </c:pt>
                      <c:pt idx="36">
                        <c:v>43882</c:v>
                      </c:pt>
                      <c:pt idx="37">
                        <c:v>43887</c:v>
                      </c:pt>
                      <c:pt idx="38">
                        <c:v>43888</c:v>
                      </c:pt>
                      <c:pt idx="39">
                        <c:v>43889</c:v>
                      </c:pt>
                      <c:pt idx="40">
                        <c:v>43892</c:v>
                      </c:pt>
                      <c:pt idx="41">
                        <c:v>43893</c:v>
                      </c:pt>
                      <c:pt idx="42">
                        <c:v>43894</c:v>
                      </c:pt>
                      <c:pt idx="43">
                        <c:v>43895</c:v>
                      </c:pt>
                      <c:pt idx="44">
                        <c:v>43896</c:v>
                      </c:pt>
                      <c:pt idx="45">
                        <c:v>43899</c:v>
                      </c:pt>
                      <c:pt idx="46">
                        <c:v>43900</c:v>
                      </c:pt>
                      <c:pt idx="47">
                        <c:v>43901</c:v>
                      </c:pt>
                      <c:pt idx="48">
                        <c:v>43902</c:v>
                      </c:pt>
                      <c:pt idx="49">
                        <c:v>43903</c:v>
                      </c:pt>
                      <c:pt idx="50">
                        <c:v>43906</c:v>
                      </c:pt>
                      <c:pt idx="51">
                        <c:v>43907</c:v>
                      </c:pt>
                      <c:pt idx="52">
                        <c:v>43908</c:v>
                      </c:pt>
                      <c:pt idx="53">
                        <c:v>43909</c:v>
                      </c:pt>
                      <c:pt idx="54">
                        <c:v>43910</c:v>
                      </c:pt>
                      <c:pt idx="55">
                        <c:v>43913</c:v>
                      </c:pt>
                      <c:pt idx="56">
                        <c:v>43914</c:v>
                      </c:pt>
                      <c:pt idx="57">
                        <c:v>43915</c:v>
                      </c:pt>
                      <c:pt idx="58">
                        <c:v>43916</c:v>
                      </c:pt>
                      <c:pt idx="59">
                        <c:v>43917</c:v>
                      </c:pt>
                      <c:pt idx="60">
                        <c:v>43920</c:v>
                      </c:pt>
                      <c:pt idx="61">
                        <c:v>43921</c:v>
                      </c:pt>
                      <c:pt idx="62">
                        <c:v>43922</c:v>
                      </c:pt>
                      <c:pt idx="63">
                        <c:v>43923</c:v>
                      </c:pt>
                      <c:pt idx="64">
                        <c:v>43924</c:v>
                      </c:pt>
                      <c:pt idx="65">
                        <c:v>43927</c:v>
                      </c:pt>
                      <c:pt idx="66">
                        <c:v>43928</c:v>
                      </c:pt>
                      <c:pt idx="67">
                        <c:v>43929</c:v>
                      </c:pt>
                      <c:pt idx="68">
                        <c:v>43930</c:v>
                      </c:pt>
                      <c:pt idx="69">
                        <c:v>43934</c:v>
                      </c:pt>
                      <c:pt idx="70">
                        <c:v>43935</c:v>
                      </c:pt>
                      <c:pt idx="71">
                        <c:v>43936</c:v>
                      </c:pt>
                      <c:pt idx="72">
                        <c:v>43937</c:v>
                      </c:pt>
                      <c:pt idx="73">
                        <c:v>43938</c:v>
                      </c:pt>
                      <c:pt idx="74">
                        <c:v>43941</c:v>
                      </c:pt>
                      <c:pt idx="75">
                        <c:v>43943</c:v>
                      </c:pt>
                      <c:pt idx="76">
                        <c:v>43944</c:v>
                      </c:pt>
                      <c:pt idx="77">
                        <c:v>43945</c:v>
                      </c:pt>
                      <c:pt idx="78">
                        <c:v>43948</c:v>
                      </c:pt>
                      <c:pt idx="79">
                        <c:v>43949</c:v>
                      </c:pt>
                      <c:pt idx="80">
                        <c:v>43950</c:v>
                      </c:pt>
                      <c:pt idx="81">
                        <c:v>43951</c:v>
                      </c:pt>
                      <c:pt idx="82">
                        <c:v>43955</c:v>
                      </c:pt>
                      <c:pt idx="83">
                        <c:v>43956</c:v>
                      </c:pt>
                      <c:pt idx="84">
                        <c:v>43957</c:v>
                      </c:pt>
                      <c:pt idx="85">
                        <c:v>43958</c:v>
                      </c:pt>
                      <c:pt idx="86">
                        <c:v>43959</c:v>
                      </c:pt>
                      <c:pt idx="87">
                        <c:v>43962</c:v>
                      </c:pt>
                      <c:pt idx="88">
                        <c:v>43963</c:v>
                      </c:pt>
                      <c:pt idx="89">
                        <c:v>43964</c:v>
                      </c:pt>
                      <c:pt idx="90">
                        <c:v>43965</c:v>
                      </c:pt>
                      <c:pt idx="91">
                        <c:v>43966</c:v>
                      </c:pt>
                      <c:pt idx="92">
                        <c:v>43969</c:v>
                      </c:pt>
                      <c:pt idx="93">
                        <c:v>43970</c:v>
                      </c:pt>
                      <c:pt idx="94">
                        <c:v>43971</c:v>
                      </c:pt>
                      <c:pt idx="95">
                        <c:v>43972</c:v>
                      </c:pt>
                      <c:pt idx="96">
                        <c:v>43973</c:v>
                      </c:pt>
                      <c:pt idx="97">
                        <c:v>43976</c:v>
                      </c:pt>
                      <c:pt idx="98">
                        <c:v>43977</c:v>
                      </c:pt>
                      <c:pt idx="99">
                        <c:v>43978</c:v>
                      </c:pt>
                      <c:pt idx="100">
                        <c:v>43979</c:v>
                      </c:pt>
                      <c:pt idx="101">
                        <c:v>43980</c:v>
                      </c:pt>
                      <c:pt idx="102">
                        <c:v>43983</c:v>
                      </c:pt>
                      <c:pt idx="103">
                        <c:v>43984</c:v>
                      </c:pt>
                      <c:pt idx="104">
                        <c:v>43985</c:v>
                      </c:pt>
                      <c:pt idx="105">
                        <c:v>43986</c:v>
                      </c:pt>
                      <c:pt idx="106">
                        <c:v>43987</c:v>
                      </c:pt>
                      <c:pt idx="107">
                        <c:v>43990</c:v>
                      </c:pt>
                      <c:pt idx="108">
                        <c:v>43991</c:v>
                      </c:pt>
                      <c:pt idx="109">
                        <c:v>43992</c:v>
                      </c:pt>
                      <c:pt idx="110">
                        <c:v>43994</c:v>
                      </c:pt>
                      <c:pt idx="111">
                        <c:v>43997</c:v>
                      </c:pt>
                      <c:pt idx="112">
                        <c:v>43998</c:v>
                      </c:pt>
                      <c:pt idx="113">
                        <c:v>43999</c:v>
                      </c:pt>
                      <c:pt idx="114">
                        <c:v>44000</c:v>
                      </c:pt>
                      <c:pt idx="115">
                        <c:v>44001</c:v>
                      </c:pt>
                      <c:pt idx="116">
                        <c:v>44004</c:v>
                      </c:pt>
                      <c:pt idx="117">
                        <c:v>44005</c:v>
                      </c:pt>
                      <c:pt idx="118">
                        <c:v>44006</c:v>
                      </c:pt>
                      <c:pt idx="119">
                        <c:v>44007</c:v>
                      </c:pt>
                      <c:pt idx="120">
                        <c:v>44008</c:v>
                      </c:pt>
                      <c:pt idx="121">
                        <c:v>44011</c:v>
                      </c:pt>
                      <c:pt idx="122">
                        <c:v>44012</c:v>
                      </c:pt>
                      <c:pt idx="123">
                        <c:v>44013</c:v>
                      </c:pt>
                      <c:pt idx="124">
                        <c:v>44014</c:v>
                      </c:pt>
                      <c:pt idx="125">
                        <c:v>44015</c:v>
                      </c:pt>
                      <c:pt idx="126">
                        <c:v>44018</c:v>
                      </c:pt>
                      <c:pt idx="127">
                        <c:v>44019</c:v>
                      </c:pt>
                      <c:pt idx="128">
                        <c:v>44020</c:v>
                      </c:pt>
                      <c:pt idx="129">
                        <c:v>44021</c:v>
                      </c:pt>
                      <c:pt idx="130">
                        <c:v>44022</c:v>
                      </c:pt>
                      <c:pt idx="131">
                        <c:v>44025</c:v>
                      </c:pt>
                      <c:pt idx="132">
                        <c:v>44026</c:v>
                      </c:pt>
                      <c:pt idx="133">
                        <c:v>44027</c:v>
                      </c:pt>
                      <c:pt idx="134">
                        <c:v>44028</c:v>
                      </c:pt>
                      <c:pt idx="135">
                        <c:v>44029</c:v>
                      </c:pt>
                      <c:pt idx="136">
                        <c:v>44032</c:v>
                      </c:pt>
                      <c:pt idx="137">
                        <c:v>44033</c:v>
                      </c:pt>
                      <c:pt idx="138">
                        <c:v>44034</c:v>
                      </c:pt>
                      <c:pt idx="139">
                        <c:v>44035</c:v>
                      </c:pt>
                      <c:pt idx="140">
                        <c:v>44036</c:v>
                      </c:pt>
                      <c:pt idx="141">
                        <c:v>44039</c:v>
                      </c:pt>
                      <c:pt idx="142">
                        <c:v>44040</c:v>
                      </c:pt>
                      <c:pt idx="143">
                        <c:v>44041</c:v>
                      </c:pt>
                      <c:pt idx="144">
                        <c:v>44042</c:v>
                      </c:pt>
                      <c:pt idx="145">
                        <c:v>44043</c:v>
                      </c:pt>
                      <c:pt idx="146">
                        <c:v>44046</c:v>
                      </c:pt>
                      <c:pt idx="147">
                        <c:v>44047</c:v>
                      </c:pt>
                      <c:pt idx="148">
                        <c:v>44048</c:v>
                      </c:pt>
                      <c:pt idx="149">
                        <c:v>44049</c:v>
                      </c:pt>
                      <c:pt idx="150">
                        <c:v>44050</c:v>
                      </c:pt>
                      <c:pt idx="151">
                        <c:v>44053</c:v>
                      </c:pt>
                      <c:pt idx="152">
                        <c:v>44054</c:v>
                      </c:pt>
                      <c:pt idx="153">
                        <c:v>44055</c:v>
                      </c:pt>
                      <c:pt idx="154">
                        <c:v>44056</c:v>
                      </c:pt>
                      <c:pt idx="155">
                        <c:v>44057</c:v>
                      </c:pt>
                      <c:pt idx="156">
                        <c:v>44060</c:v>
                      </c:pt>
                      <c:pt idx="157">
                        <c:v>44061</c:v>
                      </c:pt>
                      <c:pt idx="158">
                        <c:v>44062</c:v>
                      </c:pt>
                      <c:pt idx="159">
                        <c:v>44063</c:v>
                      </c:pt>
                      <c:pt idx="160">
                        <c:v>44064</c:v>
                      </c:pt>
                      <c:pt idx="161">
                        <c:v>44067</c:v>
                      </c:pt>
                      <c:pt idx="162">
                        <c:v>44068</c:v>
                      </c:pt>
                      <c:pt idx="163">
                        <c:v>44069</c:v>
                      </c:pt>
                      <c:pt idx="164">
                        <c:v>44070</c:v>
                      </c:pt>
                      <c:pt idx="165">
                        <c:v>44071</c:v>
                      </c:pt>
                      <c:pt idx="166">
                        <c:v>44074</c:v>
                      </c:pt>
                      <c:pt idx="167">
                        <c:v>44075</c:v>
                      </c:pt>
                      <c:pt idx="168">
                        <c:v>44076</c:v>
                      </c:pt>
                      <c:pt idx="169">
                        <c:v>44077</c:v>
                      </c:pt>
                      <c:pt idx="170">
                        <c:v>44078</c:v>
                      </c:pt>
                      <c:pt idx="171">
                        <c:v>44082</c:v>
                      </c:pt>
                      <c:pt idx="172">
                        <c:v>44083</c:v>
                      </c:pt>
                      <c:pt idx="173">
                        <c:v>44084</c:v>
                      </c:pt>
                      <c:pt idx="174">
                        <c:v>44085</c:v>
                      </c:pt>
                      <c:pt idx="175">
                        <c:v>44088</c:v>
                      </c:pt>
                      <c:pt idx="176">
                        <c:v>44089</c:v>
                      </c:pt>
                      <c:pt idx="177">
                        <c:v>44090</c:v>
                      </c:pt>
                      <c:pt idx="178">
                        <c:v>44091</c:v>
                      </c:pt>
                      <c:pt idx="179">
                        <c:v>44092</c:v>
                      </c:pt>
                      <c:pt idx="180">
                        <c:v>44095</c:v>
                      </c:pt>
                      <c:pt idx="181">
                        <c:v>44096</c:v>
                      </c:pt>
                      <c:pt idx="182">
                        <c:v>44097</c:v>
                      </c:pt>
                      <c:pt idx="183">
                        <c:v>44098</c:v>
                      </c:pt>
                      <c:pt idx="184">
                        <c:v>44099</c:v>
                      </c:pt>
                      <c:pt idx="185">
                        <c:v>44102</c:v>
                      </c:pt>
                      <c:pt idx="186">
                        <c:v>44103</c:v>
                      </c:pt>
                      <c:pt idx="187">
                        <c:v>44104</c:v>
                      </c:pt>
                      <c:pt idx="188">
                        <c:v>44105</c:v>
                      </c:pt>
                      <c:pt idx="189">
                        <c:v>44106</c:v>
                      </c:pt>
                      <c:pt idx="190">
                        <c:v>44109</c:v>
                      </c:pt>
                      <c:pt idx="191">
                        <c:v>44110</c:v>
                      </c:pt>
                      <c:pt idx="192">
                        <c:v>44111</c:v>
                      </c:pt>
                      <c:pt idx="193">
                        <c:v>44112</c:v>
                      </c:pt>
                      <c:pt idx="194">
                        <c:v>44113</c:v>
                      </c:pt>
                      <c:pt idx="195">
                        <c:v>44117</c:v>
                      </c:pt>
                      <c:pt idx="196">
                        <c:v>44118</c:v>
                      </c:pt>
                      <c:pt idx="197">
                        <c:v>44119</c:v>
                      </c:pt>
                      <c:pt idx="198">
                        <c:v>44120</c:v>
                      </c:pt>
                      <c:pt idx="199">
                        <c:v>44123</c:v>
                      </c:pt>
                      <c:pt idx="200">
                        <c:v>44124</c:v>
                      </c:pt>
                      <c:pt idx="201">
                        <c:v>44125</c:v>
                      </c:pt>
                      <c:pt idx="202">
                        <c:v>44126</c:v>
                      </c:pt>
                      <c:pt idx="203">
                        <c:v>44127</c:v>
                      </c:pt>
                      <c:pt idx="204">
                        <c:v>44130</c:v>
                      </c:pt>
                      <c:pt idx="205">
                        <c:v>44131</c:v>
                      </c:pt>
                      <c:pt idx="206">
                        <c:v>44132</c:v>
                      </c:pt>
                      <c:pt idx="207">
                        <c:v>44133</c:v>
                      </c:pt>
                      <c:pt idx="208">
                        <c:v>44134</c:v>
                      </c:pt>
                      <c:pt idx="209">
                        <c:v>44138</c:v>
                      </c:pt>
                      <c:pt idx="210">
                        <c:v>44139</c:v>
                      </c:pt>
                      <c:pt idx="211">
                        <c:v>44140</c:v>
                      </c:pt>
                      <c:pt idx="212">
                        <c:v>44141</c:v>
                      </c:pt>
                      <c:pt idx="213">
                        <c:v>44144</c:v>
                      </c:pt>
                      <c:pt idx="214">
                        <c:v>44145</c:v>
                      </c:pt>
                      <c:pt idx="215">
                        <c:v>44146</c:v>
                      </c:pt>
                      <c:pt idx="216">
                        <c:v>44147</c:v>
                      </c:pt>
                      <c:pt idx="217">
                        <c:v>44148</c:v>
                      </c:pt>
                      <c:pt idx="218">
                        <c:v>44151</c:v>
                      </c:pt>
                      <c:pt idx="219">
                        <c:v>44152</c:v>
                      </c:pt>
                      <c:pt idx="220">
                        <c:v>44153</c:v>
                      </c:pt>
                      <c:pt idx="221">
                        <c:v>44154</c:v>
                      </c:pt>
                      <c:pt idx="222">
                        <c:v>44155</c:v>
                      </c:pt>
                      <c:pt idx="223">
                        <c:v>44158</c:v>
                      </c:pt>
                      <c:pt idx="224">
                        <c:v>44159</c:v>
                      </c:pt>
                      <c:pt idx="225">
                        <c:v>44160</c:v>
                      </c:pt>
                      <c:pt idx="226">
                        <c:v>44161</c:v>
                      </c:pt>
                      <c:pt idx="227">
                        <c:v>44162</c:v>
                      </c:pt>
                      <c:pt idx="228">
                        <c:v>44165</c:v>
                      </c:pt>
                      <c:pt idx="229">
                        <c:v>44166</c:v>
                      </c:pt>
                      <c:pt idx="230">
                        <c:v>44167</c:v>
                      </c:pt>
                      <c:pt idx="231">
                        <c:v>44168</c:v>
                      </c:pt>
                      <c:pt idx="232">
                        <c:v>44169</c:v>
                      </c:pt>
                      <c:pt idx="233">
                        <c:v>44172</c:v>
                      </c:pt>
                      <c:pt idx="234">
                        <c:v>44173</c:v>
                      </c:pt>
                      <c:pt idx="235">
                        <c:v>44174</c:v>
                      </c:pt>
                      <c:pt idx="236">
                        <c:v>44175</c:v>
                      </c:pt>
                      <c:pt idx="237">
                        <c:v>44176</c:v>
                      </c:pt>
                      <c:pt idx="238">
                        <c:v>44179</c:v>
                      </c:pt>
                      <c:pt idx="239">
                        <c:v>44180</c:v>
                      </c:pt>
                      <c:pt idx="240">
                        <c:v>44181</c:v>
                      </c:pt>
                      <c:pt idx="241">
                        <c:v>44182</c:v>
                      </c:pt>
                      <c:pt idx="242">
                        <c:v>44183</c:v>
                      </c:pt>
                      <c:pt idx="243">
                        <c:v>44186</c:v>
                      </c:pt>
                      <c:pt idx="244">
                        <c:v>44187</c:v>
                      </c:pt>
                      <c:pt idx="245">
                        <c:v>44188</c:v>
                      </c:pt>
                      <c:pt idx="246">
                        <c:v>44189</c:v>
                      </c:pt>
                      <c:pt idx="247">
                        <c:v>44193</c:v>
                      </c:pt>
                      <c:pt idx="248">
                        <c:v>44194</c:v>
                      </c:pt>
                      <c:pt idx="249">
                        <c:v>44195</c:v>
                      </c:pt>
                      <c:pt idx="250">
                        <c:v>44196</c:v>
                      </c:pt>
                      <c:pt idx="251">
                        <c:v>44200</c:v>
                      </c:pt>
                      <c:pt idx="252">
                        <c:v>44201</c:v>
                      </c:pt>
                      <c:pt idx="253">
                        <c:v>44202</c:v>
                      </c:pt>
                      <c:pt idx="254">
                        <c:v>44203</c:v>
                      </c:pt>
                      <c:pt idx="255">
                        <c:v>44204</c:v>
                      </c:pt>
                      <c:pt idx="256">
                        <c:v>44207</c:v>
                      </c:pt>
                      <c:pt idx="257">
                        <c:v>44208</c:v>
                      </c:pt>
                      <c:pt idx="258">
                        <c:v>44209</c:v>
                      </c:pt>
                      <c:pt idx="259">
                        <c:v>44210</c:v>
                      </c:pt>
                      <c:pt idx="260">
                        <c:v>44211</c:v>
                      </c:pt>
                      <c:pt idx="261">
                        <c:v>44214</c:v>
                      </c:pt>
                      <c:pt idx="262">
                        <c:v>44215</c:v>
                      </c:pt>
                      <c:pt idx="263">
                        <c:v>44216</c:v>
                      </c:pt>
                      <c:pt idx="264">
                        <c:v>44217</c:v>
                      </c:pt>
                      <c:pt idx="265">
                        <c:v>44218</c:v>
                      </c:pt>
                      <c:pt idx="266">
                        <c:v>44221</c:v>
                      </c:pt>
                      <c:pt idx="267">
                        <c:v>44222</c:v>
                      </c:pt>
                      <c:pt idx="268">
                        <c:v>44223</c:v>
                      </c:pt>
                      <c:pt idx="269">
                        <c:v>44224</c:v>
                      </c:pt>
                      <c:pt idx="270">
                        <c:v>44225</c:v>
                      </c:pt>
                      <c:pt idx="271">
                        <c:v>44228</c:v>
                      </c:pt>
                      <c:pt idx="272">
                        <c:v>44229</c:v>
                      </c:pt>
                      <c:pt idx="273">
                        <c:v>44230</c:v>
                      </c:pt>
                      <c:pt idx="274">
                        <c:v>44231</c:v>
                      </c:pt>
                      <c:pt idx="275">
                        <c:v>44232</c:v>
                      </c:pt>
                      <c:pt idx="276">
                        <c:v>44235</c:v>
                      </c:pt>
                      <c:pt idx="277">
                        <c:v>44236</c:v>
                      </c:pt>
                      <c:pt idx="278">
                        <c:v>44237</c:v>
                      </c:pt>
                      <c:pt idx="279">
                        <c:v>44238</c:v>
                      </c:pt>
                      <c:pt idx="280">
                        <c:v>44239</c:v>
                      </c:pt>
                      <c:pt idx="281">
                        <c:v>44244</c:v>
                      </c:pt>
                      <c:pt idx="282">
                        <c:v>44245</c:v>
                      </c:pt>
                      <c:pt idx="283">
                        <c:v>44246</c:v>
                      </c:pt>
                      <c:pt idx="284">
                        <c:v>44249</c:v>
                      </c:pt>
                      <c:pt idx="285">
                        <c:v>44250</c:v>
                      </c:pt>
                      <c:pt idx="286">
                        <c:v>44251</c:v>
                      </c:pt>
                      <c:pt idx="287">
                        <c:v>44252</c:v>
                      </c:pt>
                      <c:pt idx="288">
                        <c:v>44253</c:v>
                      </c:pt>
                      <c:pt idx="289">
                        <c:v>44256</c:v>
                      </c:pt>
                      <c:pt idx="290">
                        <c:v>44257</c:v>
                      </c:pt>
                      <c:pt idx="291">
                        <c:v>44258</c:v>
                      </c:pt>
                      <c:pt idx="292">
                        <c:v>44259</c:v>
                      </c:pt>
                      <c:pt idx="293">
                        <c:v>44260</c:v>
                      </c:pt>
                      <c:pt idx="294">
                        <c:v>44263</c:v>
                      </c:pt>
                      <c:pt idx="295">
                        <c:v>44264</c:v>
                      </c:pt>
                      <c:pt idx="296">
                        <c:v>44265</c:v>
                      </c:pt>
                      <c:pt idx="297">
                        <c:v>44266</c:v>
                      </c:pt>
                      <c:pt idx="298">
                        <c:v>44267</c:v>
                      </c:pt>
                      <c:pt idx="299">
                        <c:v>44270</c:v>
                      </c:pt>
                      <c:pt idx="300">
                        <c:v>44271</c:v>
                      </c:pt>
                      <c:pt idx="301">
                        <c:v>44272</c:v>
                      </c:pt>
                      <c:pt idx="302">
                        <c:v>44273</c:v>
                      </c:pt>
                      <c:pt idx="303">
                        <c:v>44274</c:v>
                      </c:pt>
                      <c:pt idx="304">
                        <c:v>44277</c:v>
                      </c:pt>
                      <c:pt idx="305">
                        <c:v>44278</c:v>
                      </c:pt>
                      <c:pt idx="306">
                        <c:v>44279</c:v>
                      </c:pt>
                      <c:pt idx="307">
                        <c:v>44280</c:v>
                      </c:pt>
                      <c:pt idx="308">
                        <c:v>44281</c:v>
                      </c:pt>
                      <c:pt idx="309">
                        <c:v>44284</c:v>
                      </c:pt>
                      <c:pt idx="310">
                        <c:v>44285</c:v>
                      </c:pt>
                      <c:pt idx="311">
                        <c:v>44286</c:v>
                      </c:pt>
                      <c:pt idx="312">
                        <c:v>44287</c:v>
                      </c:pt>
                      <c:pt idx="313">
                        <c:v>44291</c:v>
                      </c:pt>
                      <c:pt idx="314">
                        <c:v>44292</c:v>
                      </c:pt>
                      <c:pt idx="315">
                        <c:v>44293</c:v>
                      </c:pt>
                      <c:pt idx="316">
                        <c:v>44294</c:v>
                      </c:pt>
                      <c:pt idx="317">
                        <c:v>44295</c:v>
                      </c:pt>
                      <c:pt idx="318">
                        <c:v>44298</c:v>
                      </c:pt>
                      <c:pt idx="319">
                        <c:v>44299</c:v>
                      </c:pt>
                      <c:pt idx="320">
                        <c:v>44300</c:v>
                      </c:pt>
                      <c:pt idx="321">
                        <c:v>44301</c:v>
                      </c:pt>
                      <c:pt idx="322">
                        <c:v>44302</c:v>
                      </c:pt>
                      <c:pt idx="323">
                        <c:v>44305</c:v>
                      </c:pt>
                      <c:pt idx="324">
                        <c:v>44306</c:v>
                      </c:pt>
                      <c:pt idx="325">
                        <c:v>44308</c:v>
                      </c:pt>
                      <c:pt idx="326">
                        <c:v>44309</c:v>
                      </c:pt>
                      <c:pt idx="327">
                        <c:v>44312</c:v>
                      </c:pt>
                      <c:pt idx="328">
                        <c:v>44313</c:v>
                      </c:pt>
                      <c:pt idx="329">
                        <c:v>44314</c:v>
                      </c:pt>
                      <c:pt idx="330">
                        <c:v>44315</c:v>
                      </c:pt>
                      <c:pt idx="331">
                        <c:v>44316</c:v>
                      </c:pt>
                      <c:pt idx="332">
                        <c:v>44319</c:v>
                      </c:pt>
                      <c:pt idx="333">
                        <c:v>44320</c:v>
                      </c:pt>
                      <c:pt idx="334">
                        <c:v>44321</c:v>
                      </c:pt>
                      <c:pt idx="335">
                        <c:v>44322</c:v>
                      </c:pt>
                      <c:pt idx="336">
                        <c:v>44323</c:v>
                      </c:pt>
                      <c:pt idx="337">
                        <c:v>44326</c:v>
                      </c:pt>
                      <c:pt idx="338">
                        <c:v>44327</c:v>
                      </c:pt>
                      <c:pt idx="339">
                        <c:v>44328</c:v>
                      </c:pt>
                      <c:pt idx="340">
                        <c:v>44329</c:v>
                      </c:pt>
                      <c:pt idx="341">
                        <c:v>44330</c:v>
                      </c:pt>
                      <c:pt idx="342">
                        <c:v>44333</c:v>
                      </c:pt>
                      <c:pt idx="343">
                        <c:v>44334</c:v>
                      </c:pt>
                      <c:pt idx="344">
                        <c:v>44335</c:v>
                      </c:pt>
                      <c:pt idx="345">
                        <c:v>44336</c:v>
                      </c:pt>
                      <c:pt idx="346">
                        <c:v>44337</c:v>
                      </c:pt>
                      <c:pt idx="347">
                        <c:v>44340</c:v>
                      </c:pt>
                      <c:pt idx="348">
                        <c:v>44341</c:v>
                      </c:pt>
                      <c:pt idx="349">
                        <c:v>44342</c:v>
                      </c:pt>
                      <c:pt idx="350">
                        <c:v>44343</c:v>
                      </c:pt>
                      <c:pt idx="351">
                        <c:v>44344</c:v>
                      </c:pt>
                      <c:pt idx="352">
                        <c:v>44347</c:v>
                      </c:pt>
                      <c:pt idx="353">
                        <c:v>44348</c:v>
                      </c:pt>
                      <c:pt idx="354">
                        <c:v>44349</c:v>
                      </c:pt>
                      <c:pt idx="355">
                        <c:v>44351</c:v>
                      </c:pt>
                      <c:pt idx="356">
                        <c:v>44354</c:v>
                      </c:pt>
                      <c:pt idx="357">
                        <c:v>44355</c:v>
                      </c:pt>
                      <c:pt idx="358">
                        <c:v>44356</c:v>
                      </c:pt>
                      <c:pt idx="359">
                        <c:v>44357</c:v>
                      </c:pt>
                      <c:pt idx="360">
                        <c:v>44358</c:v>
                      </c:pt>
                      <c:pt idx="361">
                        <c:v>44361</c:v>
                      </c:pt>
                      <c:pt idx="362">
                        <c:v>44362</c:v>
                      </c:pt>
                      <c:pt idx="363">
                        <c:v>44363</c:v>
                      </c:pt>
                      <c:pt idx="364">
                        <c:v>44364</c:v>
                      </c:pt>
                      <c:pt idx="365">
                        <c:v>44365</c:v>
                      </c:pt>
                      <c:pt idx="366">
                        <c:v>44368</c:v>
                      </c:pt>
                      <c:pt idx="367">
                        <c:v>44369</c:v>
                      </c:pt>
                      <c:pt idx="368">
                        <c:v>44370</c:v>
                      </c:pt>
                      <c:pt idx="369">
                        <c:v>44371</c:v>
                      </c:pt>
                      <c:pt idx="370">
                        <c:v>44372</c:v>
                      </c:pt>
                      <c:pt idx="371">
                        <c:v>44375</c:v>
                      </c:pt>
                      <c:pt idx="372">
                        <c:v>44376</c:v>
                      </c:pt>
                      <c:pt idx="373">
                        <c:v>44377</c:v>
                      </c:pt>
                      <c:pt idx="374">
                        <c:v>44378</c:v>
                      </c:pt>
                      <c:pt idx="375">
                        <c:v>44379</c:v>
                      </c:pt>
                      <c:pt idx="376">
                        <c:v>44382</c:v>
                      </c:pt>
                      <c:pt idx="377">
                        <c:v>44383</c:v>
                      </c:pt>
                      <c:pt idx="378">
                        <c:v>44384</c:v>
                      </c:pt>
                      <c:pt idx="379">
                        <c:v>44385</c:v>
                      </c:pt>
                      <c:pt idx="380">
                        <c:v>44386</c:v>
                      </c:pt>
                      <c:pt idx="381">
                        <c:v>44389</c:v>
                      </c:pt>
                      <c:pt idx="382">
                        <c:v>44390</c:v>
                      </c:pt>
                      <c:pt idx="383">
                        <c:v>44391</c:v>
                      </c:pt>
                      <c:pt idx="384">
                        <c:v>44392</c:v>
                      </c:pt>
                      <c:pt idx="385">
                        <c:v>44393</c:v>
                      </c:pt>
                      <c:pt idx="386">
                        <c:v>44396</c:v>
                      </c:pt>
                      <c:pt idx="387">
                        <c:v>44397</c:v>
                      </c:pt>
                      <c:pt idx="388">
                        <c:v>44398</c:v>
                      </c:pt>
                      <c:pt idx="389">
                        <c:v>44399</c:v>
                      </c:pt>
                      <c:pt idx="390">
                        <c:v>44400</c:v>
                      </c:pt>
                      <c:pt idx="391">
                        <c:v>44403</c:v>
                      </c:pt>
                      <c:pt idx="392">
                        <c:v>44404</c:v>
                      </c:pt>
                      <c:pt idx="393">
                        <c:v>44405</c:v>
                      </c:pt>
                      <c:pt idx="394">
                        <c:v>44406</c:v>
                      </c:pt>
                      <c:pt idx="395">
                        <c:v>44407</c:v>
                      </c:pt>
                      <c:pt idx="396">
                        <c:v>44410</c:v>
                      </c:pt>
                      <c:pt idx="397">
                        <c:v>44411</c:v>
                      </c:pt>
                      <c:pt idx="398">
                        <c:v>44412</c:v>
                      </c:pt>
                      <c:pt idx="399">
                        <c:v>44413</c:v>
                      </c:pt>
                      <c:pt idx="400">
                        <c:v>44414</c:v>
                      </c:pt>
                      <c:pt idx="401">
                        <c:v>44417</c:v>
                      </c:pt>
                      <c:pt idx="402">
                        <c:v>44418</c:v>
                      </c:pt>
                      <c:pt idx="403">
                        <c:v>44419</c:v>
                      </c:pt>
                      <c:pt idx="404">
                        <c:v>44420</c:v>
                      </c:pt>
                      <c:pt idx="405">
                        <c:v>44421</c:v>
                      </c:pt>
                      <c:pt idx="406">
                        <c:v>44424</c:v>
                      </c:pt>
                      <c:pt idx="407">
                        <c:v>44425</c:v>
                      </c:pt>
                      <c:pt idx="408">
                        <c:v>44426</c:v>
                      </c:pt>
                      <c:pt idx="409">
                        <c:v>44427</c:v>
                      </c:pt>
                      <c:pt idx="410">
                        <c:v>44428</c:v>
                      </c:pt>
                      <c:pt idx="411">
                        <c:v>44431</c:v>
                      </c:pt>
                      <c:pt idx="412">
                        <c:v>44432</c:v>
                      </c:pt>
                      <c:pt idx="413">
                        <c:v>44433</c:v>
                      </c:pt>
                      <c:pt idx="414">
                        <c:v>44434</c:v>
                      </c:pt>
                      <c:pt idx="415">
                        <c:v>44435</c:v>
                      </c:pt>
                      <c:pt idx="416">
                        <c:v>44438</c:v>
                      </c:pt>
                      <c:pt idx="417">
                        <c:v>44439</c:v>
                      </c:pt>
                      <c:pt idx="418">
                        <c:v>44440</c:v>
                      </c:pt>
                      <c:pt idx="419">
                        <c:v>44441</c:v>
                      </c:pt>
                      <c:pt idx="420">
                        <c:v>44442</c:v>
                      </c:pt>
                      <c:pt idx="421">
                        <c:v>44445</c:v>
                      </c:pt>
                      <c:pt idx="422">
                        <c:v>44447</c:v>
                      </c:pt>
                      <c:pt idx="423">
                        <c:v>44448</c:v>
                      </c:pt>
                      <c:pt idx="424">
                        <c:v>44449</c:v>
                      </c:pt>
                      <c:pt idx="425">
                        <c:v>44452</c:v>
                      </c:pt>
                      <c:pt idx="426">
                        <c:v>44453</c:v>
                      </c:pt>
                      <c:pt idx="427">
                        <c:v>44454</c:v>
                      </c:pt>
                      <c:pt idx="428">
                        <c:v>44455</c:v>
                      </c:pt>
                      <c:pt idx="429">
                        <c:v>44456</c:v>
                      </c:pt>
                      <c:pt idx="430">
                        <c:v>44459</c:v>
                      </c:pt>
                      <c:pt idx="431">
                        <c:v>44460</c:v>
                      </c:pt>
                      <c:pt idx="432">
                        <c:v>44461</c:v>
                      </c:pt>
                      <c:pt idx="433">
                        <c:v>44462</c:v>
                      </c:pt>
                      <c:pt idx="434">
                        <c:v>44463</c:v>
                      </c:pt>
                      <c:pt idx="435">
                        <c:v>44466</c:v>
                      </c:pt>
                      <c:pt idx="436">
                        <c:v>44467</c:v>
                      </c:pt>
                      <c:pt idx="437">
                        <c:v>44468</c:v>
                      </c:pt>
                      <c:pt idx="438">
                        <c:v>44469</c:v>
                      </c:pt>
                      <c:pt idx="439">
                        <c:v>44470</c:v>
                      </c:pt>
                      <c:pt idx="440">
                        <c:v>44473</c:v>
                      </c:pt>
                      <c:pt idx="441">
                        <c:v>44474</c:v>
                      </c:pt>
                      <c:pt idx="442">
                        <c:v>44475</c:v>
                      </c:pt>
                      <c:pt idx="443">
                        <c:v>44476</c:v>
                      </c:pt>
                      <c:pt idx="444">
                        <c:v>44477</c:v>
                      </c:pt>
                      <c:pt idx="445">
                        <c:v>44480</c:v>
                      </c:pt>
                      <c:pt idx="446">
                        <c:v>44482</c:v>
                      </c:pt>
                      <c:pt idx="447">
                        <c:v>44483</c:v>
                      </c:pt>
                      <c:pt idx="448">
                        <c:v>44484</c:v>
                      </c:pt>
                      <c:pt idx="449">
                        <c:v>44487</c:v>
                      </c:pt>
                      <c:pt idx="450">
                        <c:v>44488</c:v>
                      </c:pt>
                      <c:pt idx="451">
                        <c:v>44489</c:v>
                      </c:pt>
                      <c:pt idx="452">
                        <c:v>44490</c:v>
                      </c:pt>
                      <c:pt idx="453">
                        <c:v>44491</c:v>
                      </c:pt>
                      <c:pt idx="454">
                        <c:v>44494</c:v>
                      </c:pt>
                      <c:pt idx="455">
                        <c:v>44495</c:v>
                      </c:pt>
                      <c:pt idx="456">
                        <c:v>44496</c:v>
                      </c:pt>
                      <c:pt idx="457">
                        <c:v>44497</c:v>
                      </c:pt>
                      <c:pt idx="458">
                        <c:v>44498</c:v>
                      </c:pt>
                      <c:pt idx="459">
                        <c:v>44501</c:v>
                      </c:pt>
                      <c:pt idx="460">
                        <c:v>44503</c:v>
                      </c:pt>
                      <c:pt idx="461">
                        <c:v>44504</c:v>
                      </c:pt>
                      <c:pt idx="462">
                        <c:v>44505</c:v>
                      </c:pt>
                      <c:pt idx="463">
                        <c:v>44508</c:v>
                      </c:pt>
                      <c:pt idx="464">
                        <c:v>44509</c:v>
                      </c:pt>
                      <c:pt idx="465">
                        <c:v>44510</c:v>
                      </c:pt>
                      <c:pt idx="466">
                        <c:v>44511</c:v>
                      </c:pt>
                      <c:pt idx="467">
                        <c:v>44512</c:v>
                      </c:pt>
                      <c:pt idx="468">
                        <c:v>44516</c:v>
                      </c:pt>
                      <c:pt idx="469">
                        <c:v>44517</c:v>
                      </c:pt>
                      <c:pt idx="470">
                        <c:v>44518</c:v>
                      </c:pt>
                      <c:pt idx="471">
                        <c:v>44519</c:v>
                      </c:pt>
                      <c:pt idx="472">
                        <c:v>44522</c:v>
                      </c:pt>
                      <c:pt idx="473">
                        <c:v>44523</c:v>
                      </c:pt>
                      <c:pt idx="474">
                        <c:v>44524</c:v>
                      </c:pt>
                      <c:pt idx="475">
                        <c:v>44525</c:v>
                      </c:pt>
                      <c:pt idx="476">
                        <c:v>44526</c:v>
                      </c:pt>
                      <c:pt idx="477">
                        <c:v>44529</c:v>
                      </c:pt>
                      <c:pt idx="478">
                        <c:v>44530</c:v>
                      </c:pt>
                      <c:pt idx="479">
                        <c:v>44531</c:v>
                      </c:pt>
                      <c:pt idx="480">
                        <c:v>44532</c:v>
                      </c:pt>
                      <c:pt idx="481">
                        <c:v>44533</c:v>
                      </c:pt>
                      <c:pt idx="482">
                        <c:v>44536</c:v>
                      </c:pt>
                      <c:pt idx="483">
                        <c:v>44537</c:v>
                      </c:pt>
                      <c:pt idx="484">
                        <c:v>44538</c:v>
                      </c:pt>
                      <c:pt idx="485">
                        <c:v>44539</c:v>
                      </c:pt>
                      <c:pt idx="486">
                        <c:v>44540</c:v>
                      </c:pt>
                      <c:pt idx="487">
                        <c:v>44543</c:v>
                      </c:pt>
                      <c:pt idx="488">
                        <c:v>44544</c:v>
                      </c:pt>
                      <c:pt idx="489">
                        <c:v>44545</c:v>
                      </c:pt>
                      <c:pt idx="490">
                        <c:v>44546</c:v>
                      </c:pt>
                      <c:pt idx="491">
                        <c:v>44547</c:v>
                      </c:pt>
                      <c:pt idx="492">
                        <c:v>44550</c:v>
                      </c:pt>
                      <c:pt idx="493">
                        <c:v>44551</c:v>
                      </c:pt>
                      <c:pt idx="494">
                        <c:v>44552</c:v>
                      </c:pt>
                      <c:pt idx="495">
                        <c:v>44553</c:v>
                      </c:pt>
                      <c:pt idx="496">
                        <c:v>44554</c:v>
                      </c:pt>
                      <c:pt idx="497">
                        <c:v>44557</c:v>
                      </c:pt>
                      <c:pt idx="498">
                        <c:v>44558</c:v>
                      </c:pt>
                      <c:pt idx="499">
                        <c:v>44559</c:v>
                      </c:pt>
                      <c:pt idx="500">
                        <c:v>44560</c:v>
                      </c:pt>
                      <c:pt idx="501">
                        <c:v>44561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'NTN-F'!$V$3:$V$988</c15:sqref>
                        </c15:formulaRef>
                      </c:ext>
                    </c:extLst>
                    <c:numCache>
                      <c:formatCode>0.00</c:formatCode>
                      <c:ptCount val="986"/>
                      <c:pt idx="0" formatCode="General">
                        <c:v>0</c:v>
                      </c:pt>
                      <c:pt idx="1">
                        <c:v>-6.7661811455121956E-2</c:v>
                      </c:pt>
                      <c:pt idx="2">
                        <c:v>-0.19810971777565189</c:v>
                      </c:pt>
                      <c:pt idx="3">
                        <c:v>-0.11219939350481933</c:v>
                      </c:pt>
                      <c:pt idx="4">
                        <c:v>6.3054816691154869E-2</c:v>
                      </c:pt>
                      <c:pt idx="5">
                        <c:v>0.18725474520853158</c:v>
                      </c:pt>
                      <c:pt idx="6">
                        <c:v>0.20802663845105318</c:v>
                      </c:pt>
                      <c:pt idx="7">
                        <c:v>4.8140711951694115E-3</c:v>
                      </c:pt>
                      <c:pt idx="8">
                        <c:v>0.25888000823792723</c:v>
                      </c:pt>
                      <c:pt idx="9">
                        <c:v>0.51721276165594965</c:v>
                      </c:pt>
                      <c:pt idx="10">
                        <c:v>0.11662388317104089</c:v>
                      </c:pt>
                      <c:pt idx="11">
                        <c:v>0.33364883909350329</c:v>
                      </c:pt>
                      <c:pt idx="12">
                        <c:v>0.31940692962828532</c:v>
                      </c:pt>
                      <c:pt idx="13">
                        <c:v>0.53645480721860039</c:v>
                      </c:pt>
                      <c:pt idx="14">
                        <c:v>0.72937537196158253</c:v>
                      </c:pt>
                      <c:pt idx="15">
                        <c:v>0.67893398442446795</c:v>
                      </c:pt>
                      <c:pt idx="16">
                        <c:v>0.77713770274443483</c:v>
                      </c:pt>
                      <c:pt idx="17">
                        <c:v>0.92243051467868487</c:v>
                      </c:pt>
                      <c:pt idx="18">
                        <c:v>1.1656456467302956</c:v>
                      </c:pt>
                      <c:pt idx="19">
                        <c:v>1.2471606543667413</c:v>
                      </c:pt>
                      <c:pt idx="20">
                        <c:v>1.1681155432654577</c:v>
                      </c:pt>
                      <c:pt idx="21">
                        <c:v>1.1534031318378268</c:v>
                      </c:pt>
                      <c:pt idx="22">
                        <c:v>1.4090550920116129</c:v>
                      </c:pt>
                      <c:pt idx="23">
                        <c:v>1.5488609428802036</c:v>
                      </c:pt>
                      <c:pt idx="24">
                        <c:v>1.8170400286555477</c:v>
                      </c:pt>
                      <c:pt idx="25">
                        <c:v>1.4965479664334591</c:v>
                      </c:pt>
                      <c:pt idx="26">
                        <c:v>1.2922948943764556</c:v>
                      </c:pt>
                      <c:pt idx="27">
                        <c:v>1.5086182215190647</c:v>
                      </c:pt>
                      <c:pt idx="28">
                        <c:v>1.850326631596233</c:v>
                      </c:pt>
                      <c:pt idx="29">
                        <c:v>2.0216231206348745</c:v>
                      </c:pt>
                      <c:pt idx="30">
                        <c:v>1.8519171696012027</c:v>
                      </c:pt>
                      <c:pt idx="31">
                        <c:v>2.3566819895990188</c:v>
                      </c:pt>
                      <c:pt idx="32">
                        <c:v>2.3264415373962066</c:v>
                      </c:pt>
                      <c:pt idx="33">
                        <c:v>2.2499139894802678</c:v>
                      </c:pt>
                      <c:pt idx="34">
                        <c:v>2.3877383316229572</c:v>
                      </c:pt>
                      <c:pt idx="35">
                        <c:v>2.2986015221289957</c:v>
                      </c:pt>
                      <c:pt idx="36">
                        <c:v>2.0874220256303255</c:v>
                      </c:pt>
                      <c:pt idx="37">
                        <c:v>1.6322168903779577</c:v>
                      </c:pt>
                      <c:pt idx="38">
                        <c:v>1.9428312765984224</c:v>
                      </c:pt>
                      <c:pt idx="39">
                        <c:v>1.9095608230146555</c:v>
                      </c:pt>
                      <c:pt idx="40">
                        <c:v>2.8556982463144198</c:v>
                      </c:pt>
                      <c:pt idx="41">
                        <c:v>3.0432449823144969</c:v>
                      </c:pt>
                      <c:pt idx="42">
                        <c:v>3.2553509830465011</c:v>
                      </c:pt>
                      <c:pt idx="43">
                        <c:v>2.4551424479637873</c:v>
                      </c:pt>
                      <c:pt idx="44">
                        <c:v>2.4100243573109248</c:v>
                      </c:pt>
                      <c:pt idx="45">
                        <c:v>1.3051181783455768</c:v>
                      </c:pt>
                      <c:pt idx="46">
                        <c:v>1.923752895217179</c:v>
                      </c:pt>
                      <c:pt idx="47">
                        <c:v>-0.64757332253007061</c:v>
                      </c:pt>
                      <c:pt idx="48">
                        <c:v>-5.1160281368682448</c:v>
                      </c:pt>
                      <c:pt idx="49">
                        <c:v>-1.4796546104048125</c:v>
                      </c:pt>
                      <c:pt idx="50">
                        <c:v>-1.0773791660185772</c:v>
                      </c:pt>
                      <c:pt idx="51">
                        <c:v>0.47541796554304572</c:v>
                      </c:pt>
                      <c:pt idx="52">
                        <c:v>-4.782764624903213</c:v>
                      </c:pt>
                      <c:pt idx="53">
                        <c:v>-5.0297362189224426</c:v>
                      </c:pt>
                      <c:pt idx="54">
                        <c:v>-5.8607566850632065</c:v>
                      </c:pt>
                      <c:pt idx="55">
                        <c:v>-7.352601715660823</c:v>
                      </c:pt>
                      <c:pt idx="56">
                        <c:v>-5.8345698950895475</c:v>
                      </c:pt>
                      <c:pt idx="57">
                        <c:v>-2.6761472652909291</c:v>
                      </c:pt>
                      <c:pt idx="58">
                        <c:v>-1.0013558947952861</c:v>
                      </c:pt>
                      <c:pt idx="59">
                        <c:v>-0.72861661266111488</c:v>
                      </c:pt>
                      <c:pt idx="60">
                        <c:v>-3.1369691642357811E-2</c:v>
                      </c:pt>
                      <c:pt idx="61">
                        <c:v>1.5865874902476484E-2</c:v>
                      </c:pt>
                      <c:pt idx="62">
                        <c:v>-0.67059831153264415</c:v>
                      </c:pt>
                      <c:pt idx="63">
                        <c:v>-0.56910385785997608</c:v>
                      </c:pt>
                      <c:pt idx="64">
                        <c:v>-1.4148189364059705</c:v>
                      </c:pt>
                      <c:pt idx="65">
                        <c:v>-0.94069326671233355</c:v>
                      </c:pt>
                      <c:pt idx="66">
                        <c:v>-0.53548098363304097</c:v>
                      </c:pt>
                      <c:pt idx="67">
                        <c:v>2.9231204221469298E-2</c:v>
                      </c:pt>
                      <c:pt idx="68">
                        <c:v>0.68089647858495805</c:v>
                      </c:pt>
                      <c:pt idx="69">
                        <c:v>1.0334452747133627</c:v>
                      </c:pt>
                      <c:pt idx="70">
                        <c:v>1.6475477527149618</c:v>
                      </c:pt>
                      <c:pt idx="71">
                        <c:v>2.1162122482192514</c:v>
                      </c:pt>
                      <c:pt idx="72">
                        <c:v>2.7716846032335152</c:v>
                      </c:pt>
                      <c:pt idx="73">
                        <c:v>2.9179461161078946</c:v>
                      </c:pt>
                      <c:pt idx="74">
                        <c:v>3.4651473652693499</c:v>
                      </c:pt>
                      <c:pt idx="75">
                        <c:v>3.8260517170999542</c:v>
                      </c:pt>
                      <c:pt idx="76">
                        <c:v>2.3371258129975203</c:v>
                      </c:pt>
                      <c:pt idx="77">
                        <c:v>-2.3083591198478581</c:v>
                      </c:pt>
                      <c:pt idx="78">
                        <c:v>-1.8468112812634496</c:v>
                      </c:pt>
                      <c:pt idx="79">
                        <c:v>1.3484658306307074</c:v>
                      </c:pt>
                      <c:pt idx="80">
                        <c:v>2.0792026975677613</c:v>
                      </c:pt>
                      <c:pt idx="81">
                        <c:v>1.9514340216505</c:v>
                      </c:pt>
                      <c:pt idx="82">
                        <c:v>1.5759878685336792</c:v>
                      </c:pt>
                      <c:pt idx="83">
                        <c:v>2.0484140354755764</c:v>
                      </c:pt>
                      <c:pt idx="84">
                        <c:v>2.3964737445101525</c:v>
                      </c:pt>
                      <c:pt idx="85">
                        <c:v>1.9611199023328751</c:v>
                      </c:pt>
                      <c:pt idx="86">
                        <c:v>2.5124091962252626</c:v>
                      </c:pt>
                      <c:pt idx="87">
                        <c:v>2.4517405772518375</c:v>
                      </c:pt>
                      <c:pt idx="88">
                        <c:v>1.5374016717970784</c:v>
                      </c:pt>
                      <c:pt idx="89">
                        <c:v>1.0059806885817091</c:v>
                      </c:pt>
                      <c:pt idx="90">
                        <c:v>1.2668958630861482</c:v>
                      </c:pt>
                      <c:pt idx="91">
                        <c:v>1.6424227629874277</c:v>
                      </c:pt>
                      <c:pt idx="92">
                        <c:v>2.0905908593858991</c:v>
                      </c:pt>
                      <c:pt idx="93">
                        <c:v>2.3994592049229269</c:v>
                      </c:pt>
                      <c:pt idx="94">
                        <c:v>2.3304734935005511</c:v>
                      </c:pt>
                      <c:pt idx="95">
                        <c:v>2.87091267699775</c:v>
                      </c:pt>
                      <c:pt idx="96">
                        <c:v>2.7391351402930031</c:v>
                      </c:pt>
                      <c:pt idx="97">
                        <c:v>3.9753987990348794</c:v>
                      </c:pt>
                      <c:pt idx="98">
                        <c:v>4.2453429400590714</c:v>
                      </c:pt>
                      <c:pt idx="99">
                        <c:v>4.3551198432054239</c:v>
                      </c:pt>
                      <c:pt idx="100">
                        <c:v>4.2308189377951999</c:v>
                      </c:pt>
                      <c:pt idx="101">
                        <c:v>4.4939739239113097</c:v>
                      </c:pt>
                      <c:pt idx="102">
                        <c:v>4.6335496030319279</c:v>
                      </c:pt>
                      <c:pt idx="103">
                        <c:v>5.4809377896818612</c:v>
                      </c:pt>
                      <c:pt idx="104">
                        <c:v>5.8459983434754337</c:v>
                      </c:pt>
                      <c:pt idx="105">
                        <c:v>5.5869606619465717</c:v>
                      </c:pt>
                      <c:pt idx="106">
                        <c:v>5.2581692194734408</c:v>
                      </c:pt>
                      <c:pt idx="107">
                        <c:v>5.3828928733713477</c:v>
                      </c:pt>
                      <c:pt idx="108">
                        <c:v>5.3839767035976704</c:v>
                      </c:pt>
                      <c:pt idx="109">
                        <c:v>5.8447945217909192</c:v>
                      </c:pt>
                      <c:pt idx="110">
                        <c:v>5.7814340828618027</c:v>
                      </c:pt>
                      <c:pt idx="111">
                        <c:v>5.6986486591497965</c:v>
                      </c:pt>
                      <c:pt idx="112">
                        <c:v>5.4600802006584459</c:v>
                      </c:pt>
                      <c:pt idx="113">
                        <c:v>5.8918635589458646</c:v>
                      </c:pt>
                      <c:pt idx="114">
                        <c:v>5.1590465506515581</c:v>
                      </c:pt>
                      <c:pt idx="115">
                        <c:v>5.3131031670843099</c:v>
                      </c:pt>
                      <c:pt idx="116">
                        <c:v>4.9886445276059899</c:v>
                      </c:pt>
                      <c:pt idx="117">
                        <c:v>5.3720249639538142</c:v>
                      </c:pt>
                      <c:pt idx="118">
                        <c:v>4.9386986474871275</c:v>
                      </c:pt>
                      <c:pt idx="119">
                        <c:v>5.6543995949117409</c:v>
                      </c:pt>
                      <c:pt idx="120">
                        <c:v>5.4281523143093313</c:v>
                      </c:pt>
                      <c:pt idx="121">
                        <c:v>5.670741528544565</c:v>
                      </c:pt>
                      <c:pt idx="122">
                        <c:v>5.9871405970392422</c:v>
                      </c:pt>
                      <c:pt idx="123">
                        <c:v>6.2673032870497858</c:v>
                      </c:pt>
                      <c:pt idx="124">
                        <c:v>6.212799671797975</c:v>
                      </c:pt>
                      <c:pt idx="125">
                        <c:v>6.5898909774174896</c:v>
                      </c:pt>
                      <c:pt idx="126">
                        <c:v>6.7184780957398216</c:v>
                      </c:pt>
                      <c:pt idx="127">
                        <c:v>6.3320967474656653</c:v>
                      </c:pt>
                      <c:pt idx="128">
                        <c:v>6.1923832089960884</c:v>
                      </c:pt>
                      <c:pt idx="129">
                        <c:v>6.3705064903594844</c:v>
                      </c:pt>
                      <c:pt idx="130">
                        <c:v>6.6386262856265033</c:v>
                      </c:pt>
                      <c:pt idx="131">
                        <c:v>6.6209149686518032</c:v>
                      </c:pt>
                      <c:pt idx="132">
                        <c:v>6.6239215202101631</c:v>
                      </c:pt>
                      <c:pt idx="133">
                        <c:v>6.5423011556761113</c:v>
                      </c:pt>
                      <c:pt idx="134">
                        <c:v>6.5572876129174507</c:v>
                      </c:pt>
                      <c:pt idx="135">
                        <c:v>6.9491045734594747</c:v>
                      </c:pt>
                      <c:pt idx="136">
                        <c:v>6.930167015346278</c:v>
                      </c:pt>
                      <c:pt idx="137">
                        <c:v>6.8629192640382142</c:v>
                      </c:pt>
                      <c:pt idx="138">
                        <c:v>6.6287916689205417</c:v>
                      </c:pt>
                      <c:pt idx="139">
                        <c:v>6.5165840937346786</c:v>
                      </c:pt>
                      <c:pt idx="140">
                        <c:v>7.1010401007630009</c:v>
                      </c:pt>
                      <c:pt idx="141">
                        <c:v>7.4620126655648766</c:v>
                      </c:pt>
                      <c:pt idx="142">
                        <c:v>7.4065319459250434</c:v>
                      </c:pt>
                      <c:pt idx="143">
                        <c:v>7.3280376824172766</c:v>
                      </c:pt>
                      <c:pt idx="144">
                        <c:v>8.0908722568513234</c:v>
                      </c:pt>
                      <c:pt idx="145">
                        <c:v>8.2149097130853157</c:v>
                      </c:pt>
                      <c:pt idx="146">
                        <c:v>8.2367415077499118</c:v>
                      </c:pt>
                      <c:pt idx="147">
                        <c:v>7.8886036001974746</c:v>
                      </c:pt>
                      <c:pt idx="148">
                        <c:v>7.5747326214506527</c:v>
                      </c:pt>
                      <c:pt idx="149">
                        <c:v>8.0606710951243166</c:v>
                      </c:pt>
                      <c:pt idx="150">
                        <c:v>7.5855202879618222</c:v>
                      </c:pt>
                      <c:pt idx="151">
                        <c:v>7.3158996133308341</c:v>
                      </c:pt>
                      <c:pt idx="152">
                        <c:v>7.0287299449436569</c:v>
                      </c:pt>
                      <c:pt idx="153">
                        <c:v>6.4614480961612486</c:v>
                      </c:pt>
                      <c:pt idx="154">
                        <c:v>6.0540718899287027</c:v>
                      </c:pt>
                      <c:pt idx="155">
                        <c:v>6.1012360540713573</c:v>
                      </c:pt>
                      <c:pt idx="156">
                        <c:v>5.6208779723161628</c:v>
                      </c:pt>
                      <c:pt idx="157">
                        <c:v>6.6137791676196267</c:v>
                      </c:pt>
                      <c:pt idx="158">
                        <c:v>6.0766992944411014</c:v>
                      </c:pt>
                      <c:pt idx="159">
                        <c:v>6.229887830388825</c:v>
                      </c:pt>
                      <c:pt idx="160">
                        <c:v>6.4173813664931467</c:v>
                      </c:pt>
                      <c:pt idx="161">
                        <c:v>6.6204639904396068</c:v>
                      </c:pt>
                      <c:pt idx="162">
                        <c:v>6.4891345592467564</c:v>
                      </c:pt>
                      <c:pt idx="163">
                        <c:v>5.7524227191543709</c:v>
                      </c:pt>
                      <c:pt idx="164">
                        <c:v>5.7149023628089823</c:v>
                      </c:pt>
                      <c:pt idx="165">
                        <c:v>6.3019905380391927</c:v>
                      </c:pt>
                      <c:pt idx="166">
                        <c:v>6.114350775392019</c:v>
                      </c:pt>
                      <c:pt idx="167">
                        <c:v>6.55562160698131</c:v>
                      </c:pt>
                      <c:pt idx="168">
                        <c:v>6.3898933989311901</c:v>
                      </c:pt>
                      <c:pt idx="169">
                        <c:v>6.6108476735941446</c:v>
                      </c:pt>
                      <c:pt idx="170">
                        <c:v>6.8983569999249816</c:v>
                      </c:pt>
                      <c:pt idx="171">
                        <c:v>6.3819474286984645</c:v>
                      </c:pt>
                      <c:pt idx="172">
                        <c:v>6.589866651542442</c:v>
                      </c:pt>
                      <c:pt idx="173">
                        <c:v>5.9077430698954991</c:v>
                      </c:pt>
                      <c:pt idx="174">
                        <c:v>5.8950878272787222</c:v>
                      </c:pt>
                      <c:pt idx="175">
                        <c:v>6.0814708736204759</c:v>
                      </c:pt>
                      <c:pt idx="176">
                        <c:v>5.766583181811713</c:v>
                      </c:pt>
                      <c:pt idx="177">
                        <c:v>5.4870136764217703</c:v>
                      </c:pt>
                      <c:pt idx="178">
                        <c:v>5.8707893527074395</c:v>
                      </c:pt>
                      <c:pt idx="179">
                        <c:v>4.9564682397052584</c:v>
                      </c:pt>
                      <c:pt idx="180">
                        <c:v>4.8512248279645176</c:v>
                      </c:pt>
                      <c:pt idx="181">
                        <c:v>5.2352256768486427</c:v>
                      </c:pt>
                      <c:pt idx="182">
                        <c:v>4.7636913767370226</c:v>
                      </c:pt>
                      <c:pt idx="183">
                        <c:v>5.5202869520098563</c:v>
                      </c:pt>
                      <c:pt idx="184">
                        <c:v>5.5035412547163265</c:v>
                      </c:pt>
                      <c:pt idx="185">
                        <c:v>4.2841363201521876</c:v>
                      </c:pt>
                      <c:pt idx="186">
                        <c:v>4.3068593099804486</c:v>
                      </c:pt>
                      <c:pt idx="187">
                        <c:v>4.7575755442742285</c:v>
                      </c:pt>
                      <c:pt idx="188">
                        <c:v>4.6947727362316449</c:v>
                      </c:pt>
                      <c:pt idx="189">
                        <c:v>4.0335081855379151</c:v>
                      </c:pt>
                      <c:pt idx="190">
                        <c:v>4.6419003110724777</c:v>
                      </c:pt>
                      <c:pt idx="191">
                        <c:v>4.0107797698638814</c:v>
                      </c:pt>
                      <c:pt idx="192">
                        <c:v>3.9497076257525521</c:v>
                      </c:pt>
                      <c:pt idx="193">
                        <c:v>4.2546755150771443</c:v>
                      </c:pt>
                      <c:pt idx="194">
                        <c:v>4.2883572664191183</c:v>
                      </c:pt>
                      <c:pt idx="195">
                        <c:v>4.7305637851071891</c:v>
                      </c:pt>
                      <c:pt idx="196">
                        <c:v>4.8119849306716311</c:v>
                      </c:pt>
                      <c:pt idx="197">
                        <c:v>4.317592808464954</c:v>
                      </c:pt>
                      <c:pt idx="198">
                        <c:v>4.1837864786892665</c:v>
                      </c:pt>
                      <c:pt idx="199">
                        <c:v>4.737790107332529</c:v>
                      </c:pt>
                      <c:pt idx="200">
                        <c:v>5.2603441775735282</c:v>
                      </c:pt>
                      <c:pt idx="201">
                        <c:v>5.1716608992018243</c:v>
                      </c:pt>
                      <c:pt idx="202">
                        <c:v>4.9349647991390411</c:v>
                      </c:pt>
                      <c:pt idx="203">
                        <c:v>4.4320109636382776</c:v>
                      </c:pt>
                      <c:pt idx="204">
                        <c:v>4.5551309997874601</c:v>
                      </c:pt>
                      <c:pt idx="205">
                        <c:v>4.3290011917294313</c:v>
                      </c:pt>
                      <c:pt idx="206">
                        <c:v>4.267150438753653</c:v>
                      </c:pt>
                      <c:pt idx="207">
                        <c:v>4.3919635196369322</c:v>
                      </c:pt>
                      <c:pt idx="208">
                        <c:v>4.2355074489505373</c:v>
                      </c:pt>
                      <c:pt idx="209">
                        <c:v>3.792562563087265</c:v>
                      </c:pt>
                      <c:pt idx="210">
                        <c:v>4.3521273218966483</c:v>
                      </c:pt>
                      <c:pt idx="211">
                        <c:v>4.6874925172719184</c:v>
                      </c:pt>
                      <c:pt idx="212">
                        <c:v>5.1550035527632376</c:v>
                      </c:pt>
                      <c:pt idx="213">
                        <c:v>5.5514578028023953</c:v>
                      </c:pt>
                      <c:pt idx="214">
                        <c:v>5.2941681765048765</c:v>
                      </c:pt>
                      <c:pt idx="215">
                        <c:v>4.6335865589289593</c:v>
                      </c:pt>
                      <c:pt idx="216">
                        <c:v>4.4333869581193674</c:v>
                      </c:pt>
                      <c:pt idx="217">
                        <c:v>4.570101360353096</c:v>
                      </c:pt>
                      <c:pt idx="218">
                        <c:v>4.6395983960149545</c:v>
                      </c:pt>
                      <c:pt idx="219">
                        <c:v>4.8229334735091944</c:v>
                      </c:pt>
                      <c:pt idx="220">
                        <c:v>4.298141241898179</c:v>
                      </c:pt>
                      <c:pt idx="221">
                        <c:v>4.3156806499935252</c:v>
                      </c:pt>
                      <c:pt idx="222">
                        <c:v>3.8593640385827799</c:v>
                      </c:pt>
                      <c:pt idx="223">
                        <c:v>3.5565365549740546</c:v>
                      </c:pt>
                      <c:pt idx="224">
                        <c:v>3.7864417569325681</c:v>
                      </c:pt>
                      <c:pt idx="225">
                        <c:v>3.9924669978883331</c:v>
                      </c:pt>
                      <c:pt idx="226">
                        <c:v>4.3841963310215615</c:v>
                      </c:pt>
                      <c:pt idx="227">
                        <c:v>4.8103590759940529</c:v>
                      </c:pt>
                      <c:pt idx="228">
                        <c:v>4.6268428656826899</c:v>
                      </c:pt>
                      <c:pt idx="229">
                        <c:v>5.3277020735503111</c:v>
                      </c:pt>
                      <c:pt idx="230">
                        <c:v>5.9590996946149666</c:v>
                      </c:pt>
                      <c:pt idx="231">
                        <c:v>6.9134737678949953</c:v>
                      </c:pt>
                      <c:pt idx="232">
                        <c:v>6.8709040290680923</c:v>
                      </c:pt>
                      <c:pt idx="233">
                        <c:v>7.012327070670521</c:v>
                      </c:pt>
                      <c:pt idx="234">
                        <c:v>7.1016580141627372</c:v>
                      </c:pt>
                      <c:pt idx="235">
                        <c:v>6.9929099582242138</c:v>
                      </c:pt>
                      <c:pt idx="236">
                        <c:v>7.2621124810097637</c:v>
                      </c:pt>
                      <c:pt idx="237">
                        <c:v>7.763399767989787</c:v>
                      </c:pt>
                      <c:pt idx="238">
                        <c:v>7.628558005984365</c:v>
                      </c:pt>
                      <c:pt idx="239">
                        <c:v>7.9909966343066463</c:v>
                      </c:pt>
                      <c:pt idx="240">
                        <c:v>7.6771382254358089</c:v>
                      </c:pt>
                      <c:pt idx="241">
                        <c:v>7.6956588977342255</c:v>
                      </c:pt>
                      <c:pt idx="242">
                        <c:v>7.7566356373911738</c:v>
                      </c:pt>
                      <c:pt idx="243">
                        <c:v>7.8189220857803221</c:v>
                      </c:pt>
                      <c:pt idx="244">
                        <c:v>8.0724298975932474</c:v>
                      </c:pt>
                      <c:pt idx="245">
                        <c:v>8.470868650713804</c:v>
                      </c:pt>
                      <c:pt idx="246">
                        <c:v>8.4941949945890105</c:v>
                      </c:pt>
                      <c:pt idx="247">
                        <c:v>8.3119260957837717</c:v>
                      </c:pt>
                      <c:pt idx="248">
                        <c:v>8.8370209991566195</c:v>
                      </c:pt>
                      <c:pt idx="249">
                        <c:v>8.9670447910015874</c:v>
                      </c:pt>
                      <c:pt idx="250">
                        <c:v>8.9899937673051831</c:v>
                      </c:pt>
                      <c:pt idx="251">
                        <c:v>9.0358204604715553</c:v>
                      </c:pt>
                      <c:pt idx="252">
                        <c:v>8.6538095817889413</c:v>
                      </c:pt>
                      <c:pt idx="253">
                        <c:v>8.1278341628133752</c:v>
                      </c:pt>
                      <c:pt idx="254">
                        <c:v>7.2857379873613182</c:v>
                      </c:pt>
                      <c:pt idx="255">
                        <c:v>7.0452012015880472</c:v>
                      </c:pt>
                      <c:pt idx="256">
                        <c:v>6.2445192105232472</c:v>
                      </c:pt>
                      <c:pt idx="257">
                        <c:v>6.7488708547516651</c:v>
                      </c:pt>
                      <c:pt idx="258">
                        <c:v>6.0208902298990896</c:v>
                      </c:pt>
                      <c:pt idx="259">
                        <c:v>6.4697115418077544</c:v>
                      </c:pt>
                      <c:pt idx="260">
                        <c:v>6.4608833417200806</c:v>
                      </c:pt>
                      <c:pt idx="261">
                        <c:v>6.6294524654582965</c:v>
                      </c:pt>
                      <c:pt idx="262">
                        <c:v>6.5124262250955356</c:v>
                      </c:pt>
                      <c:pt idx="263">
                        <c:v>6.5156357685448585</c:v>
                      </c:pt>
                      <c:pt idx="264">
                        <c:v>6.0215974509838954</c:v>
                      </c:pt>
                      <c:pt idx="265">
                        <c:v>5.4979741264398418</c:v>
                      </c:pt>
                      <c:pt idx="266">
                        <c:v>5.5246173425191891</c:v>
                      </c:pt>
                      <c:pt idx="267">
                        <c:v>6.130898922024075</c:v>
                      </c:pt>
                      <c:pt idx="268">
                        <c:v>6.250714369210586</c:v>
                      </c:pt>
                      <c:pt idx="269">
                        <c:v>6.585909455129646</c:v>
                      </c:pt>
                      <c:pt idx="270">
                        <c:v>7.0683401673507174</c:v>
                      </c:pt>
                      <c:pt idx="271">
                        <c:v>7.0276961602962151</c:v>
                      </c:pt>
                      <c:pt idx="272">
                        <c:v>7.3730339878396167</c:v>
                      </c:pt>
                      <c:pt idx="273">
                        <c:v>7.4167777418930436</c:v>
                      </c:pt>
                      <c:pt idx="274">
                        <c:v>6.9438951740382837</c:v>
                      </c:pt>
                      <c:pt idx="275">
                        <c:v>6.948621227945484</c:v>
                      </c:pt>
                      <c:pt idx="276">
                        <c:v>6.6809683002661435</c:v>
                      </c:pt>
                      <c:pt idx="277">
                        <c:v>6.4269855490142858</c:v>
                      </c:pt>
                      <c:pt idx="278">
                        <c:v>6.5963032677787359</c:v>
                      </c:pt>
                      <c:pt idx="279">
                        <c:v>6.4929171394076945</c:v>
                      </c:pt>
                      <c:pt idx="280">
                        <c:v>6.1573153825156934</c:v>
                      </c:pt>
                      <c:pt idx="281">
                        <c:v>5.8198528349655332</c:v>
                      </c:pt>
                      <c:pt idx="282">
                        <c:v>5.8096175438868691</c:v>
                      </c:pt>
                      <c:pt idx="283">
                        <c:v>5.5019135099852123</c:v>
                      </c:pt>
                      <c:pt idx="284">
                        <c:v>4.8792267386101651</c:v>
                      </c:pt>
                      <c:pt idx="285">
                        <c:v>5.2134918061836677</c:v>
                      </c:pt>
                      <c:pt idx="286">
                        <c:v>4.5462059993926163</c:v>
                      </c:pt>
                      <c:pt idx="287">
                        <c:v>4.033891238010634</c:v>
                      </c:pt>
                      <c:pt idx="288">
                        <c:v>3.7513200357126575</c:v>
                      </c:pt>
                      <c:pt idx="289">
                        <c:v>3.2024147825824967</c:v>
                      </c:pt>
                      <c:pt idx="290">
                        <c:v>2.7833666866796447</c:v>
                      </c:pt>
                      <c:pt idx="291">
                        <c:v>2.3038692832330954</c:v>
                      </c:pt>
                      <c:pt idx="292">
                        <c:v>3.93849923368772</c:v>
                      </c:pt>
                      <c:pt idx="293">
                        <c:v>4.6632584401100852</c:v>
                      </c:pt>
                      <c:pt idx="294">
                        <c:v>3.6609550123923418</c:v>
                      </c:pt>
                      <c:pt idx="295">
                        <c:v>3.2558647313432942</c:v>
                      </c:pt>
                      <c:pt idx="296">
                        <c:v>3.1034057156243522</c:v>
                      </c:pt>
                      <c:pt idx="297">
                        <c:v>3.3256204425706315</c:v>
                      </c:pt>
                      <c:pt idx="298">
                        <c:v>3.0687809101989538</c:v>
                      </c:pt>
                      <c:pt idx="299">
                        <c:v>3.0904577453766402</c:v>
                      </c:pt>
                      <c:pt idx="300">
                        <c:v>3.2191178856798564</c:v>
                      </c:pt>
                      <c:pt idx="301">
                        <c:v>3.1403678188780759</c:v>
                      </c:pt>
                      <c:pt idx="302">
                        <c:v>3.2876907168651659</c:v>
                      </c:pt>
                      <c:pt idx="303">
                        <c:v>2.639019036883794</c:v>
                      </c:pt>
                      <c:pt idx="304">
                        <c:v>2.1863547549651585</c:v>
                      </c:pt>
                      <c:pt idx="305">
                        <c:v>1.6638199703371104</c:v>
                      </c:pt>
                      <c:pt idx="306">
                        <c:v>1.1048568911206313</c:v>
                      </c:pt>
                      <c:pt idx="307">
                        <c:v>1.6172725898402796</c:v>
                      </c:pt>
                      <c:pt idx="308">
                        <c:v>1.6274454901462843</c:v>
                      </c:pt>
                      <c:pt idx="309">
                        <c:v>1.2183113068707119</c:v>
                      </c:pt>
                      <c:pt idx="310">
                        <c:v>1.8147560668783091</c:v>
                      </c:pt>
                      <c:pt idx="311">
                        <c:v>1.8763208686597421</c:v>
                      </c:pt>
                      <c:pt idx="312">
                        <c:v>1.5071670129504611</c:v>
                      </c:pt>
                      <c:pt idx="313">
                        <c:v>1.6565566288438749</c:v>
                      </c:pt>
                      <c:pt idx="314">
                        <c:v>1.4852726582813336</c:v>
                      </c:pt>
                      <c:pt idx="315">
                        <c:v>1.0636758710409477</c:v>
                      </c:pt>
                      <c:pt idx="316">
                        <c:v>1.8517755658730817</c:v>
                      </c:pt>
                      <c:pt idx="317">
                        <c:v>1.3457629322524589</c:v>
                      </c:pt>
                      <c:pt idx="318">
                        <c:v>1.359322181278988</c:v>
                      </c:pt>
                      <c:pt idx="319">
                        <c:v>1.0543922748602608</c:v>
                      </c:pt>
                      <c:pt idx="320">
                        <c:v>1.350520181546</c:v>
                      </c:pt>
                      <c:pt idx="321">
                        <c:v>1.7580788564427241</c:v>
                      </c:pt>
                      <c:pt idx="322">
                        <c:v>2.4066051150309908</c:v>
                      </c:pt>
                      <c:pt idx="323">
                        <c:v>2.7016425026372692</c:v>
                      </c:pt>
                      <c:pt idx="324">
                        <c:v>2.3981239282741429</c:v>
                      </c:pt>
                      <c:pt idx="325">
                        <c:v>3.0401661645523159</c:v>
                      </c:pt>
                      <c:pt idx="326">
                        <c:v>3.3912649600130962</c:v>
                      </c:pt>
                      <c:pt idx="327">
                        <c:v>3.4432718158566633</c:v>
                      </c:pt>
                      <c:pt idx="328">
                        <c:v>3.2637729973946428</c:v>
                      </c:pt>
                      <c:pt idx="329">
                        <c:v>3.4323478701315802</c:v>
                      </c:pt>
                      <c:pt idx="330">
                        <c:v>3.5612528612315009</c:v>
                      </c:pt>
                      <c:pt idx="331">
                        <c:v>3.372793615711922</c:v>
                      </c:pt>
                      <c:pt idx="332">
                        <c:v>3.1029551260713273</c:v>
                      </c:pt>
                      <c:pt idx="333">
                        <c:v>2.5717856281475937</c:v>
                      </c:pt>
                      <c:pt idx="334">
                        <c:v>2.8903695949483277</c:v>
                      </c:pt>
                      <c:pt idx="335">
                        <c:v>2.7083376357189604</c:v>
                      </c:pt>
                      <c:pt idx="336">
                        <c:v>2.6796654000853515</c:v>
                      </c:pt>
                      <c:pt idx="337">
                        <c:v>2.4514669079609419</c:v>
                      </c:pt>
                      <c:pt idx="338">
                        <c:v>2.8478631950556998</c:v>
                      </c:pt>
                      <c:pt idx="339">
                        <c:v>2.2458725362292542</c:v>
                      </c:pt>
                      <c:pt idx="340">
                        <c:v>2.3690269264585728</c:v>
                      </c:pt>
                      <c:pt idx="341">
                        <c:v>2.3087214381280363</c:v>
                      </c:pt>
                      <c:pt idx="342">
                        <c:v>2.5720893826193914</c:v>
                      </c:pt>
                      <c:pt idx="343">
                        <c:v>2.3160800622061606</c:v>
                      </c:pt>
                      <c:pt idx="344">
                        <c:v>2.2050691593913596</c:v>
                      </c:pt>
                      <c:pt idx="345">
                        <c:v>2.5536118180900846</c:v>
                      </c:pt>
                      <c:pt idx="346">
                        <c:v>2.7298902548265724</c:v>
                      </c:pt>
                      <c:pt idx="347">
                        <c:v>2.5035847854513404</c:v>
                      </c:pt>
                      <c:pt idx="348">
                        <c:v>2.880701192838897</c:v>
                      </c:pt>
                      <c:pt idx="349">
                        <c:v>3.1793971112676234</c:v>
                      </c:pt>
                      <c:pt idx="350">
                        <c:v>3.7238831750764367</c:v>
                      </c:pt>
                      <c:pt idx="351">
                        <c:v>4.0472283494976891</c:v>
                      </c:pt>
                      <c:pt idx="352">
                        <c:v>3.8168799203547321</c:v>
                      </c:pt>
                      <c:pt idx="353">
                        <c:v>3.7226635391411023</c:v>
                      </c:pt>
                      <c:pt idx="354">
                        <c:v>4.0994121991042132</c:v>
                      </c:pt>
                      <c:pt idx="355">
                        <c:v>4.4471315257937238</c:v>
                      </c:pt>
                      <c:pt idx="356">
                        <c:v>4.2192083258853152</c:v>
                      </c:pt>
                      <c:pt idx="357">
                        <c:v>4.329486372735869</c:v>
                      </c:pt>
                      <c:pt idx="358">
                        <c:v>4.1208404136500176</c:v>
                      </c:pt>
                      <c:pt idx="359">
                        <c:v>3.8551724926988884</c:v>
                      </c:pt>
                      <c:pt idx="360">
                        <c:v>3.5707896018463137</c:v>
                      </c:pt>
                      <c:pt idx="361">
                        <c:v>3.7393050054328469</c:v>
                      </c:pt>
                      <c:pt idx="362">
                        <c:v>3.8551818230410317</c:v>
                      </c:pt>
                      <c:pt idx="363">
                        <c:v>3.7907708899242332</c:v>
                      </c:pt>
                      <c:pt idx="364">
                        <c:v>3.3829166599472993</c:v>
                      </c:pt>
                      <c:pt idx="365">
                        <c:v>2.818346327843968</c:v>
                      </c:pt>
                      <c:pt idx="366">
                        <c:v>3.3025266205846115</c:v>
                      </c:pt>
                      <c:pt idx="367">
                        <c:v>3.2221657031989093</c:v>
                      </c:pt>
                      <c:pt idx="368">
                        <c:v>3.2182975695389082</c:v>
                      </c:pt>
                      <c:pt idx="369">
                        <c:v>3.643192302864251</c:v>
                      </c:pt>
                      <c:pt idx="370">
                        <c:v>3.6473187644818106</c:v>
                      </c:pt>
                      <c:pt idx="371">
                        <c:v>4.1724807472655945</c:v>
                      </c:pt>
                      <c:pt idx="372">
                        <c:v>4.2859032136622677</c:v>
                      </c:pt>
                      <c:pt idx="373">
                        <c:v>3.9798433933861288</c:v>
                      </c:pt>
                      <c:pt idx="374">
                        <c:v>3.7293574470263602</c:v>
                      </c:pt>
                      <c:pt idx="375">
                        <c:v>3.8125128463845748</c:v>
                      </c:pt>
                      <c:pt idx="376">
                        <c:v>3.6012423963310614</c:v>
                      </c:pt>
                      <c:pt idx="377">
                        <c:v>3.2785325316536662</c:v>
                      </c:pt>
                      <c:pt idx="378">
                        <c:v>3.626914873911069</c:v>
                      </c:pt>
                      <c:pt idx="379">
                        <c:v>3.4831893742046205</c:v>
                      </c:pt>
                      <c:pt idx="380">
                        <c:v>3.5160786149265322</c:v>
                      </c:pt>
                      <c:pt idx="381">
                        <c:v>3.3423995738232071</c:v>
                      </c:pt>
                      <c:pt idx="382">
                        <c:v>3.1895837415116812</c:v>
                      </c:pt>
                      <c:pt idx="383">
                        <c:v>3.7079778675792818</c:v>
                      </c:pt>
                      <c:pt idx="384">
                        <c:v>3.6829909913735026</c:v>
                      </c:pt>
                      <c:pt idx="385">
                        <c:v>4.0051910928887491</c:v>
                      </c:pt>
                      <c:pt idx="386">
                        <c:v>4.0754728274325913</c:v>
                      </c:pt>
                      <c:pt idx="387">
                        <c:v>4.3420164366072322</c:v>
                      </c:pt>
                      <c:pt idx="388">
                        <c:v>4.2839469272320851</c:v>
                      </c:pt>
                      <c:pt idx="389">
                        <c:v>4.3340789636202581</c:v>
                      </c:pt>
                      <c:pt idx="390">
                        <c:v>3.7029762911559239</c:v>
                      </c:pt>
                      <c:pt idx="391">
                        <c:v>3.706928065129822</c:v>
                      </c:pt>
                      <c:pt idx="392">
                        <c:v>3.555093790712105</c:v>
                      </c:pt>
                      <c:pt idx="393">
                        <c:v>3.4916843420949917</c:v>
                      </c:pt>
                      <c:pt idx="394">
                        <c:v>3.7839873124530188</c:v>
                      </c:pt>
                      <c:pt idx="395">
                        <c:v>2.8548461683760795</c:v>
                      </c:pt>
                      <c:pt idx="396">
                        <c:v>2.6983104160651861</c:v>
                      </c:pt>
                      <c:pt idx="397">
                        <c:v>2.6756643675663661</c:v>
                      </c:pt>
                      <c:pt idx="398">
                        <c:v>2.7408971884228306</c:v>
                      </c:pt>
                      <c:pt idx="399">
                        <c:v>1.9464489037378296</c:v>
                      </c:pt>
                      <c:pt idx="400">
                        <c:v>2.0670174083516901</c:v>
                      </c:pt>
                      <c:pt idx="401">
                        <c:v>1.9064517755812638</c:v>
                      </c:pt>
                      <c:pt idx="402">
                        <c:v>2.216908981176946</c:v>
                      </c:pt>
                      <c:pt idx="403">
                        <c:v>2.0553638615180336</c:v>
                      </c:pt>
                      <c:pt idx="404">
                        <c:v>1.6561889308004618</c:v>
                      </c:pt>
                      <c:pt idx="405">
                        <c:v>1.2548499967810489</c:v>
                      </c:pt>
                      <c:pt idx="406">
                        <c:v>0.80385220177527916</c:v>
                      </c:pt>
                      <c:pt idx="407">
                        <c:v>0.77919510850901208</c:v>
                      </c:pt>
                      <c:pt idx="408">
                        <c:v>9.6257540201882819E-2</c:v>
                      </c:pt>
                      <c:pt idx="409">
                        <c:v>0.53270553676894039</c:v>
                      </c:pt>
                      <c:pt idx="410">
                        <c:v>0.99985036839767005</c:v>
                      </c:pt>
                      <c:pt idx="411">
                        <c:v>0.55663975056556847</c:v>
                      </c:pt>
                      <c:pt idx="412">
                        <c:v>0.99331585357376184</c:v>
                      </c:pt>
                      <c:pt idx="413">
                        <c:v>1.5200736852433394</c:v>
                      </c:pt>
                      <c:pt idx="414">
                        <c:v>1.531818652168182</c:v>
                      </c:pt>
                      <c:pt idx="415">
                        <c:v>1.7598773615338459</c:v>
                      </c:pt>
                      <c:pt idx="416">
                        <c:v>1.853091337785373</c:v>
                      </c:pt>
                      <c:pt idx="417">
                        <c:v>1.2995103385423645</c:v>
                      </c:pt>
                      <c:pt idx="418">
                        <c:v>1.375721755742676</c:v>
                      </c:pt>
                      <c:pt idx="419">
                        <c:v>0.83666856283444169</c:v>
                      </c:pt>
                      <c:pt idx="420">
                        <c:v>0.7459850592038908</c:v>
                      </c:pt>
                      <c:pt idx="421">
                        <c:v>0.86183620821727036</c:v>
                      </c:pt>
                      <c:pt idx="422">
                        <c:v>0.22257091490385239</c:v>
                      </c:pt>
                      <c:pt idx="423">
                        <c:v>-0.24959896454160857</c:v>
                      </c:pt>
                      <c:pt idx="424">
                        <c:v>3.1956277254074905E-2</c:v>
                      </c:pt>
                      <c:pt idx="425">
                        <c:v>0.20772101793500308</c:v>
                      </c:pt>
                      <c:pt idx="426">
                        <c:v>0.49677536992878135</c:v>
                      </c:pt>
                      <c:pt idx="427">
                        <c:v>0.30721812841454366</c:v>
                      </c:pt>
                      <c:pt idx="428">
                        <c:v>0.35282738508131128</c:v>
                      </c:pt>
                      <c:pt idx="429">
                        <c:v>0.18270001945139835</c:v>
                      </c:pt>
                      <c:pt idx="430">
                        <c:v>0.4255027086576213</c:v>
                      </c:pt>
                      <c:pt idx="431">
                        <c:v>1.2140793974538822</c:v>
                      </c:pt>
                      <c:pt idx="432">
                        <c:v>1.3562667319368726</c:v>
                      </c:pt>
                      <c:pt idx="433">
                        <c:v>1.004519696399031</c:v>
                      </c:pt>
                      <c:pt idx="434">
                        <c:v>0.77886502971167282</c:v>
                      </c:pt>
                      <c:pt idx="435">
                        <c:v>0.54581075969997173</c:v>
                      </c:pt>
                      <c:pt idx="436">
                        <c:v>0.3087908103931003</c:v>
                      </c:pt>
                      <c:pt idx="437">
                        <c:v>0.48135486168963126</c:v>
                      </c:pt>
                      <c:pt idx="438">
                        <c:v>0.34107235898788169</c:v>
                      </c:pt>
                      <c:pt idx="439">
                        <c:v>0.69075775805735873</c:v>
                      </c:pt>
                      <c:pt idx="440">
                        <c:v>0.57858925094791402</c:v>
                      </c:pt>
                      <c:pt idx="441">
                        <c:v>0.49164558841534589</c:v>
                      </c:pt>
                      <c:pt idx="442">
                        <c:v>0.95831477915970797</c:v>
                      </c:pt>
                      <c:pt idx="443">
                        <c:v>0.74802184360867052</c:v>
                      </c:pt>
                      <c:pt idx="444">
                        <c:v>1.3210626003839376</c:v>
                      </c:pt>
                      <c:pt idx="445">
                        <c:v>1.155719059762772</c:v>
                      </c:pt>
                      <c:pt idx="446">
                        <c:v>1.3466854724559774</c:v>
                      </c:pt>
                      <c:pt idx="447">
                        <c:v>1.2527396423784642</c:v>
                      </c:pt>
                      <c:pt idx="448">
                        <c:v>0.93184841621400949</c:v>
                      </c:pt>
                      <c:pt idx="449">
                        <c:v>0.79520062643636535</c:v>
                      </c:pt>
                      <c:pt idx="450">
                        <c:v>-0.67729765404330733</c:v>
                      </c:pt>
                      <c:pt idx="451">
                        <c:v>-0.6520484504993207</c:v>
                      </c:pt>
                      <c:pt idx="452">
                        <c:v>-2.0293741754276673</c:v>
                      </c:pt>
                      <c:pt idx="453">
                        <c:v>-1.9998564327178836</c:v>
                      </c:pt>
                      <c:pt idx="454">
                        <c:v>-2.290860882751633</c:v>
                      </c:pt>
                      <c:pt idx="455">
                        <c:v>-2.9001246070690545</c:v>
                      </c:pt>
                      <c:pt idx="456">
                        <c:v>-2.5790519213924279</c:v>
                      </c:pt>
                      <c:pt idx="457">
                        <c:v>-4.1601880394190438</c:v>
                      </c:pt>
                      <c:pt idx="458">
                        <c:v>-3.399061046609686</c:v>
                      </c:pt>
                      <c:pt idx="459">
                        <c:v>-4.0133672743599691</c:v>
                      </c:pt>
                      <c:pt idx="460">
                        <c:v>-2.8920493629198241</c:v>
                      </c:pt>
                      <c:pt idx="461">
                        <c:v>-3.1525015537858581</c:v>
                      </c:pt>
                      <c:pt idx="462">
                        <c:v>-2.9860437136929763</c:v>
                      </c:pt>
                      <c:pt idx="463">
                        <c:v>-3.0259393625897579</c:v>
                      </c:pt>
                      <c:pt idx="464">
                        <c:v>-2.2617623706865486</c:v>
                      </c:pt>
                      <c:pt idx="465">
                        <c:v>-2.1804376413958826</c:v>
                      </c:pt>
                      <c:pt idx="466">
                        <c:v>-2.0469803832147249</c:v>
                      </c:pt>
                      <c:pt idx="467">
                        <c:v>-1.8946028150728211</c:v>
                      </c:pt>
                      <c:pt idx="468">
                        <c:v>-2.0848873739252038</c:v>
                      </c:pt>
                      <c:pt idx="469">
                        <c:v>-2.4323637006726684</c:v>
                      </c:pt>
                      <c:pt idx="470">
                        <c:v>-2.609354575111611</c:v>
                      </c:pt>
                      <c:pt idx="471">
                        <c:v>-2.2061971011985371</c:v>
                      </c:pt>
                      <c:pt idx="472">
                        <c:v>-2.7136378774630932</c:v>
                      </c:pt>
                      <c:pt idx="473">
                        <c:v>-2.1217614260865547</c:v>
                      </c:pt>
                      <c:pt idx="474">
                        <c:v>-1.870355879475627</c:v>
                      </c:pt>
                      <c:pt idx="475">
                        <c:v>-1.9038764809567454</c:v>
                      </c:pt>
                      <c:pt idx="476">
                        <c:v>-1.5733951195743945</c:v>
                      </c:pt>
                      <c:pt idx="477">
                        <c:v>-1.3131237965047338</c:v>
                      </c:pt>
                      <c:pt idx="478">
                        <c:v>-1.0539797906543802</c:v>
                      </c:pt>
                      <c:pt idx="479">
                        <c:v>-1.0113920321037417</c:v>
                      </c:pt>
                      <c:pt idx="480">
                        <c:v>-0.45771764038353702</c:v>
                      </c:pt>
                      <c:pt idx="481">
                        <c:v>0.44512459631924628</c:v>
                      </c:pt>
                      <c:pt idx="482">
                        <c:v>0.43376187780155284</c:v>
                      </c:pt>
                      <c:pt idx="483">
                        <c:v>0.59881863349806608</c:v>
                      </c:pt>
                      <c:pt idx="484">
                        <c:v>1.0953854484961667</c:v>
                      </c:pt>
                      <c:pt idx="485">
                        <c:v>1.0618812178188719</c:v>
                      </c:pt>
                      <c:pt idx="486">
                        <c:v>1.7202376297208222</c:v>
                      </c:pt>
                      <c:pt idx="487">
                        <c:v>1.3282910992226116</c:v>
                      </c:pt>
                      <c:pt idx="488">
                        <c:v>1.6352758206428453</c:v>
                      </c:pt>
                      <c:pt idx="489">
                        <c:v>1.4453846541785165</c:v>
                      </c:pt>
                      <c:pt idx="490">
                        <c:v>1.2896303612015325</c:v>
                      </c:pt>
                      <c:pt idx="491">
                        <c:v>1.0298708722993322</c:v>
                      </c:pt>
                      <c:pt idx="492">
                        <c:v>1.6703204847875019</c:v>
                      </c:pt>
                      <c:pt idx="493">
                        <c:v>1.9886040194189825</c:v>
                      </c:pt>
                      <c:pt idx="494">
                        <c:v>1.91315917003827</c:v>
                      </c:pt>
                      <c:pt idx="495">
                        <c:v>1.6256681311895171</c:v>
                      </c:pt>
                      <c:pt idx="496">
                        <c:v>1.666594746249439</c:v>
                      </c:pt>
                      <c:pt idx="497">
                        <c:v>1.7061296457465014</c:v>
                      </c:pt>
                      <c:pt idx="498">
                        <c:v>1.7229488715188479</c:v>
                      </c:pt>
                      <c:pt idx="499">
                        <c:v>1.5274877856047642</c:v>
                      </c:pt>
                      <c:pt idx="500">
                        <c:v>1.784872324522202</c:v>
                      </c:pt>
                      <c:pt idx="501">
                        <c:v>1.825934245261851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C00-408D-8404-07586C0218A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2"/>
          <c:tx>
            <c:strRef>
              <c:f>'NTN-F'!$AA$1</c:f>
              <c:strCache>
                <c:ptCount val="1"/>
                <c:pt idx="0">
                  <c:v>Tx 01/27</c:v>
                </c:pt>
              </c:strCache>
            </c:strRef>
          </c:tx>
          <c:spPr>
            <a:ln w="38100" cap="rnd">
              <a:solidFill>
                <a:schemeClr val="accent6">
                  <a:lumMod val="75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'NTN-F'!$B$3:$B$988</c:f>
              <c:numCache>
                <c:formatCode>m/d/yyyy</c:formatCode>
                <c:ptCount val="986"/>
                <c:pt idx="0">
                  <c:v>43832</c:v>
                </c:pt>
                <c:pt idx="1">
                  <c:v>43833</c:v>
                </c:pt>
                <c:pt idx="2">
                  <c:v>43836</c:v>
                </c:pt>
                <c:pt idx="3">
                  <c:v>43837</c:v>
                </c:pt>
                <c:pt idx="4">
                  <c:v>43838</c:v>
                </c:pt>
                <c:pt idx="5">
                  <c:v>43839</c:v>
                </c:pt>
                <c:pt idx="6">
                  <c:v>43840</c:v>
                </c:pt>
                <c:pt idx="7">
                  <c:v>43843</c:v>
                </c:pt>
                <c:pt idx="8">
                  <c:v>43844</c:v>
                </c:pt>
                <c:pt idx="9">
                  <c:v>43845</c:v>
                </c:pt>
                <c:pt idx="10">
                  <c:v>43846</c:v>
                </c:pt>
                <c:pt idx="11">
                  <c:v>43847</c:v>
                </c:pt>
                <c:pt idx="12">
                  <c:v>43850</c:v>
                </c:pt>
                <c:pt idx="13">
                  <c:v>43851</c:v>
                </c:pt>
                <c:pt idx="14">
                  <c:v>43852</c:v>
                </c:pt>
                <c:pt idx="15">
                  <c:v>43853</c:v>
                </c:pt>
                <c:pt idx="16">
                  <c:v>43854</c:v>
                </c:pt>
                <c:pt idx="17">
                  <c:v>43857</c:v>
                </c:pt>
                <c:pt idx="18">
                  <c:v>43858</c:v>
                </c:pt>
                <c:pt idx="19">
                  <c:v>43859</c:v>
                </c:pt>
                <c:pt idx="20">
                  <c:v>43860</c:v>
                </c:pt>
                <c:pt idx="21">
                  <c:v>43861</c:v>
                </c:pt>
                <c:pt idx="22">
                  <c:v>43864</c:v>
                </c:pt>
                <c:pt idx="23">
                  <c:v>43865</c:v>
                </c:pt>
                <c:pt idx="24">
                  <c:v>43866</c:v>
                </c:pt>
                <c:pt idx="25">
                  <c:v>43867</c:v>
                </c:pt>
                <c:pt idx="26">
                  <c:v>43868</c:v>
                </c:pt>
                <c:pt idx="27">
                  <c:v>43871</c:v>
                </c:pt>
                <c:pt idx="28">
                  <c:v>43872</c:v>
                </c:pt>
                <c:pt idx="29">
                  <c:v>43873</c:v>
                </c:pt>
                <c:pt idx="30">
                  <c:v>43874</c:v>
                </c:pt>
                <c:pt idx="31">
                  <c:v>43875</c:v>
                </c:pt>
                <c:pt idx="32">
                  <c:v>43878</c:v>
                </c:pt>
                <c:pt idx="33">
                  <c:v>43879</c:v>
                </c:pt>
                <c:pt idx="34">
                  <c:v>43880</c:v>
                </c:pt>
                <c:pt idx="35">
                  <c:v>43881</c:v>
                </c:pt>
                <c:pt idx="36">
                  <c:v>43882</c:v>
                </c:pt>
                <c:pt idx="37">
                  <c:v>43887</c:v>
                </c:pt>
                <c:pt idx="38">
                  <c:v>43888</c:v>
                </c:pt>
                <c:pt idx="39">
                  <c:v>43889</c:v>
                </c:pt>
                <c:pt idx="40">
                  <c:v>43892</c:v>
                </c:pt>
                <c:pt idx="41">
                  <c:v>43893</c:v>
                </c:pt>
                <c:pt idx="42">
                  <c:v>43894</c:v>
                </c:pt>
                <c:pt idx="43">
                  <c:v>43895</c:v>
                </c:pt>
                <c:pt idx="44">
                  <c:v>43896</c:v>
                </c:pt>
                <c:pt idx="45">
                  <c:v>43899</c:v>
                </c:pt>
                <c:pt idx="46">
                  <c:v>43900</c:v>
                </c:pt>
                <c:pt idx="47">
                  <c:v>43901</c:v>
                </c:pt>
                <c:pt idx="48">
                  <c:v>43902</c:v>
                </c:pt>
                <c:pt idx="49">
                  <c:v>43903</c:v>
                </c:pt>
                <c:pt idx="50">
                  <c:v>43906</c:v>
                </c:pt>
                <c:pt idx="51">
                  <c:v>43907</c:v>
                </c:pt>
                <c:pt idx="52">
                  <c:v>43908</c:v>
                </c:pt>
                <c:pt idx="53">
                  <c:v>43909</c:v>
                </c:pt>
                <c:pt idx="54">
                  <c:v>43910</c:v>
                </c:pt>
                <c:pt idx="55">
                  <c:v>43913</c:v>
                </c:pt>
                <c:pt idx="56">
                  <c:v>43914</c:v>
                </c:pt>
                <c:pt idx="57">
                  <c:v>43915</c:v>
                </c:pt>
                <c:pt idx="58">
                  <c:v>43916</c:v>
                </c:pt>
                <c:pt idx="59">
                  <c:v>43917</c:v>
                </c:pt>
                <c:pt idx="60">
                  <c:v>43920</c:v>
                </c:pt>
                <c:pt idx="61">
                  <c:v>43921</c:v>
                </c:pt>
                <c:pt idx="62">
                  <c:v>43922</c:v>
                </c:pt>
                <c:pt idx="63">
                  <c:v>43923</c:v>
                </c:pt>
                <c:pt idx="64">
                  <c:v>43924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43934</c:v>
                </c:pt>
                <c:pt idx="70">
                  <c:v>43935</c:v>
                </c:pt>
                <c:pt idx="71">
                  <c:v>43936</c:v>
                </c:pt>
                <c:pt idx="72">
                  <c:v>43937</c:v>
                </c:pt>
                <c:pt idx="73">
                  <c:v>43938</c:v>
                </c:pt>
                <c:pt idx="74">
                  <c:v>43941</c:v>
                </c:pt>
                <c:pt idx="75">
                  <c:v>43943</c:v>
                </c:pt>
                <c:pt idx="76">
                  <c:v>43944</c:v>
                </c:pt>
                <c:pt idx="77">
                  <c:v>43945</c:v>
                </c:pt>
                <c:pt idx="78">
                  <c:v>43948</c:v>
                </c:pt>
                <c:pt idx="79">
                  <c:v>43949</c:v>
                </c:pt>
                <c:pt idx="80">
                  <c:v>43950</c:v>
                </c:pt>
                <c:pt idx="81">
                  <c:v>43951</c:v>
                </c:pt>
                <c:pt idx="82">
                  <c:v>43955</c:v>
                </c:pt>
                <c:pt idx="83">
                  <c:v>43956</c:v>
                </c:pt>
                <c:pt idx="84">
                  <c:v>43957</c:v>
                </c:pt>
                <c:pt idx="85">
                  <c:v>43958</c:v>
                </c:pt>
                <c:pt idx="86">
                  <c:v>43959</c:v>
                </c:pt>
                <c:pt idx="87">
                  <c:v>43962</c:v>
                </c:pt>
                <c:pt idx="88">
                  <c:v>43963</c:v>
                </c:pt>
                <c:pt idx="89">
                  <c:v>43964</c:v>
                </c:pt>
                <c:pt idx="90">
                  <c:v>43965</c:v>
                </c:pt>
                <c:pt idx="91">
                  <c:v>43966</c:v>
                </c:pt>
                <c:pt idx="92">
                  <c:v>43969</c:v>
                </c:pt>
                <c:pt idx="93">
                  <c:v>43970</c:v>
                </c:pt>
                <c:pt idx="94">
                  <c:v>43971</c:v>
                </c:pt>
                <c:pt idx="95">
                  <c:v>43972</c:v>
                </c:pt>
                <c:pt idx="96">
                  <c:v>43973</c:v>
                </c:pt>
                <c:pt idx="97">
                  <c:v>43976</c:v>
                </c:pt>
                <c:pt idx="98">
                  <c:v>43977</c:v>
                </c:pt>
                <c:pt idx="99">
                  <c:v>43978</c:v>
                </c:pt>
                <c:pt idx="100">
                  <c:v>43979</c:v>
                </c:pt>
                <c:pt idx="101">
                  <c:v>43980</c:v>
                </c:pt>
                <c:pt idx="102">
                  <c:v>43983</c:v>
                </c:pt>
                <c:pt idx="103">
                  <c:v>43984</c:v>
                </c:pt>
                <c:pt idx="104">
                  <c:v>43985</c:v>
                </c:pt>
                <c:pt idx="105">
                  <c:v>43986</c:v>
                </c:pt>
                <c:pt idx="106">
                  <c:v>43987</c:v>
                </c:pt>
                <c:pt idx="107">
                  <c:v>43990</c:v>
                </c:pt>
                <c:pt idx="108">
                  <c:v>43991</c:v>
                </c:pt>
                <c:pt idx="109">
                  <c:v>43992</c:v>
                </c:pt>
                <c:pt idx="110">
                  <c:v>43994</c:v>
                </c:pt>
                <c:pt idx="111">
                  <c:v>43997</c:v>
                </c:pt>
                <c:pt idx="112">
                  <c:v>43998</c:v>
                </c:pt>
                <c:pt idx="113">
                  <c:v>43999</c:v>
                </c:pt>
                <c:pt idx="114">
                  <c:v>44000</c:v>
                </c:pt>
                <c:pt idx="115">
                  <c:v>44001</c:v>
                </c:pt>
                <c:pt idx="116">
                  <c:v>44004</c:v>
                </c:pt>
                <c:pt idx="117">
                  <c:v>44005</c:v>
                </c:pt>
                <c:pt idx="118">
                  <c:v>44006</c:v>
                </c:pt>
                <c:pt idx="119">
                  <c:v>44007</c:v>
                </c:pt>
                <c:pt idx="120">
                  <c:v>44008</c:v>
                </c:pt>
                <c:pt idx="121">
                  <c:v>44011</c:v>
                </c:pt>
                <c:pt idx="122">
                  <c:v>44012</c:v>
                </c:pt>
                <c:pt idx="123">
                  <c:v>44013</c:v>
                </c:pt>
                <c:pt idx="124">
                  <c:v>44014</c:v>
                </c:pt>
                <c:pt idx="125">
                  <c:v>44015</c:v>
                </c:pt>
                <c:pt idx="126">
                  <c:v>44018</c:v>
                </c:pt>
                <c:pt idx="127">
                  <c:v>44019</c:v>
                </c:pt>
                <c:pt idx="128">
                  <c:v>44020</c:v>
                </c:pt>
                <c:pt idx="129">
                  <c:v>44021</c:v>
                </c:pt>
                <c:pt idx="130">
                  <c:v>44022</c:v>
                </c:pt>
                <c:pt idx="131">
                  <c:v>44025</c:v>
                </c:pt>
                <c:pt idx="132">
                  <c:v>44026</c:v>
                </c:pt>
                <c:pt idx="133">
                  <c:v>44027</c:v>
                </c:pt>
                <c:pt idx="134">
                  <c:v>44028</c:v>
                </c:pt>
                <c:pt idx="135">
                  <c:v>44029</c:v>
                </c:pt>
                <c:pt idx="136">
                  <c:v>44032</c:v>
                </c:pt>
                <c:pt idx="137">
                  <c:v>44033</c:v>
                </c:pt>
                <c:pt idx="138">
                  <c:v>44034</c:v>
                </c:pt>
                <c:pt idx="139">
                  <c:v>44035</c:v>
                </c:pt>
                <c:pt idx="140">
                  <c:v>44036</c:v>
                </c:pt>
                <c:pt idx="141">
                  <c:v>44039</c:v>
                </c:pt>
                <c:pt idx="142">
                  <c:v>44040</c:v>
                </c:pt>
                <c:pt idx="143">
                  <c:v>44041</c:v>
                </c:pt>
                <c:pt idx="144">
                  <c:v>44042</c:v>
                </c:pt>
                <c:pt idx="145">
                  <c:v>44043</c:v>
                </c:pt>
                <c:pt idx="146">
                  <c:v>44046</c:v>
                </c:pt>
                <c:pt idx="147">
                  <c:v>44047</c:v>
                </c:pt>
                <c:pt idx="148">
                  <c:v>44048</c:v>
                </c:pt>
                <c:pt idx="149">
                  <c:v>44049</c:v>
                </c:pt>
                <c:pt idx="150">
                  <c:v>44050</c:v>
                </c:pt>
                <c:pt idx="151">
                  <c:v>44053</c:v>
                </c:pt>
                <c:pt idx="152">
                  <c:v>44054</c:v>
                </c:pt>
                <c:pt idx="153">
                  <c:v>44055</c:v>
                </c:pt>
                <c:pt idx="154">
                  <c:v>44056</c:v>
                </c:pt>
                <c:pt idx="155">
                  <c:v>44057</c:v>
                </c:pt>
                <c:pt idx="156">
                  <c:v>44060</c:v>
                </c:pt>
                <c:pt idx="157">
                  <c:v>44061</c:v>
                </c:pt>
                <c:pt idx="158">
                  <c:v>44062</c:v>
                </c:pt>
                <c:pt idx="159">
                  <c:v>44063</c:v>
                </c:pt>
                <c:pt idx="160">
                  <c:v>44064</c:v>
                </c:pt>
                <c:pt idx="161">
                  <c:v>44067</c:v>
                </c:pt>
                <c:pt idx="162">
                  <c:v>44068</c:v>
                </c:pt>
                <c:pt idx="163">
                  <c:v>44069</c:v>
                </c:pt>
                <c:pt idx="164">
                  <c:v>44070</c:v>
                </c:pt>
                <c:pt idx="165">
                  <c:v>44071</c:v>
                </c:pt>
                <c:pt idx="166">
                  <c:v>44074</c:v>
                </c:pt>
                <c:pt idx="167">
                  <c:v>44075</c:v>
                </c:pt>
                <c:pt idx="168">
                  <c:v>44076</c:v>
                </c:pt>
                <c:pt idx="169">
                  <c:v>44077</c:v>
                </c:pt>
                <c:pt idx="170">
                  <c:v>44078</c:v>
                </c:pt>
                <c:pt idx="171">
                  <c:v>44082</c:v>
                </c:pt>
                <c:pt idx="172">
                  <c:v>44083</c:v>
                </c:pt>
                <c:pt idx="173">
                  <c:v>44084</c:v>
                </c:pt>
                <c:pt idx="174">
                  <c:v>44085</c:v>
                </c:pt>
                <c:pt idx="175">
                  <c:v>44088</c:v>
                </c:pt>
                <c:pt idx="176">
                  <c:v>44089</c:v>
                </c:pt>
                <c:pt idx="177">
                  <c:v>44090</c:v>
                </c:pt>
                <c:pt idx="178">
                  <c:v>44091</c:v>
                </c:pt>
                <c:pt idx="179">
                  <c:v>44092</c:v>
                </c:pt>
                <c:pt idx="180">
                  <c:v>44095</c:v>
                </c:pt>
                <c:pt idx="181">
                  <c:v>44096</c:v>
                </c:pt>
                <c:pt idx="182">
                  <c:v>44097</c:v>
                </c:pt>
                <c:pt idx="183">
                  <c:v>44098</c:v>
                </c:pt>
                <c:pt idx="184">
                  <c:v>44099</c:v>
                </c:pt>
                <c:pt idx="185">
                  <c:v>44102</c:v>
                </c:pt>
                <c:pt idx="186">
                  <c:v>44103</c:v>
                </c:pt>
                <c:pt idx="187">
                  <c:v>44104</c:v>
                </c:pt>
                <c:pt idx="188">
                  <c:v>44105</c:v>
                </c:pt>
                <c:pt idx="189">
                  <c:v>44106</c:v>
                </c:pt>
                <c:pt idx="190">
                  <c:v>44109</c:v>
                </c:pt>
                <c:pt idx="191">
                  <c:v>44110</c:v>
                </c:pt>
                <c:pt idx="192">
                  <c:v>44111</c:v>
                </c:pt>
                <c:pt idx="193">
                  <c:v>44112</c:v>
                </c:pt>
                <c:pt idx="194">
                  <c:v>44113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44123</c:v>
                </c:pt>
                <c:pt idx="200">
                  <c:v>44124</c:v>
                </c:pt>
                <c:pt idx="201">
                  <c:v>44125</c:v>
                </c:pt>
                <c:pt idx="202">
                  <c:v>44126</c:v>
                </c:pt>
                <c:pt idx="203">
                  <c:v>44127</c:v>
                </c:pt>
                <c:pt idx="204">
                  <c:v>44130</c:v>
                </c:pt>
                <c:pt idx="205">
                  <c:v>44131</c:v>
                </c:pt>
                <c:pt idx="206">
                  <c:v>44132</c:v>
                </c:pt>
                <c:pt idx="207">
                  <c:v>44133</c:v>
                </c:pt>
                <c:pt idx="208">
                  <c:v>44134</c:v>
                </c:pt>
                <c:pt idx="209">
                  <c:v>44138</c:v>
                </c:pt>
                <c:pt idx="210">
                  <c:v>44139</c:v>
                </c:pt>
                <c:pt idx="211">
                  <c:v>44140</c:v>
                </c:pt>
                <c:pt idx="212">
                  <c:v>44141</c:v>
                </c:pt>
                <c:pt idx="213">
                  <c:v>44144</c:v>
                </c:pt>
                <c:pt idx="214">
                  <c:v>44145</c:v>
                </c:pt>
                <c:pt idx="215">
                  <c:v>44146</c:v>
                </c:pt>
                <c:pt idx="216">
                  <c:v>44147</c:v>
                </c:pt>
                <c:pt idx="217">
                  <c:v>44148</c:v>
                </c:pt>
                <c:pt idx="218">
                  <c:v>44151</c:v>
                </c:pt>
                <c:pt idx="219">
                  <c:v>44152</c:v>
                </c:pt>
                <c:pt idx="220">
                  <c:v>44153</c:v>
                </c:pt>
                <c:pt idx="221">
                  <c:v>44154</c:v>
                </c:pt>
                <c:pt idx="222">
                  <c:v>44155</c:v>
                </c:pt>
                <c:pt idx="223">
                  <c:v>44158</c:v>
                </c:pt>
                <c:pt idx="224">
                  <c:v>44159</c:v>
                </c:pt>
                <c:pt idx="225">
                  <c:v>44160</c:v>
                </c:pt>
                <c:pt idx="226">
                  <c:v>44161</c:v>
                </c:pt>
                <c:pt idx="227">
                  <c:v>44162</c:v>
                </c:pt>
                <c:pt idx="228">
                  <c:v>44165</c:v>
                </c:pt>
                <c:pt idx="229">
                  <c:v>44166</c:v>
                </c:pt>
                <c:pt idx="230">
                  <c:v>44167</c:v>
                </c:pt>
                <c:pt idx="231">
                  <c:v>44168</c:v>
                </c:pt>
                <c:pt idx="232">
                  <c:v>44169</c:v>
                </c:pt>
                <c:pt idx="233">
                  <c:v>44172</c:v>
                </c:pt>
                <c:pt idx="234">
                  <c:v>44173</c:v>
                </c:pt>
                <c:pt idx="235">
                  <c:v>44174</c:v>
                </c:pt>
                <c:pt idx="236">
                  <c:v>44175</c:v>
                </c:pt>
                <c:pt idx="237">
                  <c:v>44176</c:v>
                </c:pt>
                <c:pt idx="238">
                  <c:v>44179</c:v>
                </c:pt>
                <c:pt idx="239">
                  <c:v>44180</c:v>
                </c:pt>
                <c:pt idx="240">
                  <c:v>44181</c:v>
                </c:pt>
                <c:pt idx="241">
                  <c:v>44182</c:v>
                </c:pt>
                <c:pt idx="242">
                  <c:v>44183</c:v>
                </c:pt>
                <c:pt idx="243">
                  <c:v>44186</c:v>
                </c:pt>
                <c:pt idx="244">
                  <c:v>44187</c:v>
                </c:pt>
                <c:pt idx="245">
                  <c:v>44188</c:v>
                </c:pt>
                <c:pt idx="246">
                  <c:v>44189</c:v>
                </c:pt>
                <c:pt idx="247">
                  <c:v>44193</c:v>
                </c:pt>
                <c:pt idx="248">
                  <c:v>44194</c:v>
                </c:pt>
                <c:pt idx="249">
                  <c:v>44195</c:v>
                </c:pt>
                <c:pt idx="250">
                  <c:v>44196</c:v>
                </c:pt>
                <c:pt idx="251">
                  <c:v>44200</c:v>
                </c:pt>
                <c:pt idx="252">
                  <c:v>44201</c:v>
                </c:pt>
                <c:pt idx="253">
                  <c:v>44202</c:v>
                </c:pt>
                <c:pt idx="254">
                  <c:v>44203</c:v>
                </c:pt>
                <c:pt idx="255">
                  <c:v>44204</c:v>
                </c:pt>
                <c:pt idx="256">
                  <c:v>44207</c:v>
                </c:pt>
                <c:pt idx="257">
                  <c:v>44208</c:v>
                </c:pt>
                <c:pt idx="258">
                  <c:v>44209</c:v>
                </c:pt>
                <c:pt idx="259">
                  <c:v>44210</c:v>
                </c:pt>
                <c:pt idx="260">
                  <c:v>44211</c:v>
                </c:pt>
                <c:pt idx="261">
                  <c:v>44214</c:v>
                </c:pt>
                <c:pt idx="262">
                  <c:v>44215</c:v>
                </c:pt>
                <c:pt idx="263">
                  <c:v>44216</c:v>
                </c:pt>
                <c:pt idx="264">
                  <c:v>44217</c:v>
                </c:pt>
                <c:pt idx="265">
                  <c:v>44218</c:v>
                </c:pt>
                <c:pt idx="266">
                  <c:v>44221</c:v>
                </c:pt>
                <c:pt idx="267">
                  <c:v>44222</c:v>
                </c:pt>
                <c:pt idx="268">
                  <c:v>44223</c:v>
                </c:pt>
                <c:pt idx="269">
                  <c:v>44224</c:v>
                </c:pt>
                <c:pt idx="270">
                  <c:v>44225</c:v>
                </c:pt>
                <c:pt idx="271">
                  <c:v>44228</c:v>
                </c:pt>
                <c:pt idx="272">
                  <c:v>44229</c:v>
                </c:pt>
                <c:pt idx="273">
                  <c:v>44230</c:v>
                </c:pt>
                <c:pt idx="274">
                  <c:v>44231</c:v>
                </c:pt>
                <c:pt idx="275">
                  <c:v>44232</c:v>
                </c:pt>
                <c:pt idx="276">
                  <c:v>44235</c:v>
                </c:pt>
                <c:pt idx="277">
                  <c:v>44236</c:v>
                </c:pt>
                <c:pt idx="278">
                  <c:v>44237</c:v>
                </c:pt>
                <c:pt idx="279">
                  <c:v>44238</c:v>
                </c:pt>
                <c:pt idx="280">
                  <c:v>44239</c:v>
                </c:pt>
                <c:pt idx="281">
                  <c:v>44244</c:v>
                </c:pt>
                <c:pt idx="282">
                  <c:v>44245</c:v>
                </c:pt>
                <c:pt idx="283">
                  <c:v>44246</c:v>
                </c:pt>
                <c:pt idx="284">
                  <c:v>44249</c:v>
                </c:pt>
                <c:pt idx="285">
                  <c:v>44250</c:v>
                </c:pt>
                <c:pt idx="286">
                  <c:v>44251</c:v>
                </c:pt>
                <c:pt idx="287">
                  <c:v>44252</c:v>
                </c:pt>
                <c:pt idx="288">
                  <c:v>44253</c:v>
                </c:pt>
                <c:pt idx="289">
                  <c:v>44256</c:v>
                </c:pt>
                <c:pt idx="290">
                  <c:v>44257</c:v>
                </c:pt>
                <c:pt idx="291">
                  <c:v>44258</c:v>
                </c:pt>
                <c:pt idx="292">
                  <c:v>44259</c:v>
                </c:pt>
                <c:pt idx="293">
                  <c:v>44260</c:v>
                </c:pt>
                <c:pt idx="294">
                  <c:v>44263</c:v>
                </c:pt>
                <c:pt idx="295">
                  <c:v>44264</c:v>
                </c:pt>
                <c:pt idx="296">
                  <c:v>44265</c:v>
                </c:pt>
                <c:pt idx="297">
                  <c:v>44266</c:v>
                </c:pt>
                <c:pt idx="298">
                  <c:v>44267</c:v>
                </c:pt>
                <c:pt idx="299">
                  <c:v>44270</c:v>
                </c:pt>
                <c:pt idx="300">
                  <c:v>44271</c:v>
                </c:pt>
                <c:pt idx="301">
                  <c:v>44272</c:v>
                </c:pt>
                <c:pt idx="302">
                  <c:v>44273</c:v>
                </c:pt>
                <c:pt idx="303">
                  <c:v>44274</c:v>
                </c:pt>
                <c:pt idx="304">
                  <c:v>44277</c:v>
                </c:pt>
                <c:pt idx="305">
                  <c:v>44278</c:v>
                </c:pt>
                <c:pt idx="306">
                  <c:v>44279</c:v>
                </c:pt>
                <c:pt idx="307">
                  <c:v>44280</c:v>
                </c:pt>
                <c:pt idx="308">
                  <c:v>44281</c:v>
                </c:pt>
                <c:pt idx="309">
                  <c:v>44284</c:v>
                </c:pt>
                <c:pt idx="310">
                  <c:v>44285</c:v>
                </c:pt>
                <c:pt idx="311">
                  <c:v>44286</c:v>
                </c:pt>
                <c:pt idx="312">
                  <c:v>44287</c:v>
                </c:pt>
                <c:pt idx="313">
                  <c:v>44291</c:v>
                </c:pt>
                <c:pt idx="314">
                  <c:v>44292</c:v>
                </c:pt>
                <c:pt idx="315">
                  <c:v>44293</c:v>
                </c:pt>
                <c:pt idx="316">
                  <c:v>44294</c:v>
                </c:pt>
                <c:pt idx="317">
                  <c:v>44295</c:v>
                </c:pt>
                <c:pt idx="318">
                  <c:v>44298</c:v>
                </c:pt>
                <c:pt idx="319">
                  <c:v>44299</c:v>
                </c:pt>
                <c:pt idx="320">
                  <c:v>44300</c:v>
                </c:pt>
                <c:pt idx="321">
                  <c:v>44301</c:v>
                </c:pt>
                <c:pt idx="322">
                  <c:v>44302</c:v>
                </c:pt>
                <c:pt idx="323">
                  <c:v>44305</c:v>
                </c:pt>
                <c:pt idx="324">
                  <c:v>44306</c:v>
                </c:pt>
                <c:pt idx="325">
                  <c:v>44308</c:v>
                </c:pt>
                <c:pt idx="326">
                  <c:v>44309</c:v>
                </c:pt>
                <c:pt idx="327">
                  <c:v>44312</c:v>
                </c:pt>
                <c:pt idx="328">
                  <c:v>44313</c:v>
                </c:pt>
                <c:pt idx="329">
                  <c:v>44314</c:v>
                </c:pt>
                <c:pt idx="330">
                  <c:v>44315</c:v>
                </c:pt>
                <c:pt idx="331">
                  <c:v>44316</c:v>
                </c:pt>
                <c:pt idx="332">
                  <c:v>44319</c:v>
                </c:pt>
                <c:pt idx="333">
                  <c:v>44320</c:v>
                </c:pt>
                <c:pt idx="334">
                  <c:v>44321</c:v>
                </c:pt>
                <c:pt idx="335">
                  <c:v>44322</c:v>
                </c:pt>
                <c:pt idx="336">
                  <c:v>44323</c:v>
                </c:pt>
                <c:pt idx="337">
                  <c:v>44326</c:v>
                </c:pt>
                <c:pt idx="338">
                  <c:v>44327</c:v>
                </c:pt>
                <c:pt idx="339">
                  <c:v>44328</c:v>
                </c:pt>
                <c:pt idx="340">
                  <c:v>44329</c:v>
                </c:pt>
                <c:pt idx="341">
                  <c:v>44330</c:v>
                </c:pt>
                <c:pt idx="342">
                  <c:v>44333</c:v>
                </c:pt>
                <c:pt idx="343">
                  <c:v>44334</c:v>
                </c:pt>
                <c:pt idx="344">
                  <c:v>44335</c:v>
                </c:pt>
                <c:pt idx="345">
                  <c:v>44336</c:v>
                </c:pt>
                <c:pt idx="346">
                  <c:v>44337</c:v>
                </c:pt>
                <c:pt idx="347">
                  <c:v>44340</c:v>
                </c:pt>
                <c:pt idx="348">
                  <c:v>44341</c:v>
                </c:pt>
                <c:pt idx="349">
                  <c:v>44342</c:v>
                </c:pt>
                <c:pt idx="350">
                  <c:v>44343</c:v>
                </c:pt>
                <c:pt idx="351">
                  <c:v>44344</c:v>
                </c:pt>
                <c:pt idx="352">
                  <c:v>44347</c:v>
                </c:pt>
                <c:pt idx="353">
                  <c:v>44348</c:v>
                </c:pt>
                <c:pt idx="354">
                  <c:v>44349</c:v>
                </c:pt>
                <c:pt idx="355">
                  <c:v>44351</c:v>
                </c:pt>
                <c:pt idx="356">
                  <c:v>44354</c:v>
                </c:pt>
                <c:pt idx="357">
                  <c:v>44355</c:v>
                </c:pt>
                <c:pt idx="358">
                  <c:v>44356</c:v>
                </c:pt>
                <c:pt idx="359">
                  <c:v>44357</c:v>
                </c:pt>
                <c:pt idx="360">
                  <c:v>44358</c:v>
                </c:pt>
                <c:pt idx="361">
                  <c:v>44361</c:v>
                </c:pt>
                <c:pt idx="362">
                  <c:v>44362</c:v>
                </c:pt>
                <c:pt idx="363">
                  <c:v>44363</c:v>
                </c:pt>
                <c:pt idx="364">
                  <c:v>44364</c:v>
                </c:pt>
                <c:pt idx="365">
                  <c:v>44365</c:v>
                </c:pt>
                <c:pt idx="366">
                  <c:v>44368</c:v>
                </c:pt>
                <c:pt idx="367">
                  <c:v>44369</c:v>
                </c:pt>
                <c:pt idx="368">
                  <c:v>44370</c:v>
                </c:pt>
                <c:pt idx="369">
                  <c:v>44371</c:v>
                </c:pt>
                <c:pt idx="370">
                  <c:v>44372</c:v>
                </c:pt>
                <c:pt idx="371">
                  <c:v>44375</c:v>
                </c:pt>
                <c:pt idx="372">
                  <c:v>44376</c:v>
                </c:pt>
                <c:pt idx="373">
                  <c:v>44377</c:v>
                </c:pt>
                <c:pt idx="374">
                  <c:v>44378</c:v>
                </c:pt>
                <c:pt idx="375">
                  <c:v>44379</c:v>
                </c:pt>
                <c:pt idx="376">
                  <c:v>44382</c:v>
                </c:pt>
                <c:pt idx="377">
                  <c:v>44383</c:v>
                </c:pt>
                <c:pt idx="378">
                  <c:v>44384</c:v>
                </c:pt>
                <c:pt idx="379">
                  <c:v>44385</c:v>
                </c:pt>
                <c:pt idx="380">
                  <c:v>44386</c:v>
                </c:pt>
                <c:pt idx="381">
                  <c:v>44389</c:v>
                </c:pt>
                <c:pt idx="382">
                  <c:v>44390</c:v>
                </c:pt>
                <c:pt idx="383">
                  <c:v>44391</c:v>
                </c:pt>
                <c:pt idx="384">
                  <c:v>44392</c:v>
                </c:pt>
                <c:pt idx="385">
                  <c:v>44393</c:v>
                </c:pt>
                <c:pt idx="386">
                  <c:v>44396</c:v>
                </c:pt>
                <c:pt idx="387">
                  <c:v>44397</c:v>
                </c:pt>
                <c:pt idx="388">
                  <c:v>44398</c:v>
                </c:pt>
                <c:pt idx="389">
                  <c:v>44399</c:v>
                </c:pt>
                <c:pt idx="390">
                  <c:v>44400</c:v>
                </c:pt>
                <c:pt idx="391">
                  <c:v>44403</c:v>
                </c:pt>
                <c:pt idx="392">
                  <c:v>44404</c:v>
                </c:pt>
                <c:pt idx="393">
                  <c:v>44405</c:v>
                </c:pt>
                <c:pt idx="394">
                  <c:v>44406</c:v>
                </c:pt>
                <c:pt idx="395">
                  <c:v>44407</c:v>
                </c:pt>
                <c:pt idx="396">
                  <c:v>44410</c:v>
                </c:pt>
                <c:pt idx="397">
                  <c:v>44411</c:v>
                </c:pt>
                <c:pt idx="398">
                  <c:v>44412</c:v>
                </c:pt>
                <c:pt idx="399">
                  <c:v>44413</c:v>
                </c:pt>
                <c:pt idx="400">
                  <c:v>44414</c:v>
                </c:pt>
                <c:pt idx="401">
                  <c:v>44417</c:v>
                </c:pt>
                <c:pt idx="402">
                  <c:v>44418</c:v>
                </c:pt>
                <c:pt idx="403">
                  <c:v>44419</c:v>
                </c:pt>
                <c:pt idx="404">
                  <c:v>44420</c:v>
                </c:pt>
                <c:pt idx="405">
                  <c:v>44421</c:v>
                </c:pt>
                <c:pt idx="406">
                  <c:v>44424</c:v>
                </c:pt>
                <c:pt idx="407">
                  <c:v>44425</c:v>
                </c:pt>
                <c:pt idx="408">
                  <c:v>44426</c:v>
                </c:pt>
                <c:pt idx="409">
                  <c:v>44427</c:v>
                </c:pt>
                <c:pt idx="410">
                  <c:v>44428</c:v>
                </c:pt>
                <c:pt idx="411">
                  <c:v>44431</c:v>
                </c:pt>
                <c:pt idx="412">
                  <c:v>44432</c:v>
                </c:pt>
                <c:pt idx="413">
                  <c:v>44433</c:v>
                </c:pt>
                <c:pt idx="414">
                  <c:v>44434</c:v>
                </c:pt>
                <c:pt idx="415">
                  <c:v>44435</c:v>
                </c:pt>
                <c:pt idx="416">
                  <c:v>44438</c:v>
                </c:pt>
                <c:pt idx="417">
                  <c:v>44439</c:v>
                </c:pt>
                <c:pt idx="418">
                  <c:v>44440</c:v>
                </c:pt>
                <c:pt idx="419">
                  <c:v>44441</c:v>
                </c:pt>
                <c:pt idx="420">
                  <c:v>44442</c:v>
                </c:pt>
                <c:pt idx="421">
                  <c:v>44445</c:v>
                </c:pt>
                <c:pt idx="422">
                  <c:v>44447</c:v>
                </c:pt>
                <c:pt idx="423">
                  <c:v>44448</c:v>
                </c:pt>
                <c:pt idx="424">
                  <c:v>44449</c:v>
                </c:pt>
                <c:pt idx="425">
                  <c:v>44452</c:v>
                </c:pt>
                <c:pt idx="426">
                  <c:v>44453</c:v>
                </c:pt>
                <c:pt idx="427">
                  <c:v>44454</c:v>
                </c:pt>
                <c:pt idx="428">
                  <c:v>44455</c:v>
                </c:pt>
                <c:pt idx="429">
                  <c:v>44456</c:v>
                </c:pt>
                <c:pt idx="430">
                  <c:v>44459</c:v>
                </c:pt>
                <c:pt idx="431">
                  <c:v>44460</c:v>
                </c:pt>
                <c:pt idx="432">
                  <c:v>44461</c:v>
                </c:pt>
                <c:pt idx="433">
                  <c:v>44462</c:v>
                </c:pt>
                <c:pt idx="434">
                  <c:v>44463</c:v>
                </c:pt>
                <c:pt idx="435">
                  <c:v>44466</c:v>
                </c:pt>
                <c:pt idx="436">
                  <c:v>44467</c:v>
                </c:pt>
                <c:pt idx="437">
                  <c:v>44468</c:v>
                </c:pt>
                <c:pt idx="438">
                  <c:v>44469</c:v>
                </c:pt>
                <c:pt idx="439">
                  <c:v>44470</c:v>
                </c:pt>
                <c:pt idx="440">
                  <c:v>44473</c:v>
                </c:pt>
                <c:pt idx="441">
                  <c:v>44474</c:v>
                </c:pt>
                <c:pt idx="442">
                  <c:v>44475</c:v>
                </c:pt>
                <c:pt idx="443">
                  <c:v>44476</c:v>
                </c:pt>
                <c:pt idx="444">
                  <c:v>44477</c:v>
                </c:pt>
                <c:pt idx="445">
                  <c:v>44480</c:v>
                </c:pt>
                <c:pt idx="446">
                  <c:v>44482</c:v>
                </c:pt>
                <c:pt idx="447">
                  <c:v>44483</c:v>
                </c:pt>
                <c:pt idx="448">
                  <c:v>44484</c:v>
                </c:pt>
                <c:pt idx="449">
                  <c:v>44487</c:v>
                </c:pt>
                <c:pt idx="450">
                  <c:v>44488</c:v>
                </c:pt>
                <c:pt idx="451">
                  <c:v>44489</c:v>
                </c:pt>
                <c:pt idx="452">
                  <c:v>44490</c:v>
                </c:pt>
                <c:pt idx="453">
                  <c:v>44491</c:v>
                </c:pt>
                <c:pt idx="454">
                  <c:v>44494</c:v>
                </c:pt>
                <c:pt idx="455">
                  <c:v>44495</c:v>
                </c:pt>
                <c:pt idx="456">
                  <c:v>44496</c:v>
                </c:pt>
                <c:pt idx="457">
                  <c:v>44497</c:v>
                </c:pt>
                <c:pt idx="458">
                  <c:v>44498</c:v>
                </c:pt>
                <c:pt idx="459">
                  <c:v>44501</c:v>
                </c:pt>
                <c:pt idx="460">
                  <c:v>44503</c:v>
                </c:pt>
                <c:pt idx="461">
                  <c:v>44504</c:v>
                </c:pt>
                <c:pt idx="462">
                  <c:v>44505</c:v>
                </c:pt>
                <c:pt idx="463">
                  <c:v>44508</c:v>
                </c:pt>
                <c:pt idx="464">
                  <c:v>44509</c:v>
                </c:pt>
                <c:pt idx="465">
                  <c:v>44510</c:v>
                </c:pt>
                <c:pt idx="466">
                  <c:v>44511</c:v>
                </c:pt>
                <c:pt idx="467">
                  <c:v>44512</c:v>
                </c:pt>
                <c:pt idx="468">
                  <c:v>44516</c:v>
                </c:pt>
                <c:pt idx="469">
                  <c:v>44517</c:v>
                </c:pt>
                <c:pt idx="470">
                  <c:v>44518</c:v>
                </c:pt>
                <c:pt idx="471">
                  <c:v>44519</c:v>
                </c:pt>
                <c:pt idx="472">
                  <c:v>44522</c:v>
                </c:pt>
                <c:pt idx="473">
                  <c:v>44523</c:v>
                </c:pt>
                <c:pt idx="474">
                  <c:v>44524</c:v>
                </c:pt>
                <c:pt idx="475">
                  <c:v>44525</c:v>
                </c:pt>
                <c:pt idx="476">
                  <c:v>44526</c:v>
                </c:pt>
                <c:pt idx="477">
                  <c:v>44529</c:v>
                </c:pt>
                <c:pt idx="478">
                  <c:v>44530</c:v>
                </c:pt>
                <c:pt idx="479">
                  <c:v>44531</c:v>
                </c:pt>
                <c:pt idx="480">
                  <c:v>44532</c:v>
                </c:pt>
                <c:pt idx="481">
                  <c:v>44533</c:v>
                </c:pt>
                <c:pt idx="482">
                  <c:v>44536</c:v>
                </c:pt>
                <c:pt idx="483">
                  <c:v>44537</c:v>
                </c:pt>
                <c:pt idx="484">
                  <c:v>44538</c:v>
                </c:pt>
                <c:pt idx="485">
                  <c:v>44539</c:v>
                </c:pt>
                <c:pt idx="486">
                  <c:v>44540</c:v>
                </c:pt>
                <c:pt idx="487">
                  <c:v>44543</c:v>
                </c:pt>
                <c:pt idx="488">
                  <c:v>44544</c:v>
                </c:pt>
                <c:pt idx="489">
                  <c:v>44545</c:v>
                </c:pt>
                <c:pt idx="490">
                  <c:v>44546</c:v>
                </c:pt>
                <c:pt idx="491">
                  <c:v>44547</c:v>
                </c:pt>
                <c:pt idx="492">
                  <c:v>44550</c:v>
                </c:pt>
                <c:pt idx="493">
                  <c:v>44551</c:v>
                </c:pt>
                <c:pt idx="494">
                  <c:v>44552</c:v>
                </c:pt>
                <c:pt idx="495">
                  <c:v>44553</c:v>
                </c:pt>
                <c:pt idx="496">
                  <c:v>44554</c:v>
                </c:pt>
                <c:pt idx="497">
                  <c:v>44557</c:v>
                </c:pt>
                <c:pt idx="498">
                  <c:v>44558</c:v>
                </c:pt>
                <c:pt idx="499">
                  <c:v>44559</c:v>
                </c:pt>
                <c:pt idx="500">
                  <c:v>44560</c:v>
                </c:pt>
                <c:pt idx="501">
                  <c:v>44561</c:v>
                </c:pt>
              </c:numCache>
            </c:numRef>
          </c:cat>
          <c:val>
            <c:numRef>
              <c:f>'NTN-F'!$AA$3:$AA$988</c:f>
              <c:numCache>
                <c:formatCode>#,##0.0000</c:formatCode>
                <c:ptCount val="986"/>
                <c:pt idx="0">
                  <c:v>6.6003999999999996</c:v>
                </c:pt>
                <c:pt idx="1">
                  <c:v>6.64</c:v>
                </c:pt>
                <c:pt idx="2">
                  <c:v>6.68</c:v>
                </c:pt>
                <c:pt idx="3">
                  <c:v>6.68</c:v>
                </c:pt>
                <c:pt idx="4">
                  <c:v>6.6550000000000002</c:v>
                </c:pt>
                <c:pt idx="5">
                  <c:v>6.6143999999999998</c:v>
                </c:pt>
                <c:pt idx="6">
                  <c:v>6.6239999999999997</c:v>
                </c:pt>
                <c:pt idx="7">
                  <c:v>6.6920999999999999</c:v>
                </c:pt>
                <c:pt idx="8">
                  <c:v>6.63</c:v>
                </c:pt>
                <c:pt idx="9">
                  <c:v>6.5895999999999999</c:v>
                </c:pt>
                <c:pt idx="10">
                  <c:v>6.6932999999999998</c:v>
                </c:pt>
                <c:pt idx="11">
                  <c:v>6.62</c:v>
                </c:pt>
                <c:pt idx="12">
                  <c:v>6.64</c:v>
                </c:pt>
                <c:pt idx="13">
                  <c:v>6.5949999999999998</c:v>
                </c:pt>
                <c:pt idx="14">
                  <c:v>6.5613000000000001</c:v>
                </c:pt>
                <c:pt idx="15">
                  <c:v>6.5693999999999999</c:v>
                </c:pt>
                <c:pt idx="16">
                  <c:v>6.54</c:v>
                </c:pt>
                <c:pt idx="17">
                  <c:v>6.5171999999999999</c:v>
                </c:pt>
                <c:pt idx="18">
                  <c:v>6.4584999999999999</c:v>
                </c:pt>
                <c:pt idx="19">
                  <c:v>6.4539</c:v>
                </c:pt>
                <c:pt idx="20">
                  <c:v>6.47</c:v>
                </c:pt>
                <c:pt idx="21">
                  <c:v>6.48</c:v>
                </c:pt>
                <c:pt idx="22">
                  <c:v>6.4</c:v>
                </c:pt>
                <c:pt idx="23">
                  <c:v>6.3666999999999998</c:v>
                </c:pt>
                <c:pt idx="24">
                  <c:v>6.2850999999999999</c:v>
                </c:pt>
                <c:pt idx="25">
                  <c:v>6.3680000000000003</c:v>
                </c:pt>
                <c:pt idx="26">
                  <c:v>6.45</c:v>
                </c:pt>
                <c:pt idx="27">
                  <c:v>6.38</c:v>
                </c:pt>
                <c:pt idx="28">
                  <c:v>6.32</c:v>
                </c:pt>
                <c:pt idx="29">
                  <c:v>6.29</c:v>
                </c:pt>
                <c:pt idx="30">
                  <c:v>6.34</c:v>
                </c:pt>
                <c:pt idx="31">
                  <c:v>6.2248999999999999</c:v>
                </c:pt>
                <c:pt idx="32">
                  <c:v>6.2649999999999997</c:v>
                </c:pt>
                <c:pt idx="33">
                  <c:v>6.28</c:v>
                </c:pt>
                <c:pt idx="34">
                  <c:v>6.26</c:v>
                </c:pt>
                <c:pt idx="35">
                  <c:v>6.2965999999999998</c:v>
                </c:pt>
                <c:pt idx="36">
                  <c:v>6.3567</c:v>
                </c:pt>
                <c:pt idx="37">
                  <c:v>6.5186999999999999</c:v>
                </c:pt>
                <c:pt idx="38">
                  <c:v>6.4531000000000001</c:v>
                </c:pt>
                <c:pt idx="39">
                  <c:v>6.51</c:v>
                </c:pt>
                <c:pt idx="40">
                  <c:v>6.2834000000000003</c:v>
                </c:pt>
                <c:pt idx="41">
                  <c:v>6.26</c:v>
                </c:pt>
                <c:pt idx="42">
                  <c:v>6.2350000000000003</c:v>
                </c:pt>
                <c:pt idx="43">
                  <c:v>6.3883000000000001</c:v>
                </c:pt>
                <c:pt idx="44">
                  <c:v>6.4017999999999997</c:v>
                </c:pt>
                <c:pt idx="45">
                  <c:v>6.7576000000000001</c:v>
                </c:pt>
                <c:pt idx="46">
                  <c:v>6.6467000000000001</c:v>
                </c:pt>
                <c:pt idx="47">
                  <c:v>7.4093</c:v>
                </c:pt>
                <c:pt idx="48">
                  <c:v>8.6189999999999998</c:v>
                </c:pt>
                <c:pt idx="49">
                  <c:v>7.6268000000000002</c:v>
                </c:pt>
                <c:pt idx="50">
                  <c:v>7.56</c:v>
                </c:pt>
                <c:pt idx="51">
                  <c:v>7.2035</c:v>
                </c:pt>
                <c:pt idx="52">
                  <c:v>8.4410000000000007</c:v>
                </c:pt>
                <c:pt idx="53">
                  <c:v>8.5172000000000008</c:v>
                </c:pt>
                <c:pt idx="54">
                  <c:v>8.9300999999999995</c:v>
                </c:pt>
                <c:pt idx="55">
                  <c:v>9.5131999999999994</c:v>
                </c:pt>
                <c:pt idx="56">
                  <c:v>9.0373999999999999</c:v>
                </c:pt>
                <c:pt idx="57">
                  <c:v>8.1545000000000005</c:v>
                </c:pt>
                <c:pt idx="58">
                  <c:v>7.5768000000000004</c:v>
                </c:pt>
                <c:pt idx="59">
                  <c:v>7.4829999999999997</c:v>
                </c:pt>
                <c:pt idx="60">
                  <c:v>7.3906999999999998</c:v>
                </c:pt>
                <c:pt idx="61">
                  <c:v>7.3441999999999998</c:v>
                </c:pt>
                <c:pt idx="62">
                  <c:v>7.5670000000000002</c:v>
                </c:pt>
                <c:pt idx="63">
                  <c:v>7.5888999999999998</c:v>
                </c:pt>
                <c:pt idx="64">
                  <c:v>7.8379000000000003</c:v>
                </c:pt>
                <c:pt idx="65">
                  <c:v>7.6776999999999997</c:v>
                </c:pt>
                <c:pt idx="66">
                  <c:v>7.5827999999999998</c:v>
                </c:pt>
                <c:pt idx="67">
                  <c:v>7.44</c:v>
                </c:pt>
                <c:pt idx="68">
                  <c:v>7.29</c:v>
                </c:pt>
                <c:pt idx="69">
                  <c:v>7.24</c:v>
                </c:pt>
                <c:pt idx="70">
                  <c:v>7.09</c:v>
                </c:pt>
                <c:pt idx="71">
                  <c:v>6.9401000000000002</c:v>
                </c:pt>
                <c:pt idx="72">
                  <c:v>6.7599</c:v>
                </c:pt>
                <c:pt idx="73">
                  <c:v>6.7</c:v>
                </c:pt>
                <c:pt idx="74">
                  <c:v>6.6208999999999998</c:v>
                </c:pt>
                <c:pt idx="75">
                  <c:v>6.5998000000000001</c:v>
                </c:pt>
                <c:pt idx="76">
                  <c:v>6.99</c:v>
                </c:pt>
                <c:pt idx="77">
                  <c:v>8.3591999999999995</c:v>
                </c:pt>
                <c:pt idx="78">
                  <c:v>8.2138000000000009</c:v>
                </c:pt>
                <c:pt idx="79">
                  <c:v>7.3384999999999998</c:v>
                </c:pt>
                <c:pt idx="80">
                  <c:v>7.09</c:v>
                </c:pt>
                <c:pt idx="81">
                  <c:v>7.1287000000000003</c:v>
                </c:pt>
                <c:pt idx="82">
                  <c:v>7.21</c:v>
                </c:pt>
                <c:pt idx="83">
                  <c:v>7.17</c:v>
                </c:pt>
                <c:pt idx="84">
                  <c:v>7.0678999999999998</c:v>
                </c:pt>
                <c:pt idx="85">
                  <c:v>7.2812000000000001</c:v>
                </c:pt>
                <c:pt idx="86">
                  <c:v>7.1349</c:v>
                </c:pt>
                <c:pt idx="87">
                  <c:v>7.1615000000000002</c:v>
                </c:pt>
                <c:pt idx="88">
                  <c:v>7.4593999999999996</c:v>
                </c:pt>
                <c:pt idx="89">
                  <c:v>7.6044</c:v>
                </c:pt>
                <c:pt idx="90">
                  <c:v>7.4907000000000004</c:v>
                </c:pt>
                <c:pt idx="91">
                  <c:v>7.42</c:v>
                </c:pt>
                <c:pt idx="92">
                  <c:v>7.28</c:v>
                </c:pt>
                <c:pt idx="93">
                  <c:v>7.2098000000000004</c:v>
                </c:pt>
                <c:pt idx="94">
                  <c:v>7.1950000000000003</c:v>
                </c:pt>
                <c:pt idx="95">
                  <c:v>7.0190999999999999</c:v>
                </c:pt>
                <c:pt idx="96">
                  <c:v>7.0250000000000004</c:v>
                </c:pt>
                <c:pt idx="97">
                  <c:v>6.6718999999999999</c:v>
                </c:pt>
                <c:pt idx="98">
                  <c:v>6.6261000000000001</c:v>
                </c:pt>
                <c:pt idx="99">
                  <c:v>6.59</c:v>
                </c:pt>
                <c:pt idx="100">
                  <c:v>6.6550000000000002</c:v>
                </c:pt>
                <c:pt idx="101">
                  <c:v>6.5785999999999998</c:v>
                </c:pt>
                <c:pt idx="102">
                  <c:v>6.5670999999999999</c:v>
                </c:pt>
                <c:pt idx="103">
                  <c:v>6.38</c:v>
                </c:pt>
                <c:pt idx="104">
                  <c:v>6.28</c:v>
                </c:pt>
                <c:pt idx="105">
                  <c:v>6.3650000000000002</c:v>
                </c:pt>
                <c:pt idx="106">
                  <c:v>6.4268999999999998</c:v>
                </c:pt>
                <c:pt idx="107">
                  <c:v>6.3761000000000001</c:v>
                </c:pt>
                <c:pt idx="108">
                  <c:v>6.4076000000000004</c:v>
                </c:pt>
                <c:pt idx="109">
                  <c:v>6.28</c:v>
                </c:pt>
                <c:pt idx="110">
                  <c:v>6.2771999999999997</c:v>
                </c:pt>
                <c:pt idx="111">
                  <c:v>6.3118999999999996</c:v>
                </c:pt>
                <c:pt idx="112">
                  <c:v>6.42</c:v>
                </c:pt>
                <c:pt idx="113">
                  <c:v>6.3</c:v>
                </c:pt>
                <c:pt idx="114">
                  <c:v>6.4901999999999997</c:v>
                </c:pt>
                <c:pt idx="115">
                  <c:v>6.47</c:v>
                </c:pt>
                <c:pt idx="116">
                  <c:v>6.58</c:v>
                </c:pt>
                <c:pt idx="117">
                  <c:v>6.4850000000000003</c:v>
                </c:pt>
                <c:pt idx="118">
                  <c:v>6.61</c:v>
                </c:pt>
                <c:pt idx="119">
                  <c:v>6.4405999999999999</c:v>
                </c:pt>
                <c:pt idx="120">
                  <c:v>6.5</c:v>
                </c:pt>
                <c:pt idx="121">
                  <c:v>6.42</c:v>
                </c:pt>
                <c:pt idx="122">
                  <c:v>6.3</c:v>
                </c:pt>
                <c:pt idx="123">
                  <c:v>6.2350000000000003</c:v>
                </c:pt>
                <c:pt idx="124">
                  <c:v>6.2335000000000003</c:v>
                </c:pt>
                <c:pt idx="125">
                  <c:v>6.1279000000000003</c:v>
                </c:pt>
                <c:pt idx="126">
                  <c:v>6.0650000000000004</c:v>
                </c:pt>
                <c:pt idx="127">
                  <c:v>6.1950000000000003</c:v>
                </c:pt>
                <c:pt idx="128">
                  <c:v>6.165</c:v>
                </c:pt>
                <c:pt idx="129">
                  <c:v>6.1246</c:v>
                </c:pt>
                <c:pt idx="130">
                  <c:v>6.06</c:v>
                </c:pt>
                <c:pt idx="131">
                  <c:v>6.08</c:v>
                </c:pt>
                <c:pt idx="132">
                  <c:v>6.11</c:v>
                </c:pt>
                <c:pt idx="133">
                  <c:v>6.1134000000000004</c:v>
                </c:pt>
                <c:pt idx="134">
                  <c:v>6.1374000000000004</c:v>
                </c:pt>
                <c:pt idx="135">
                  <c:v>6.0129999999999999</c:v>
                </c:pt>
                <c:pt idx="136">
                  <c:v>6.05</c:v>
                </c:pt>
                <c:pt idx="137">
                  <c:v>6.093</c:v>
                </c:pt>
                <c:pt idx="138">
                  <c:v>6.1844000000000001</c:v>
                </c:pt>
                <c:pt idx="139">
                  <c:v>6.2672999999999996</c:v>
                </c:pt>
                <c:pt idx="140">
                  <c:v>6.1635999999999997</c:v>
                </c:pt>
                <c:pt idx="141">
                  <c:v>6.0949999999999998</c:v>
                </c:pt>
                <c:pt idx="142">
                  <c:v>6.1050000000000004</c:v>
                </c:pt>
                <c:pt idx="143">
                  <c:v>6.125</c:v>
                </c:pt>
                <c:pt idx="144">
                  <c:v>5.9273999999999996</c:v>
                </c:pt>
                <c:pt idx="145">
                  <c:v>5.8764000000000003</c:v>
                </c:pt>
                <c:pt idx="146">
                  <c:v>5.8650000000000002</c:v>
                </c:pt>
                <c:pt idx="147">
                  <c:v>5.9767000000000001</c:v>
                </c:pt>
                <c:pt idx="148">
                  <c:v>6.0608000000000004</c:v>
                </c:pt>
                <c:pt idx="149">
                  <c:v>5.9877000000000002</c:v>
                </c:pt>
                <c:pt idx="150">
                  <c:v>6.1241000000000003</c:v>
                </c:pt>
                <c:pt idx="151">
                  <c:v>6.2076000000000002</c:v>
                </c:pt>
                <c:pt idx="152">
                  <c:v>6.2798999999999996</c:v>
                </c:pt>
                <c:pt idx="153">
                  <c:v>6.4648000000000003</c:v>
                </c:pt>
                <c:pt idx="154">
                  <c:v>6.6097999999999999</c:v>
                </c:pt>
                <c:pt idx="155">
                  <c:v>6.59</c:v>
                </c:pt>
                <c:pt idx="156">
                  <c:v>6.7443999999999997</c:v>
                </c:pt>
                <c:pt idx="157">
                  <c:v>6.4550000000000001</c:v>
                </c:pt>
                <c:pt idx="158">
                  <c:v>6.6087999999999996</c:v>
                </c:pt>
                <c:pt idx="159">
                  <c:v>6.5579999999999998</c:v>
                </c:pt>
                <c:pt idx="160">
                  <c:v>6.5119999999999996</c:v>
                </c:pt>
                <c:pt idx="161">
                  <c:v>6.4530000000000003</c:v>
                </c:pt>
                <c:pt idx="162">
                  <c:v>6.4817</c:v>
                </c:pt>
                <c:pt idx="163">
                  <c:v>6.6905000000000001</c:v>
                </c:pt>
                <c:pt idx="164">
                  <c:v>6.6771000000000003</c:v>
                </c:pt>
                <c:pt idx="165">
                  <c:v>6.5</c:v>
                </c:pt>
                <c:pt idx="166">
                  <c:v>6.5650000000000004</c:v>
                </c:pt>
                <c:pt idx="167">
                  <c:v>6.46</c:v>
                </c:pt>
                <c:pt idx="168">
                  <c:v>6.5232999999999999</c:v>
                </c:pt>
                <c:pt idx="169">
                  <c:v>6.4519000000000002</c:v>
                </c:pt>
                <c:pt idx="170">
                  <c:v>6.3661000000000003</c:v>
                </c:pt>
                <c:pt idx="171">
                  <c:v>6.5034000000000001</c:v>
                </c:pt>
                <c:pt idx="172">
                  <c:v>6.4545000000000003</c:v>
                </c:pt>
                <c:pt idx="173">
                  <c:v>6.6849999999999996</c:v>
                </c:pt>
                <c:pt idx="174">
                  <c:v>6.6864999999999997</c:v>
                </c:pt>
                <c:pt idx="175">
                  <c:v>6.64</c:v>
                </c:pt>
                <c:pt idx="176">
                  <c:v>6.7438000000000002</c:v>
                </c:pt>
                <c:pt idx="177">
                  <c:v>6.84</c:v>
                </c:pt>
                <c:pt idx="178">
                  <c:v>6.7249999999999996</c:v>
                </c:pt>
                <c:pt idx="179">
                  <c:v>6.99</c:v>
                </c:pt>
                <c:pt idx="180">
                  <c:v>7.0202</c:v>
                </c:pt>
                <c:pt idx="181">
                  <c:v>6.9157000000000002</c:v>
                </c:pt>
                <c:pt idx="182">
                  <c:v>7.0601000000000003</c:v>
                </c:pt>
                <c:pt idx="183">
                  <c:v>6.8611000000000004</c:v>
                </c:pt>
                <c:pt idx="184">
                  <c:v>6.8898000000000001</c:v>
                </c:pt>
                <c:pt idx="185">
                  <c:v>7.2983000000000002</c:v>
                </c:pt>
                <c:pt idx="186">
                  <c:v>7.2450000000000001</c:v>
                </c:pt>
                <c:pt idx="187">
                  <c:v>7.1135999999999999</c:v>
                </c:pt>
                <c:pt idx="188">
                  <c:v>7.12</c:v>
                </c:pt>
                <c:pt idx="189">
                  <c:v>7.2439999999999998</c:v>
                </c:pt>
                <c:pt idx="190">
                  <c:v>7.1196999999999999</c:v>
                </c:pt>
                <c:pt idx="191">
                  <c:v>7.2895000000000003</c:v>
                </c:pt>
                <c:pt idx="192">
                  <c:v>7.3571</c:v>
                </c:pt>
                <c:pt idx="193">
                  <c:v>7.3524000000000003</c:v>
                </c:pt>
                <c:pt idx="194">
                  <c:v>7.3391000000000002</c:v>
                </c:pt>
                <c:pt idx="195">
                  <c:v>7.18</c:v>
                </c:pt>
                <c:pt idx="196">
                  <c:v>7.1471999999999998</c:v>
                </c:pt>
                <c:pt idx="197">
                  <c:v>7.2990000000000004</c:v>
                </c:pt>
                <c:pt idx="198">
                  <c:v>7.3318000000000003</c:v>
                </c:pt>
                <c:pt idx="199">
                  <c:v>7.1653000000000002</c:v>
                </c:pt>
                <c:pt idx="200">
                  <c:v>7.0167999999999999</c:v>
                </c:pt>
                <c:pt idx="201">
                  <c:v>7.0841000000000003</c:v>
                </c:pt>
                <c:pt idx="202">
                  <c:v>7.1460999999999997</c:v>
                </c:pt>
                <c:pt idx="203">
                  <c:v>7.2263000000000002</c:v>
                </c:pt>
                <c:pt idx="204">
                  <c:v>7.1833999999999998</c:v>
                </c:pt>
                <c:pt idx="205">
                  <c:v>7.2535999999999996</c:v>
                </c:pt>
                <c:pt idx="206">
                  <c:v>7.2182000000000004</c:v>
                </c:pt>
                <c:pt idx="207">
                  <c:v>7.2350000000000003</c:v>
                </c:pt>
                <c:pt idx="208">
                  <c:v>7.3</c:v>
                </c:pt>
                <c:pt idx="209">
                  <c:v>7.4177</c:v>
                </c:pt>
                <c:pt idx="210">
                  <c:v>7.2769000000000004</c:v>
                </c:pt>
                <c:pt idx="211">
                  <c:v>7.1550000000000002</c:v>
                </c:pt>
                <c:pt idx="212">
                  <c:v>7.0076000000000001</c:v>
                </c:pt>
                <c:pt idx="213">
                  <c:v>6.8887</c:v>
                </c:pt>
                <c:pt idx="214">
                  <c:v>6.9653</c:v>
                </c:pt>
                <c:pt idx="215">
                  <c:v>7.23</c:v>
                </c:pt>
                <c:pt idx="216">
                  <c:v>7.3246000000000002</c:v>
                </c:pt>
                <c:pt idx="217">
                  <c:v>7.2393999999999998</c:v>
                </c:pt>
                <c:pt idx="218">
                  <c:v>7.2484000000000002</c:v>
                </c:pt>
                <c:pt idx="219">
                  <c:v>7.2031999999999998</c:v>
                </c:pt>
                <c:pt idx="220">
                  <c:v>7.3917000000000002</c:v>
                </c:pt>
                <c:pt idx="221">
                  <c:v>7.3823999999999996</c:v>
                </c:pt>
                <c:pt idx="222">
                  <c:v>7.51</c:v>
                </c:pt>
                <c:pt idx="223">
                  <c:v>7.5780000000000003</c:v>
                </c:pt>
                <c:pt idx="224">
                  <c:v>7.5072000000000001</c:v>
                </c:pt>
                <c:pt idx="225">
                  <c:v>7.44</c:v>
                </c:pt>
                <c:pt idx="226">
                  <c:v>7.3582999999999998</c:v>
                </c:pt>
                <c:pt idx="227">
                  <c:v>7.2564000000000002</c:v>
                </c:pt>
                <c:pt idx="228">
                  <c:v>7.3170000000000002</c:v>
                </c:pt>
                <c:pt idx="229">
                  <c:v>7.1250999999999998</c:v>
                </c:pt>
                <c:pt idx="230">
                  <c:v>7.0049999999999999</c:v>
                </c:pt>
                <c:pt idx="231">
                  <c:v>6.6872999999999996</c:v>
                </c:pt>
                <c:pt idx="232">
                  <c:v>6.7138</c:v>
                </c:pt>
                <c:pt idx="233">
                  <c:v>6.7065999999999999</c:v>
                </c:pt>
                <c:pt idx="234">
                  <c:v>6.6996000000000002</c:v>
                </c:pt>
                <c:pt idx="235">
                  <c:v>6.7754000000000003</c:v>
                </c:pt>
                <c:pt idx="236">
                  <c:v>6.65</c:v>
                </c:pt>
                <c:pt idx="237">
                  <c:v>6.5416999999999996</c:v>
                </c:pt>
                <c:pt idx="238">
                  <c:v>6.6162999999999998</c:v>
                </c:pt>
                <c:pt idx="239">
                  <c:v>6.5007000000000001</c:v>
                </c:pt>
                <c:pt idx="240">
                  <c:v>6.5877999999999997</c:v>
                </c:pt>
                <c:pt idx="241">
                  <c:v>6.577</c:v>
                </c:pt>
                <c:pt idx="242">
                  <c:v>6.54</c:v>
                </c:pt>
                <c:pt idx="243">
                  <c:v>6.5223000000000004</c:v>
                </c:pt>
                <c:pt idx="244">
                  <c:v>6.4722999999999997</c:v>
                </c:pt>
                <c:pt idx="245">
                  <c:v>6.3669000000000002</c:v>
                </c:pt>
                <c:pt idx="246">
                  <c:v>6.3669000000000002</c:v>
                </c:pt>
                <c:pt idx="247">
                  <c:v>6.3997000000000002</c:v>
                </c:pt>
                <c:pt idx="248">
                  <c:v>6.2144000000000004</c:v>
                </c:pt>
                <c:pt idx="249">
                  <c:v>6.21</c:v>
                </c:pt>
                <c:pt idx="250">
                  <c:v>6.21</c:v>
                </c:pt>
                <c:pt idx="251">
                  <c:v>6.1875</c:v>
                </c:pt>
                <c:pt idx="252">
                  <c:v>6.2895000000000003</c:v>
                </c:pt>
                <c:pt idx="253">
                  <c:v>6.4947999999999997</c:v>
                </c:pt>
                <c:pt idx="254">
                  <c:v>6.76</c:v>
                </c:pt>
                <c:pt idx="255">
                  <c:v>6.8300999999999998</c:v>
                </c:pt>
                <c:pt idx="256">
                  <c:v>7.0316999999999998</c:v>
                </c:pt>
                <c:pt idx="257">
                  <c:v>6.9005000000000001</c:v>
                </c:pt>
                <c:pt idx="258">
                  <c:v>7.0747</c:v>
                </c:pt>
                <c:pt idx="259">
                  <c:v>6.8765999999999998</c:v>
                </c:pt>
                <c:pt idx="260">
                  <c:v>6.8686999999999996</c:v>
                </c:pt>
                <c:pt idx="261">
                  <c:v>6.83</c:v>
                </c:pt>
                <c:pt idx="262">
                  <c:v>6.88</c:v>
                </c:pt>
                <c:pt idx="263">
                  <c:v>6.9227999999999996</c:v>
                </c:pt>
                <c:pt idx="264">
                  <c:v>7.0617000000000001</c:v>
                </c:pt>
                <c:pt idx="265">
                  <c:v>7.3034999999999997</c:v>
                </c:pt>
                <c:pt idx="266">
                  <c:v>7.3034999999999997</c:v>
                </c:pt>
                <c:pt idx="267">
                  <c:v>7.1079999999999997</c:v>
                </c:pt>
                <c:pt idx="268">
                  <c:v>7.05</c:v>
                </c:pt>
                <c:pt idx="269">
                  <c:v>6.9706999999999999</c:v>
                </c:pt>
                <c:pt idx="270">
                  <c:v>6.8426</c:v>
                </c:pt>
                <c:pt idx="271">
                  <c:v>6.8273000000000001</c:v>
                </c:pt>
                <c:pt idx="272">
                  <c:v>6.7512999999999996</c:v>
                </c:pt>
                <c:pt idx="273">
                  <c:v>6.7484000000000002</c:v>
                </c:pt>
                <c:pt idx="274">
                  <c:v>6.8730000000000002</c:v>
                </c:pt>
                <c:pt idx="275">
                  <c:v>6.8692000000000002</c:v>
                </c:pt>
                <c:pt idx="276">
                  <c:v>6.9348999999999998</c:v>
                </c:pt>
                <c:pt idx="277">
                  <c:v>7.0182000000000002</c:v>
                </c:pt>
                <c:pt idx="278">
                  <c:v>7.0231000000000003</c:v>
                </c:pt>
                <c:pt idx="279">
                  <c:v>7.0458999999999996</c:v>
                </c:pt>
                <c:pt idx="280">
                  <c:v>7.1337999999999999</c:v>
                </c:pt>
                <c:pt idx="281">
                  <c:v>7.2450000000000001</c:v>
                </c:pt>
                <c:pt idx="282">
                  <c:v>7.2236000000000002</c:v>
                </c:pt>
                <c:pt idx="283">
                  <c:v>7.3451000000000004</c:v>
                </c:pt>
                <c:pt idx="284">
                  <c:v>7.5449000000000002</c:v>
                </c:pt>
                <c:pt idx="285">
                  <c:v>7.4843000000000002</c:v>
                </c:pt>
                <c:pt idx="286">
                  <c:v>7.7</c:v>
                </c:pt>
                <c:pt idx="287">
                  <c:v>7.8441000000000001</c:v>
                </c:pt>
                <c:pt idx="288">
                  <c:v>7.89</c:v>
                </c:pt>
                <c:pt idx="289">
                  <c:v>8.0647000000000002</c:v>
                </c:pt>
                <c:pt idx="290">
                  <c:v>8.2279999999999998</c:v>
                </c:pt>
                <c:pt idx="291">
                  <c:v>8.5045999999999999</c:v>
                </c:pt>
                <c:pt idx="292">
                  <c:v>7.9339000000000004</c:v>
                </c:pt>
                <c:pt idx="293">
                  <c:v>7.6898999999999997</c:v>
                </c:pt>
                <c:pt idx="294">
                  <c:v>7.9598000000000004</c:v>
                </c:pt>
                <c:pt idx="295">
                  <c:v>8.1427999999999994</c:v>
                </c:pt>
                <c:pt idx="296">
                  <c:v>8.1489999999999991</c:v>
                </c:pt>
                <c:pt idx="297">
                  <c:v>8.0510000000000002</c:v>
                </c:pt>
                <c:pt idx="298">
                  <c:v>8.1937999999999995</c:v>
                </c:pt>
                <c:pt idx="299">
                  <c:v>8.1636000000000006</c:v>
                </c:pt>
                <c:pt idx="300">
                  <c:v>8.0855999999999995</c:v>
                </c:pt>
                <c:pt idx="301">
                  <c:v>8.1003000000000007</c:v>
                </c:pt>
                <c:pt idx="302">
                  <c:v>8.0594999999999999</c:v>
                </c:pt>
                <c:pt idx="303">
                  <c:v>8.2965999999999998</c:v>
                </c:pt>
                <c:pt idx="304">
                  <c:v>8.452</c:v>
                </c:pt>
                <c:pt idx="305">
                  <c:v>8.6666000000000007</c:v>
                </c:pt>
                <c:pt idx="306">
                  <c:v>8.8940000000000001</c:v>
                </c:pt>
                <c:pt idx="307">
                  <c:v>8.8216999999999999</c:v>
                </c:pt>
                <c:pt idx="308">
                  <c:v>8.8007000000000009</c:v>
                </c:pt>
                <c:pt idx="309">
                  <c:v>8.94</c:v>
                </c:pt>
                <c:pt idx="310">
                  <c:v>8.7925000000000004</c:v>
                </c:pt>
                <c:pt idx="311">
                  <c:v>8.7949999999999999</c:v>
                </c:pt>
                <c:pt idx="312">
                  <c:v>8.8733000000000004</c:v>
                </c:pt>
                <c:pt idx="313">
                  <c:v>8.8622999999999994</c:v>
                </c:pt>
                <c:pt idx="314">
                  <c:v>8.9283999999999999</c:v>
                </c:pt>
                <c:pt idx="315">
                  <c:v>9.0776000000000003</c:v>
                </c:pt>
                <c:pt idx="316">
                  <c:v>8.8451000000000004</c:v>
                </c:pt>
                <c:pt idx="317">
                  <c:v>9.0271000000000008</c:v>
                </c:pt>
                <c:pt idx="318">
                  <c:v>8.9975000000000005</c:v>
                </c:pt>
                <c:pt idx="319">
                  <c:v>9.1234999999999999</c:v>
                </c:pt>
                <c:pt idx="320">
                  <c:v>9.0612999999999992</c:v>
                </c:pt>
                <c:pt idx="321">
                  <c:v>8.9451999999999998</c:v>
                </c:pt>
                <c:pt idx="322">
                  <c:v>8.7051999999999996</c:v>
                </c:pt>
                <c:pt idx="323">
                  <c:v>8.5950000000000006</c:v>
                </c:pt>
                <c:pt idx="324">
                  <c:v>8.7421000000000006</c:v>
                </c:pt>
                <c:pt idx="325">
                  <c:v>8.5440000000000005</c:v>
                </c:pt>
                <c:pt idx="326">
                  <c:v>8.4491999999999994</c:v>
                </c:pt>
                <c:pt idx="327">
                  <c:v>8.4277999999999995</c:v>
                </c:pt>
                <c:pt idx="328">
                  <c:v>8.4983000000000004</c:v>
                </c:pt>
                <c:pt idx="329">
                  <c:v>8.4870000000000001</c:v>
                </c:pt>
                <c:pt idx="330">
                  <c:v>8.4600000000000009</c:v>
                </c:pt>
                <c:pt idx="331">
                  <c:v>8.5259</c:v>
                </c:pt>
                <c:pt idx="332">
                  <c:v>8.6150000000000002</c:v>
                </c:pt>
                <c:pt idx="333">
                  <c:v>8.7750000000000004</c:v>
                </c:pt>
                <c:pt idx="334">
                  <c:v>8.6843000000000004</c:v>
                </c:pt>
                <c:pt idx="335">
                  <c:v>8.7667000000000002</c:v>
                </c:pt>
                <c:pt idx="336">
                  <c:v>8.7330000000000005</c:v>
                </c:pt>
                <c:pt idx="337">
                  <c:v>8.8036999999999992</c:v>
                </c:pt>
                <c:pt idx="338">
                  <c:v>8.7446000000000002</c:v>
                </c:pt>
                <c:pt idx="339">
                  <c:v>8.9367999999999999</c:v>
                </c:pt>
                <c:pt idx="340">
                  <c:v>8.9078999999999997</c:v>
                </c:pt>
                <c:pt idx="341">
                  <c:v>8.9297000000000004</c:v>
                </c:pt>
                <c:pt idx="342">
                  <c:v>8.8500999999999994</c:v>
                </c:pt>
                <c:pt idx="343">
                  <c:v>8.9446999999999992</c:v>
                </c:pt>
                <c:pt idx="344">
                  <c:v>9.0050000000000008</c:v>
                </c:pt>
                <c:pt idx="345">
                  <c:v>8.9009999999999998</c:v>
                </c:pt>
                <c:pt idx="346">
                  <c:v>8.84</c:v>
                </c:pt>
                <c:pt idx="347">
                  <c:v>8.94</c:v>
                </c:pt>
                <c:pt idx="348">
                  <c:v>8.84</c:v>
                </c:pt>
                <c:pt idx="349">
                  <c:v>8.7449999999999992</c:v>
                </c:pt>
                <c:pt idx="350">
                  <c:v>8.5761000000000003</c:v>
                </c:pt>
                <c:pt idx="351">
                  <c:v>8.4743999999999993</c:v>
                </c:pt>
                <c:pt idx="352">
                  <c:v>8.5147999999999993</c:v>
                </c:pt>
                <c:pt idx="353">
                  <c:v>8.4901</c:v>
                </c:pt>
                <c:pt idx="354">
                  <c:v>8.3955000000000002</c:v>
                </c:pt>
                <c:pt idx="355">
                  <c:v>8.2966999999999995</c:v>
                </c:pt>
                <c:pt idx="356">
                  <c:v>8.3800000000000008</c:v>
                </c:pt>
                <c:pt idx="357">
                  <c:v>8.3656000000000006</c:v>
                </c:pt>
                <c:pt idx="358">
                  <c:v>8.4055999999999997</c:v>
                </c:pt>
                <c:pt idx="359">
                  <c:v>8.5</c:v>
                </c:pt>
                <c:pt idx="360">
                  <c:v>8.6135999999999999</c:v>
                </c:pt>
                <c:pt idx="361">
                  <c:v>8.5678999999999998</c:v>
                </c:pt>
                <c:pt idx="362">
                  <c:v>8.4931999999999999</c:v>
                </c:pt>
                <c:pt idx="363">
                  <c:v>8.5335999999999999</c:v>
                </c:pt>
                <c:pt idx="364">
                  <c:v>8.6915999999999993</c:v>
                </c:pt>
                <c:pt idx="365">
                  <c:v>8.9527000000000001</c:v>
                </c:pt>
                <c:pt idx="366">
                  <c:v>8.7715999999999994</c:v>
                </c:pt>
                <c:pt idx="367">
                  <c:v>8.8000000000000007</c:v>
                </c:pt>
                <c:pt idx="368">
                  <c:v>8.75</c:v>
                </c:pt>
                <c:pt idx="369">
                  <c:v>8.6174999999999997</c:v>
                </c:pt>
                <c:pt idx="370">
                  <c:v>8.6364000000000001</c:v>
                </c:pt>
                <c:pt idx="371">
                  <c:v>8.5190000000000001</c:v>
                </c:pt>
                <c:pt idx="372">
                  <c:v>8.4783000000000008</c:v>
                </c:pt>
                <c:pt idx="373">
                  <c:v>8.5570000000000004</c:v>
                </c:pt>
                <c:pt idx="374">
                  <c:v>8.6788000000000007</c:v>
                </c:pt>
                <c:pt idx="375">
                  <c:v>8.6647999999999996</c:v>
                </c:pt>
                <c:pt idx="376">
                  <c:v>8.7369000000000003</c:v>
                </c:pt>
                <c:pt idx="377">
                  <c:v>8.8384</c:v>
                </c:pt>
                <c:pt idx="378">
                  <c:v>8.74</c:v>
                </c:pt>
                <c:pt idx="379">
                  <c:v>8.7657000000000007</c:v>
                </c:pt>
                <c:pt idx="380">
                  <c:v>8.7657000000000007</c:v>
                </c:pt>
                <c:pt idx="381">
                  <c:v>8.8377999999999997</c:v>
                </c:pt>
                <c:pt idx="382">
                  <c:v>8.9149999999999991</c:v>
                </c:pt>
                <c:pt idx="383">
                  <c:v>8.7249999999999996</c:v>
                </c:pt>
                <c:pt idx="384">
                  <c:v>8.7383000000000006</c:v>
                </c:pt>
                <c:pt idx="385">
                  <c:v>8.6713000000000005</c:v>
                </c:pt>
                <c:pt idx="386">
                  <c:v>8.6740999999999993</c:v>
                </c:pt>
                <c:pt idx="387">
                  <c:v>8.6344999999999992</c:v>
                </c:pt>
                <c:pt idx="388">
                  <c:v>8.6460000000000008</c:v>
                </c:pt>
                <c:pt idx="389">
                  <c:v>8.6300000000000008</c:v>
                </c:pt>
                <c:pt idx="390">
                  <c:v>8.81</c:v>
                </c:pt>
                <c:pt idx="391">
                  <c:v>8.7802000000000007</c:v>
                </c:pt>
                <c:pt idx="392">
                  <c:v>8.8390000000000004</c:v>
                </c:pt>
                <c:pt idx="393">
                  <c:v>8.8416999999999994</c:v>
                </c:pt>
                <c:pt idx="394">
                  <c:v>8.8071999999999999</c:v>
                </c:pt>
                <c:pt idx="395">
                  <c:v>9.1260999999999992</c:v>
                </c:pt>
                <c:pt idx="396">
                  <c:v>9.1651000000000007</c:v>
                </c:pt>
                <c:pt idx="397">
                  <c:v>9.1950000000000003</c:v>
                </c:pt>
                <c:pt idx="398">
                  <c:v>9.1851000000000003</c:v>
                </c:pt>
                <c:pt idx="399">
                  <c:v>9.4765999999999995</c:v>
                </c:pt>
                <c:pt idx="400">
                  <c:v>9.4833999999999996</c:v>
                </c:pt>
                <c:pt idx="401">
                  <c:v>9.6019000000000005</c:v>
                </c:pt>
                <c:pt idx="402">
                  <c:v>9.5324000000000009</c:v>
                </c:pt>
                <c:pt idx="403">
                  <c:v>9.5919000000000008</c:v>
                </c:pt>
                <c:pt idx="404">
                  <c:v>9.7428000000000008</c:v>
                </c:pt>
                <c:pt idx="405">
                  <c:v>9.9367000000000001</c:v>
                </c:pt>
                <c:pt idx="406">
                  <c:v>10.1388</c:v>
                </c:pt>
                <c:pt idx="407">
                  <c:v>10.1685</c:v>
                </c:pt>
                <c:pt idx="408">
                  <c:v>10.4635</c:v>
                </c:pt>
                <c:pt idx="409">
                  <c:v>10.315</c:v>
                </c:pt>
                <c:pt idx="410">
                  <c:v>10.14</c:v>
                </c:pt>
                <c:pt idx="411">
                  <c:v>10.3286</c:v>
                </c:pt>
                <c:pt idx="412">
                  <c:v>10.139200000000001</c:v>
                </c:pt>
                <c:pt idx="413">
                  <c:v>9.9184999999999999</c:v>
                </c:pt>
                <c:pt idx="414">
                  <c:v>9.9198000000000004</c:v>
                </c:pt>
                <c:pt idx="415">
                  <c:v>9.8444000000000003</c:v>
                </c:pt>
                <c:pt idx="416">
                  <c:v>9.8501999999999992</c:v>
                </c:pt>
                <c:pt idx="417">
                  <c:v>10.060499999999999</c:v>
                </c:pt>
                <c:pt idx="418">
                  <c:v>10.067500000000001</c:v>
                </c:pt>
                <c:pt idx="419">
                  <c:v>10.292199999999999</c:v>
                </c:pt>
                <c:pt idx="420">
                  <c:v>10.3902</c:v>
                </c:pt>
                <c:pt idx="421">
                  <c:v>10.3565</c:v>
                </c:pt>
                <c:pt idx="422">
                  <c:v>10.6</c:v>
                </c:pt>
                <c:pt idx="423">
                  <c:v>10.7744</c:v>
                </c:pt>
                <c:pt idx="424">
                  <c:v>10.6302</c:v>
                </c:pt>
                <c:pt idx="425">
                  <c:v>10.5124</c:v>
                </c:pt>
                <c:pt idx="426">
                  <c:v>10.4825</c:v>
                </c:pt>
                <c:pt idx="427">
                  <c:v>10.5555</c:v>
                </c:pt>
                <c:pt idx="428">
                  <c:v>10.5502</c:v>
                </c:pt>
                <c:pt idx="429">
                  <c:v>10.6259</c:v>
                </c:pt>
                <c:pt idx="430">
                  <c:v>10.5352</c:v>
                </c:pt>
                <c:pt idx="431">
                  <c:v>10.248100000000001</c:v>
                </c:pt>
                <c:pt idx="432">
                  <c:v>10.199999999999999</c:v>
                </c:pt>
                <c:pt idx="433">
                  <c:v>10.345000000000001</c:v>
                </c:pt>
                <c:pt idx="434">
                  <c:v>10.445</c:v>
                </c:pt>
                <c:pt idx="435">
                  <c:v>10.5412</c:v>
                </c:pt>
                <c:pt idx="436">
                  <c:v>10.6534</c:v>
                </c:pt>
                <c:pt idx="437">
                  <c:v>10.571099999999999</c:v>
                </c:pt>
                <c:pt idx="438">
                  <c:v>10.6877</c:v>
                </c:pt>
                <c:pt idx="439">
                  <c:v>10.547700000000001</c:v>
                </c:pt>
                <c:pt idx="440">
                  <c:v>10.611599999999999</c:v>
                </c:pt>
                <c:pt idx="441">
                  <c:v>10.65</c:v>
                </c:pt>
                <c:pt idx="442">
                  <c:v>10.51</c:v>
                </c:pt>
                <c:pt idx="443">
                  <c:v>10.6295</c:v>
                </c:pt>
                <c:pt idx="444">
                  <c:v>10.432600000000001</c:v>
                </c:pt>
                <c:pt idx="445">
                  <c:v>10.513500000000001</c:v>
                </c:pt>
                <c:pt idx="446">
                  <c:v>10.431900000000001</c:v>
                </c:pt>
                <c:pt idx="447">
                  <c:v>10.463800000000001</c:v>
                </c:pt>
                <c:pt idx="448">
                  <c:v>10.5822</c:v>
                </c:pt>
                <c:pt idx="449">
                  <c:v>10.666399999999999</c:v>
                </c:pt>
                <c:pt idx="450">
                  <c:v>11.176</c:v>
                </c:pt>
                <c:pt idx="451">
                  <c:v>11.252700000000001</c:v>
                </c:pt>
                <c:pt idx="452">
                  <c:v>11.775399999999999</c:v>
                </c:pt>
                <c:pt idx="453">
                  <c:v>11.784000000000001</c:v>
                </c:pt>
                <c:pt idx="454">
                  <c:v>11.775</c:v>
                </c:pt>
                <c:pt idx="455">
                  <c:v>11.918799999999999</c:v>
                </c:pt>
                <c:pt idx="456">
                  <c:v>11.820600000000001</c:v>
                </c:pt>
                <c:pt idx="457">
                  <c:v>12.370900000000001</c:v>
                </c:pt>
                <c:pt idx="458">
                  <c:v>12.1602</c:v>
                </c:pt>
                <c:pt idx="459">
                  <c:v>12.427300000000001</c:v>
                </c:pt>
                <c:pt idx="460">
                  <c:v>11.9351</c:v>
                </c:pt>
                <c:pt idx="461">
                  <c:v>12.089499999999999</c:v>
                </c:pt>
                <c:pt idx="462">
                  <c:v>11.985200000000001</c:v>
                </c:pt>
                <c:pt idx="463">
                  <c:v>11.8962</c:v>
                </c:pt>
                <c:pt idx="464">
                  <c:v>11.606999999999999</c:v>
                </c:pt>
                <c:pt idx="465">
                  <c:v>11.5616</c:v>
                </c:pt>
                <c:pt idx="466">
                  <c:v>11.6211</c:v>
                </c:pt>
                <c:pt idx="467">
                  <c:v>11.579800000000001</c:v>
                </c:pt>
                <c:pt idx="468">
                  <c:v>11.72</c:v>
                </c:pt>
                <c:pt idx="469">
                  <c:v>11.8856</c:v>
                </c:pt>
                <c:pt idx="470">
                  <c:v>11.932499999999999</c:v>
                </c:pt>
                <c:pt idx="471">
                  <c:v>11.8149</c:v>
                </c:pt>
                <c:pt idx="472">
                  <c:v>11.9855</c:v>
                </c:pt>
                <c:pt idx="473">
                  <c:v>11.738300000000001</c:v>
                </c:pt>
                <c:pt idx="474">
                  <c:v>11.732900000000001</c:v>
                </c:pt>
                <c:pt idx="475">
                  <c:v>11.81</c:v>
                </c:pt>
                <c:pt idx="476">
                  <c:v>11.715</c:v>
                </c:pt>
                <c:pt idx="477">
                  <c:v>11.590999999999999</c:v>
                </c:pt>
                <c:pt idx="478">
                  <c:v>11.404999999999999</c:v>
                </c:pt>
                <c:pt idx="479">
                  <c:v>11.4528</c:v>
                </c:pt>
                <c:pt idx="480">
                  <c:v>11.3185</c:v>
                </c:pt>
                <c:pt idx="481">
                  <c:v>11.010300000000001</c:v>
                </c:pt>
                <c:pt idx="482">
                  <c:v>10.99</c:v>
                </c:pt>
                <c:pt idx="483">
                  <c:v>10.89</c:v>
                </c:pt>
                <c:pt idx="484">
                  <c:v>10.73</c:v>
                </c:pt>
                <c:pt idx="485">
                  <c:v>10.6577</c:v>
                </c:pt>
                <c:pt idx="486">
                  <c:v>10.402200000000001</c:v>
                </c:pt>
                <c:pt idx="487">
                  <c:v>10.566000000000001</c:v>
                </c:pt>
                <c:pt idx="488">
                  <c:v>10.4511</c:v>
                </c:pt>
                <c:pt idx="489">
                  <c:v>10.506399999999999</c:v>
                </c:pt>
                <c:pt idx="490">
                  <c:v>10.6</c:v>
                </c:pt>
                <c:pt idx="491">
                  <c:v>10.73</c:v>
                </c:pt>
                <c:pt idx="492">
                  <c:v>10.5626</c:v>
                </c:pt>
                <c:pt idx="493">
                  <c:v>10.455</c:v>
                </c:pt>
                <c:pt idx="494">
                  <c:v>10.486000000000001</c:v>
                </c:pt>
                <c:pt idx="495">
                  <c:v>10.635</c:v>
                </c:pt>
                <c:pt idx="496">
                  <c:v>10.635</c:v>
                </c:pt>
                <c:pt idx="497">
                  <c:v>10.633900000000001</c:v>
                </c:pt>
                <c:pt idx="498">
                  <c:v>10.61</c:v>
                </c:pt>
                <c:pt idx="499">
                  <c:v>10.7</c:v>
                </c:pt>
                <c:pt idx="500">
                  <c:v>10.7102</c:v>
                </c:pt>
                <c:pt idx="501">
                  <c:v>10.7102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00-408D-8404-07586C021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6703368"/>
        <c:axId val="130670041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'NTN-F'!$C$1</c15:sqref>
                        </c15:formulaRef>
                      </c:ext>
                    </c:extLst>
                    <c:strCache>
                      <c:ptCount val="1"/>
                      <c:pt idx="0">
                        <c:v>Tx 01/23</c:v>
                      </c:pt>
                    </c:strCache>
                  </c:strRef>
                </c:tx>
                <c:spPr>
                  <a:ln w="38100" cap="rnd">
                    <a:solidFill>
                      <a:srgbClr val="7030A0"/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'NTN-F'!$B$3:$B$988</c15:sqref>
                        </c15:formulaRef>
                      </c:ext>
                    </c:extLst>
                    <c:numCache>
                      <c:formatCode>m/d/yyyy</c:formatCode>
                      <c:ptCount val="986"/>
                      <c:pt idx="0">
                        <c:v>43832</c:v>
                      </c:pt>
                      <c:pt idx="1">
                        <c:v>43833</c:v>
                      </c:pt>
                      <c:pt idx="2">
                        <c:v>43836</c:v>
                      </c:pt>
                      <c:pt idx="3">
                        <c:v>43837</c:v>
                      </c:pt>
                      <c:pt idx="4">
                        <c:v>43838</c:v>
                      </c:pt>
                      <c:pt idx="5">
                        <c:v>43839</c:v>
                      </c:pt>
                      <c:pt idx="6">
                        <c:v>43840</c:v>
                      </c:pt>
                      <c:pt idx="7">
                        <c:v>43843</c:v>
                      </c:pt>
                      <c:pt idx="8">
                        <c:v>43844</c:v>
                      </c:pt>
                      <c:pt idx="9">
                        <c:v>43845</c:v>
                      </c:pt>
                      <c:pt idx="10">
                        <c:v>43846</c:v>
                      </c:pt>
                      <c:pt idx="11">
                        <c:v>43847</c:v>
                      </c:pt>
                      <c:pt idx="12">
                        <c:v>43850</c:v>
                      </c:pt>
                      <c:pt idx="13">
                        <c:v>43851</c:v>
                      </c:pt>
                      <c:pt idx="14">
                        <c:v>43852</c:v>
                      </c:pt>
                      <c:pt idx="15">
                        <c:v>43853</c:v>
                      </c:pt>
                      <c:pt idx="16">
                        <c:v>43854</c:v>
                      </c:pt>
                      <c:pt idx="17">
                        <c:v>43857</c:v>
                      </c:pt>
                      <c:pt idx="18">
                        <c:v>43858</c:v>
                      </c:pt>
                      <c:pt idx="19">
                        <c:v>43859</c:v>
                      </c:pt>
                      <c:pt idx="20">
                        <c:v>43860</c:v>
                      </c:pt>
                      <c:pt idx="21">
                        <c:v>43861</c:v>
                      </c:pt>
                      <c:pt idx="22">
                        <c:v>43864</c:v>
                      </c:pt>
                      <c:pt idx="23">
                        <c:v>43865</c:v>
                      </c:pt>
                      <c:pt idx="24">
                        <c:v>43866</c:v>
                      </c:pt>
                      <c:pt idx="25">
                        <c:v>43867</c:v>
                      </c:pt>
                      <c:pt idx="26">
                        <c:v>43868</c:v>
                      </c:pt>
                      <c:pt idx="27">
                        <c:v>43871</c:v>
                      </c:pt>
                      <c:pt idx="28">
                        <c:v>43872</c:v>
                      </c:pt>
                      <c:pt idx="29">
                        <c:v>43873</c:v>
                      </c:pt>
                      <c:pt idx="30">
                        <c:v>43874</c:v>
                      </c:pt>
                      <c:pt idx="31">
                        <c:v>43875</c:v>
                      </c:pt>
                      <c:pt idx="32">
                        <c:v>43878</c:v>
                      </c:pt>
                      <c:pt idx="33">
                        <c:v>43879</c:v>
                      </c:pt>
                      <c:pt idx="34">
                        <c:v>43880</c:v>
                      </c:pt>
                      <c:pt idx="35">
                        <c:v>43881</c:v>
                      </c:pt>
                      <c:pt idx="36">
                        <c:v>43882</c:v>
                      </c:pt>
                      <c:pt idx="37">
                        <c:v>43887</c:v>
                      </c:pt>
                      <c:pt idx="38">
                        <c:v>43888</c:v>
                      </c:pt>
                      <c:pt idx="39">
                        <c:v>43889</c:v>
                      </c:pt>
                      <c:pt idx="40">
                        <c:v>43892</c:v>
                      </c:pt>
                      <c:pt idx="41">
                        <c:v>43893</c:v>
                      </c:pt>
                      <c:pt idx="42">
                        <c:v>43894</c:v>
                      </c:pt>
                      <c:pt idx="43">
                        <c:v>43895</c:v>
                      </c:pt>
                      <c:pt idx="44">
                        <c:v>43896</c:v>
                      </c:pt>
                      <c:pt idx="45">
                        <c:v>43899</c:v>
                      </c:pt>
                      <c:pt idx="46">
                        <c:v>43900</c:v>
                      </c:pt>
                      <c:pt idx="47">
                        <c:v>43901</c:v>
                      </c:pt>
                      <c:pt idx="48">
                        <c:v>43902</c:v>
                      </c:pt>
                      <c:pt idx="49">
                        <c:v>43903</c:v>
                      </c:pt>
                      <c:pt idx="50">
                        <c:v>43906</c:v>
                      </c:pt>
                      <c:pt idx="51">
                        <c:v>43907</c:v>
                      </c:pt>
                      <c:pt idx="52">
                        <c:v>43908</c:v>
                      </c:pt>
                      <c:pt idx="53">
                        <c:v>43909</c:v>
                      </c:pt>
                      <c:pt idx="54">
                        <c:v>43910</c:v>
                      </c:pt>
                      <c:pt idx="55">
                        <c:v>43913</c:v>
                      </c:pt>
                      <c:pt idx="56">
                        <c:v>43914</c:v>
                      </c:pt>
                      <c:pt idx="57">
                        <c:v>43915</c:v>
                      </c:pt>
                      <c:pt idx="58">
                        <c:v>43916</c:v>
                      </c:pt>
                      <c:pt idx="59">
                        <c:v>43917</c:v>
                      </c:pt>
                      <c:pt idx="60">
                        <c:v>43920</c:v>
                      </c:pt>
                      <c:pt idx="61">
                        <c:v>43921</c:v>
                      </c:pt>
                      <c:pt idx="62">
                        <c:v>43922</c:v>
                      </c:pt>
                      <c:pt idx="63">
                        <c:v>43923</c:v>
                      </c:pt>
                      <c:pt idx="64">
                        <c:v>43924</c:v>
                      </c:pt>
                      <c:pt idx="65">
                        <c:v>43927</c:v>
                      </c:pt>
                      <c:pt idx="66">
                        <c:v>43928</c:v>
                      </c:pt>
                      <c:pt idx="67">
                        <c:v>43929</c:v>
                      </c:pt>
                      <c:pt idx="68">
                        <c:v>43930</c:v>
                      </c:pt>
                      <c:pt idx="69">
                        <c:v>43934</c:v>
                      </c:pt>
                      <c:pt idx="70">
                        <c:v>43935</c:v>
                      </c:pt>
                      <c:pt idx="71">
                        <c:v>43936</c:v>
                      </c:pt>
                      <c:pt idx="72">
                        <c:v>43937</c:v>
                      </c:pt>
                      <c:pt idx="73">
                        <c:v>43938</c:v>
                      </c:pt>
                      <c:pt idx="74">
                        <c:v>43941</c:v>
                      </c:pt>
                      <c:pt idx="75">
                        <c:v>43943</c:v>
                      </c:pt>
                      <c:pt idx="76">
                        <c:v>43944</c:v>
                      </c:pt>
                      <c:pt idx="77">
                        <c:v>43945</c:v>
                      </c:pt>
                      <c:pt idx="78">
                        <c:v>43948</c:v>
                      </c:pt>
                      <c:pt idx="79">
                        <c:v>43949</c:v>
                      </c:pt>
                      <c:pt idx="80">
                        <c:v>43950</c:v>
                      </c:pt>
                      <c:pt idx="81">
                        <c:v>43951</c:v>
                      </c:pt>
                      <c:pt idx="82">
                        <c:v>43955</c:v>
                      </c:pt>
                      <c:pt idx="83">
                        <c:v>43956</c:v>
                      </c:pt>
                      <c:pt idx="84">
                        <c:v>43957</c:v>
                      </c:pt>
                      <c:pt idx="85">
                        <c:v>43958</c:v>
                      </c:pt>
                      <c:pt idx="86">
                        <c:v>43959</c:v>
                      </c:pt>
                      <c:pt idx="87">
                        <c:v>43962</c:v>
                      </c:pt>
                      <c:pt idx="88">
                        <c:v>43963</c:v>
                      </c:pt>
                      <c:pt idx="89">
                        <c:v>43964</c:v>
                      </c:pt>
                      <c:pt idx="90">
                        <c:v>43965</c:v>
                      </c:pt>
                      <c:pt idx="91">
                        <c:v>43966</c:v>
                      </c:pt>
                      <c:pt idx="92">
                        <c:v>43969</c:v>
                      </c:pt>
                      <c:pt idx="93">
                        <c:v>43970</c:v>
                      </c:pt>
                      <c:pt idx="94">
                        <c:v>43971</c:v>
                      </c:pt>
                      <c:pt idx="95">
                        <c:v>43972</c:v>
                      </c:pt>
                      <c:pt idx="96">
                        <c:v>43973</c:v>
                      </c:pt>
                      <c:pt idx="97">
                        <c:v>43976</c:v>
                      </c:pt>
                      <c:pt idx="98">
                        <c:v>43977</c:v>
                      </c:pt>
                      <c:pt idx="99">
                        <c:v>43978</c:v>
                      </c:pt>
                      <c:pt idx="100">
                        <c:v>43979</c:v>
                      </c:pt>
                      <c:pt idx="101">
                        <c:v>43980</c:v>
                      </c:pt>
                      <c:pt idx="102">
                        <c:v>43983</c:v>
                      </c:pt>
                      <c:pt idx="103">
                        <c:v>43984</c:v>
                      </c:pt>
                      <c:pt idx="104">
                        <c:v>43985</c:v>
                      </c:pt>
                      <c:pt idx="105">
                        <c:v>43986</c:v>
                      </c:pt>
                      <c:pt idx="106">
                        <c:v>43987</c:v>
                      </c:pt>
                      <c:pt idx="107">
                        <c:v>43990</c:v>
                      </c:pt>
                      <c:pt idx="108">
                        <c:v>43991</c:v>
                      </c:pt>
                      <c:pt idx="109">
                        <c:v>43992</c:v>
                      </c:pt>
                      <c:pt idx="110">
                        <c:v>43994</c:v>
                      </c:pt>
                      <c:pt idx="111">
                        <c:v>43997</c:v>
                      </c:pt>
                      <c:pt idx="112">
                        <c:v>43998</c:v>
                      </c:pt>
                      <c:pt idx="113">
                        <c:v>43999</c:v>
                      </c:pt>
                      <c:pt idx="114">
                        <c:v>44000</c:v>
                      </c:pt>
                      <c:pt idx="115">
                        <c:v>44001</c:v>
                      </c:pt>
                      <c:pt idx="116">
                        <c:v>44004</c:v>
                      </c:pt>
                      <c:pt idx="117">
                        <c:v>44005</c:v>
                      </c:pt>
                      <c:pt idx="118">
                        <c:v>44006</c:v>
                      </c:pt>
                      <c:pt idx="119">
                        <c:v>44007</c:v>
                      </c:pt>
                      <c:pt idx="120">
                        <c:v>44008</c:v>
                      </c:pt>
                      <c:pt idx="121">
                        <c:v>44011</c:v>
                      </c:pt>
                      <c:pt idx="122">
                        <c:v>44012</c:v>
                      </c:pt>
                      <c:pt idx="123">
                        <c:v>44013</c:v>
                      </c:pt>
                      <c:pt idx="124">
                        <c:v>44014</c:v>
                      </c:pt>
                      <c:pt idx="125">
                        <c:v>44015</c:v>
                      </c:pt>
                      <c:pt idx="126">
                        <c:v>44018</c:v>
                      </c:pt>
                      <c:pt idx="127">
                        <c:v>44019</c:v>
                      </c:pt>
                      <c:pt idx="128">
                        <c:v>44020</c:v>
                      </c:pt>
                      <c:pt idx="129">
                        <c:v>44021</c:v>
                      </c:pt>
                      <c:pt idx="130">
                        <c:v>44022</c:v>
                      </c:pt>
                      <c:pt idx="131">
                        <c:v>44025</c:v>
                      </c:pt>
                      <c:pt idx="132">
                        <c:v>44026</c:v>
                      </c:pt>
                      <c:pt idx="133">
                        <c:v>44027</c:v>
                      </c:pt>
                      <c:pt idx="134">
                        <c:v>44028</c:v>
                      </c:pt>
                      <c:pt idx="135">
                        <c:v>44029</c:v>
                      </c:pt>
                      <c:pt idx="136">
                        <c:v>44032</c:v>
                      </c:pt>
                      <c:pt idx="137">
                        <c:v>44033</c:v>
                      </c:pt>
                      <c:pt idx="138">
                        <c:v>44034</c:v>
                      </c:pt>
                      <c:pt idx="139">
                        <c:v>44035</c:v>
                      </c:pt>
                      <c:pt idx="140">
                        <c:v>44036</c:v>
                      </c:pt>
                      <c:pt idx="141">
                        <c:v>44039</c:v>
                      </c:pt>
                      <c:pt idx="142">
                        <c:v>44040</c:v>
                      </c:pt>
                      <c:pt idx="143">
                        <c:v>44041</c:v>
                      </c:pt>
                      <c:pt idx="144">
                        <c:v>44042</c:v>
                      </c:pt>
                      <c:pt idx="145">
                        <c:v>44043</c:v>
                      </c:pt>
                      <c:pt idx="146">
                        <c:v>44046</c:v>
                      </c:pt>
                      <c:pt idx="147">
                        <c:v>44047</c:v>
                      </c:pt>
                      <c:pt idx="148">
                        <c:v>44048</c:v>
                      </c:pt>
                      <c:pt idx="149">
                        <c:v>44049</c:v>
                      </c:pt>
                      <c:pt idx="150">
                        <c:v>44050</c:v>
                      </c:pt>
                      <c:pt idx="151">
                        <c:v>44053</c:v>
                      </c:pt>
                      <c:pt idx="152">
                        <c:v>44054</c:v>
                      </c:pt>
                      <c:pt idx="153">
                        <c:v>44055</c:v>
                      </c:pt>
                      <c:pt idx="154">
                        <c:v>44056</c:v>
                      </c:pt>
                      <c:pt idx="155">
                        <c:v>44057</c:v>
                      </c:pt>
                      <c:pt idx="156">
                        <c:v>44060</c:v>
                      </c:pt>
                      <c:pt idx="157">
                        <c:v>44061</c:v>
                      </c:pt>
                      <c:pt idx="158">
                        <c:v>44062</c:v>
                      </c:pt>
                      <c:pt idx="159">
                        <c:v>44063</c:v>
                      </c:pt>
                      <c:pt idx="160">
                        <c:v>44064</c:v>
                      </c:pt>
                      <c:pt idx="161">
                        <c:v>44067</c:v>
                      </c:pt>
                      <c:pt idx="162">
                        <c:v>44068</c:v>
                      </c:pt>
                      <c:pt idx="163">
                        <c:v>44069</c:v>
                      </c:pt>
                      <c:pt idx="164">
                        <c:v>44070</c:v>
                      </c:pt>
                      <c:pt idx="165">
                        <c:v>44071</c:v>
                      </c:pt>
                      <c:pt idx="166">
                        <c:v>44074</c:v>
                      </c:pt>
                      <c:pt idx="167">
                        <c:v>44075</c:v>
                      </c:pt>
                      <c:pt idx="168">
                        <c:v>44076</c:v>
                      </c:pt>
                      <c:pt idx="169">
                        <c:v>44077</c:v>
                      </c:pt>
                      <c:pt idx="170">
                        <c:v>44078</c:v>
                      </c:pt>
                      <c:pt idx="171">
                        <c:v>44082</c:v>
                      </c:pt>
                      <c:pt idx="172">
                        <c:v>44083</c:v>
                      </c:pt>
                      <c:pt idx="173">
                        <c:v>44084</c:v>
                      </c:pt>
                      <c:pt idx="174">
                        <c:v>44085</c:v>
                      </c:pt>
                      <c:pt idx="175">
                        <c:v>44088</c:v>
                      </c:pt>
                      <c:pt idx="176">
                        <c:v>44089</c:v>
                      </c:pt>
                      <c:pt idx="177">
                        <c:v>44090</c:v>
                      </c:pt>
                      <c:pt idx="178">
                        <c:v>44091</c:v>
                      </c:pt>
                      <c:pt idx="179">
                        <c:v>44092</c:v>
                      </c:pt>
                      <c:pt idx="180">
                        <c:v>44095</c:v>
                      </c:pt>
                      <c:pt idx="181">
                        <c:v>44096</c:v>
                      </c:pt>
                      <c:pt idx="182">
                        <c:v>44097</c:v>
                      </c:pt>
                      <c:pt idx="183">
                        <c:v>44098</c:v>
                      </c:pt>
                      <c:pt idx="184">
                        <c:v>44099</c:v>
                      </c:pt>
                      <c:pt idx="185">
                        <c:v>44102</c:v>
                      </c:pt>
                      <c:pt idx="186">
                        <c:v>44103</c:v>
                      </c:pt>
                      <c:pt idx="187">
                        <c:v>44104</c:v>
                      </c:pt>
                      <c:pt idx="188">
                        <c:v>44105</c:v>
                      </c:pt>
                      <c:pt idx="189">
                        <c:v>44106</c:v>
                      </c:pt>
                      <c:pt idx="190">
                        <c:v>44109</c:v>
                      </c:pt>
                      <c:pt idx="191">
                        <c:v>44110</c:v>
                      </c:pt>
                      <c:pt idx="192">
                        <c:v>44111</c:v>
                      </c:pt>
                      <c:pt idx="193">
                        <c:v>44112</c:v>
                      </c:pt>
                      <c:pt idx="194">
                        <c:v>44113</c:v>
                      </c:pt>
                      <c:pt idx="195">
                        <c:v>44117</c:v>
                      </c:pt>
                      <c:pt idx="196">
                        <c:v>44118</c:v>
                      </c:pt>
                      <c:pt idx="197">
                        <c:v>44119</c:v>
                      </c:pt>
                      <c:pt idx="198">
                        <c:v>44120</c:v>
                      </c:pt>
                      <c:pt idx="199">
                        <c:v>44123</c:v>
                      </c:pt>
                      <c:pt idx="200">
                        <c:v>44124</c:v>
                      </c:pt>
                      <c:pt idx="201">
                        <c:v>44125</c:v>
                      </c:pt>
                      <c:pt idx="202">
                        <c:v>44126</c:v>
                      </c:pt>
                      <c:pt idx="203">
                        <c:v>44127</c:v>
                      </c:pt>
                      <c:pt idx="204">
                        <c:v>44130</c:v>
                      </c:pt>
                      <c:pt idx="205">
                        <c:v>44131</c:v>
                      </c:pt>
                      <c:pt idx="206">
                        <c:v>44132</c:v>
                      </c:pt>
                      <c:pt idx="207">
                        <c:v>44133</c:v>
                      </c:pt>
                      <c:pt idx="208">
                        <c:v>44134</c:v>
                      </c:pt>
                      <c:pt idx="209">
                        <c:v>44138</c:v>
                      </c:pt>
                      <c:pt idx="210">
                        <c:v>44139</c:v>
                      </c:pt>
                      <c:pt idx="211">
                        <c:v>44140</c:v>
                      </c:pt>
                      <c:pt idx="212">
                        <c:v>44141</c:v>
                      </c:pt>
                      <c:pt idx="213">
                        <c:v>44144</c:v>
                      </c:pt>
                      <c:pt idx="214">
                        <c:v>44145</c:v>
                      </c:pt>
                      <c:pt idx="215">
                        <c:v>44146</c:v>
                      </c:pt>
                      <c:pt idx="216">
                        <c:v>44147</c:v>
                      </c:pt>
                      <c:pt idx="217">
                        <c:v>44148</c:v>
                      </c:pt>
                      <c:pt idx="218">
                        <c:v>44151</c:v>
                      </c:pt>
                      <c:pt idx="219">
                        <c:v>44152</c:v>
                      </c:pt>
                      <c:pt idx="220">
                        <c:v>44153</c:v>
                      </c:pt>
                      <c:pt idx="221">
                        <c:v>44154</c:v>
                      </c:pt>
                      <c:pt idx="222">
                        <c:v>44155</c:v>
                      </c:pt>
                      <c:pt idx="223">
                        <c:v>44158</c:v>
                      </c:pt>
                      <c:pt idx="224">
                        <c:v>44159</c:v>
                      </c:pt>
                      <c:pt idx="225">
                        <c:v>44160</c:v>
                      </c:pt>
                      <c:pt idx="226">
                        <c:v>44161</c:v>
                      </c:pt>
                      <c:pt idx="227">
                        <c:v>44162</c:v>
                      </c:pt>
                      <c:pt idx="228">
                        <c:v>44165</c:v>
                      </c:pt>
                      <c:pt idx="229">
                        <c:v>44166</c:v>
                      </c:pt>
                      <c:pt idx="230">
                        <c:v>44167</c:v>
                      </c:pt>
                      <c:pt idx="231">
                        <c:v>44168</c:v>
                      </c:pt>
                      <c:pt idx="232">
                        <c:v>44169</c:v>
                      </c:pt>
                      <c:pt idx="233">
                        <c:v>44172</c:v>
                      </c:pt>
                      <c:pt idx="234">
                        <c:v>44173</c:v>
                      </c:pt>
                      <c:pt idx="235">
                        <c:v>44174</c:v>
                      </c:pt>
                      <c:pt idx="236">
                        <c:v>44175</c:v>
                      </c:pt>
                      <c:pt idx="237">
                        <c:v>44176</c:v>
                      </c:pt>
                      <c:pt idx="238">
                        <c:v>44179</c:v>
                      </c:pt>
                      <c:pt idx="239">
                        <c:v>44180</c:v>
                      </c:pt>
                      <c:pt idx="240">
                        <c:v>44181</c:v>
                      </c:pt>
                      <c:pt idx="241">
                        <c:v>44182</c:v>
                      </c:pt>
                      <c:pt idx="242">
                        <c:v>44183</c:v>
                      </c:pt>
                      <c:pt idx="243">
                        <c:v>44186</c:v>
                      </c:pt>
                      <c:pt idx="244">
                        <c:v>44187</c:v>
                      </c:pt>
                      <c:pt idx="245">
                        <c:v>44188</c:v>
                      </c:pt>
                      <c:pt idx="246">
                        <c:v>44189</c:v>
                      </c:pt>
                      <c:pt idx="247">
                        <c:v>44193</c:v>
                      </c:pt>
                      <c:pt idx="248">
                        <c:v>44194</c:v>
                      </c:pt>
                      <c:pt idx="249">
                        <c:v>44195</c:v>
                      </c:pt>
                      <c:pt idx="250">
                        <c:v>44196</c:v>
                      </c:pt>
                      <c:pt idx="251">
                        <c:v>44200</c:v>
                      </c:pt>
                      <c:pt idx="252">
                        <c:v>44201</c:v>
                      </c:pt>
                      <c:pt idx="253">
                        <c:v>44202</c:v>
                      </c:pt>
                      <c:pt idx="254">
                        <c:v>44203</c:v>
                      </c:pt>
                      <c:pt idx="255">
                        <c:v>44204</c:v>
                      </c:pt>
                      <c:pt idx="256">
                        <c:v>44207</c:v>
                      </c:pt>
                      <c:pt idx="257">
                        <c:v>44208</c:v>
                      </c:pt>
                      <c:pt idx="258">
                        <c:v>44209</c:v>
                      </c:pt>
                      <c:pt idx="259">
                        <c:v>44210</c:v>
                      </c:pt>
                      <c:pt idx="260">
                        <c:v>44211</c:v>
                      </c:pt>
                      <c:pt idx="261">
                        <c:v>44214</c:v>
                      </c:pt>
                      <c:pt idx="262">
                        <c:v>44215</c:v>
                      </c:pt>
                      <c:pt idx="263">
                        <c:v>44216</c:v>
                      </c:pt>
                      <c:pt idx="264">
                        <c:v>44217</c:v>
                      </c:pt>
                      <c:pt idx="265">
                        <c:v>44218</c:v>
                      </c:pt>
                      <c:pt idx="266">
                        <c:v>44221</c:v>
                      </c:pt>
                      <c:pt idx="267">
                        <c:v>44222</c:v>
                      </c:pt>
                      <c:pt idx="268">
                        <c:v>44223</c:v>
                      </c:pt>
                      <c:pt idx="269">
                        <c:v>44224</c:v>
                      </c:pt>
                      <c:pt idx="270">
                        <c:v>44225</c:v>
                      </c:pt>
                      <c:pt idx="271">
                        <c:v>44228</c:v>
                      </c:pt>
                      <c:pt idx="272">
                        <c:v>44229</c:v>
                      </c:pt>
                      <c:pt idx="273">
                        <c:v>44230</c:v>
                      </c:pt>
                      <c:pt idx="274">
                        <c:v>44231</c:v>
                      </c:pt>
                      <c:pt idx="275">
                        <c:v>44232</c:v>
                      </c:pt>
                      <c:pt idx="276">
                        <c:v>44235</c:v>
                      </c:pt>
                      <c:pt idx="277">
                        <c:v>44236</c:v>
                      </c:pt>
                      <c:pt idx="278">
                        <c:v>44237</c:v>
                      </c:pt>
                      <c:pt idx="279">
                        <c:v>44238</c:v>
                      </c:pt>
                      <c:pt idx="280">
                        <c:v>44239</c:v>
                      </c:pt>
                      <c:pt idx="281">
                        <c:v>44244</c:v>
                      </c:pt>
                      <c:pt idx="282">
                        <c:v>44245</c:v>
                      </c:pt>
                      <c:pt idx="283">
                        <c:v>44246</c:v>
                      </c:pt>
                      <c:pt idx="284">
                        <c:v>44249</c:v>
                      </c:pt>
                      <c:pt idx="285">
                        <c:v>44250</c:v>
                      </c:pt>
                      <c:pt idx="286">
                        <c:v>44251</c:v>
                      </c:pt>
                      <c:pt idx="287">
                        <c:v>44252</c:v>
                      </c:pt>
                      <c:pt idx="288">
                        <c:v>44253</c:v>
                      </c:pt>
                      <c:pt idx="289">
                        <c:v>44256</c:v>
                      </c:pt>
                      <c:pt idx="290">
                        <c:v>44257</c:v>
                      </c:pt>
                      <c:pt idx="291">
                        <c:v>44258</c:v>
                      </c:pt>
                      <c:pt idx="292">
                        <c:v>44259</c:v>
                      </c:pt>
                      <c:pt idx="293">
                        <c:v>44260</c:v>
                      </c:pt>
                      <c:pt idx="294">
                        <c:v>44263</c:v>
                      </c:pt>
                      <c:pt idx="295">
                        <c:v>44264</c:v>
                      </c:pt>
                      <c:pt idx="296">
                        <c:v>44265</c:v>
                      </c:pt>
                      <c:pt idx="297">
                        <c:v>44266</c:v>
                      </c:pt>
                      <c:pt idx="298">
                        <c:v>44267</c:v>
                      </c:pt>
                      <c:pt idx="299">
                        <c:v>44270</c:v>
                      </c:pt>
                      <c:pt idx="300">
                        <c:v>44271</c:v>
                      </c:pt>
                      <c:pt idx="301">
                        <c:v>44272</c:v>
                      </c:pt>
                      <c:pt idx="302">
                        <c:v>44273</c:v>
                      </c:pt>
                      <c:pt idx="303">
                        <c:v>44274</c:v>
                      </c:pt>
                      <c:pt idx="304">
                        <c:v>44277</c:v>
                      </c:pt>
                      <c:pt idx="305">
                        <c:v>44278</c:v>
                      </c:pt>
                      <c:pt idx="306">
                        <c:v>44279</c:v>
                      </c:pt>
                      <c:pt idx="307">
                        <c:v>44280</c:v>
                      </c:pt>
                      <c:pt idx="308">
                        <c:v>44281</c:v>
                      </c:pt>
                      <c:pt idx="309">
                        <c:v>44284</c:v>
                      </c:pt>
                      <c:pt idx="310">
                        <c:v>44285</c:v>
                      </c:pt>
                      <c:pt idx="311">
                        <c:v>44286</c:v>
                      </c:pt>
                      <c:pt idx="312">
                        <c:v>44287</c:v>
                      </c:pt>
                      <c:pt idx="313">
                        <c:v>44291</c:v>
                      </c:pt>
                      <c:pt idx="314">
                        <c:v>44292</c:v>
                      </c:pt>
                      <c:pt idx="315">
                        <c:v>44293</c:v>
                      </c:pt>
                      <c:pt idx="316">
                        <c:v>44294</c:v>
                      </c:pt>
                      <c:pt idx="317">
                        <c:v>44295</c:v>
                      </c:pt>
                      <c:pt idx="318">
                        <c:v>44298</c:v>
                      </c:pt>
                      <c:pt idx="319">
                        <c:v>44299</c:v>
                      </c:pt>
                      <c:pt idx="320">
                        <c:v>44300</c:v>
                      </c:pt>
                      <c:pt idx="321">
                        <c:v>44301</c:v>
                      </c:pt>
                      <c:pt idx="322">
                        <c:v>44302</c:v>
                      </c:pt>
                      <c:pt idx="323">
                        <c:v>44305</c:v>
                      </c:pt>
                      <c:pt idx="324">
                        <c:v>44306</c:v>
                      </c:pt>
                      <c:pt idx="325">
                        <c:v>44308</c:v>
                      </c:pt>
                      <c:pt idx="326">
                        <c:v>44309</c:v>
                      </c:pt>
                      <c:pt idx="327">
                        <c:v>44312</c:v>
                      </c:pt>
                      <c:pt idx="328">
                        <c:v>44313</c:v>
                      </c:pt>
                      <c:pt idx="329">
                        <c:v>44314</c:v>
                      </c:pt>
                      <c:pt idx="330">
                        <c:v>44315</c:v>
                      </c:pt>
                      <c:pt idx="331">
                        <c:v>44316</c:v>
                      </c:pt>
                      <c:pt idx="332">
                        <c:v>44319</c:v>
                      </c:pt>
                      <c:pt idx="333">
                        <c:v>44320</c:v>
                      </c:pt>
                      <c:pt idx="334">
                        <c:v>44321</c:v>
                      </c:pt>
                      <c:pt idx="335">
                        <c:v>44322</c:v>
                      </c:pt>
                      <c:pt idx="336">
                        <c:v>44323</c:v>
                      </c:pt>
                      <c:pt idx="337">
                        <c:v>44326</c:v>
                      </c:pt>
                      <c:pt idx="338">
                        <c:v>44327</c:v>
                      </c:pt>
                      <c:pt idx="339">
                        <c:v>44328</c:v>
                      </c:pt>
                      <c:pt idx="340">
                        <c:v>44329</c:v>
                      </c:pt>
                      <c:pt idx="341">
                        <c:v>44330</c:v>
                      </c:pt>
                      <c:pt idx="342">
                        <c:v>44333</c:v>
                      </c:pt>
                      <c:pt idx="343">
                        <c:v>44334</c:v>
                      </c:pt>
                      <c:pt idx="344">
                        <c:v>44335</c:v>
                      </c:pt>
                      <c:pt idx="345">
                        <c:v>44336</c:v>
                      </c:pt>
                      <c:pt idx="346">
                        <c:v>44337</c:v>
                      </c:pt>
                      <c:pt idx="347">
                        <c:v>44340</c:v>
                      </c:pt>
                      <c:pt idx="348">
                        <c:v>44341</c:v>
                      </c:pt>
                      <c:pt idx="349">
                        <c:v>44342</c:v>
                      </c:pt>
                      <c:pt idx="350">
                        <c:v>44343</c:v>
                      </c:pt>
                      <c:pt idx="351">
                        <c:v>44344</c:v>
                      </c:pt>
                      <c:pt idx="352">
                        <c:v>44347</c:v>
                      </c:pt>
                      <c:pt idx="353">
                        <c:v>44348</c:v>
                      </c:pt>
                      <c:pt idx="354">
                        <c:v>44349</c:v>
                      </c:pt>
                      <c:pt idx="355">
                        <c:v>44351</c:v>
                      </c:pt>
                      <c:pt idx="356">
                        <c:v>44354</c:v>
                      </c:pt>
                      <c:pt idx="357">
                        <c:v>44355</c:v>
                      </c:pt>
                      <c:pt idx="358">
                        <c:v>44356</c:v>
                      </c:pt>
                      <c:pt idx="359">
                        <c:v>44357</c:v>
                      </c:pt>
                      <c:pt idx="360">
                        <c:v>44358</c:v>
                      </c:pt>
                      <c:pt idx="361">
                        <c:v>44361</c:v>
                      </c:pt>
                      <c:pt idx="362">
                        <c:v>44362</c:v>
                      </c:pt>
                      <c:pt idx="363">
                        <c:v>44363</c:v>
                      </c:pt>
                      <c:pt idx="364">
                        <c:v>44364</c:v>
                      </c:pt>
                      <c:pt idx="365">
                        <c:v>44365</c:v>
                      </c:pt>
                      <c:pt idx="366">
                        <c:v>44368</c:v>
                      </c:pt>
                      <c:pt idx="367">
                        <c:v>44369</c:v>
                      </c:pt>
                      <c:pt idx="368">
                        <c:v>44370</c:v>
                      </c:pt>
                      <c:pt idx="369">
                        <c:v>44371</c:v>
                      </c:pt>
                      <c:pt idx="370">
                        <c:v>44372</c:v>
                      </c:pt>
                      <c:pt idx="371">
                        <c:v>44375</c:v>
                      </c:pt>
                      <c:pt idx="372">
                        <c:v>44376</c:v>
                      </c:pt>
                      <c:pt idx="373">
                        <c:v>44377</c:v>
                      </c:pt>
                      <c:pt idx="374">
                        <c:v>44378</c:v>
                      </c:pt>
                      <c:pt idx="375">
                        <c:v>44379</c:v>
                      </c:pt>
                      <c:pt idx="376">
                        <c:v>44382</c:v>
                      </c:pt>
                      <c:pt idx="377">
                        <c:v>44383</c:v>
                      </c:pt>
                      <c:pt idx="378">
                        <c:v>44384</c:v>
                      </c:pt>
                      <c:pt idx="379">
                        <c:v>44385</c:v>
                      </c:pt>
                      <c:pt idx="380">
                        <c:v>44386</c:v>
                      </c:pt>
                      <c:pt idx="381">
                        <c:v>44389</c:v>
                      </c:pt>
                      <c:pt idx="382">
                        <c:v>44390</c:v>
                      </c:pt>
                      <c:pt idx="383">
                        <c:v>44391</c:v>
                      </c:pt>
                      <c:pt idx="384">
                        <c:v>44392</c:v>
                      </c:pt>
                      <c:pt idx="385">
                        <c:v>44393</c:v>
                      </c:pt>
                      <c:pt idx="386">
                        <c:v>44396</c:v>
                      </c:pt>
                      <c:pt idx="387">
                        <c:v>44397</c:v>
                      </c:pt>
                      <c:pt idx="388">
                        <c:v>44398</c:v>
                      </c:pt>
                      <c:pt idx="389">
                        <c:v>44399</c:v>
                      </c:pt>
                      <c:pt idx="390">
                        <c:v>44400</c:v>
                      </c:pt>
                      <c:pt idx="391">
                        <c:v>44403</c:v>
                      </c:pt>
                      <c:pt idx="392">
                        <c:v>44404</c:v>
                      </c:pt>
                      <c:pt idx="393">
                        <c:v>44405</c:v>
                      </c:pt>
                      <c:pt idx="394">
                        <c:v>44406</c:v>
                      </c:pt>
                      <c:pt idx="395">
                        <c:v>44407</c:v>
                      </c:pt>
                      <c:pt idx="396">
                        <c:v>44410</c:v>
                      </c:pt>
                      <c:pt idx="397">
                        <c:v>44411</c:v>
                      </c:pt>
                      <c:pt idx="398">
                        <c:v>44412</c:v>
                      </c:pt>
                      <c:pt idx="399">
                        <c:v>44413</c:v>
                      </c:pt>
                      <c:pt idx="400">
                        <c:v>44414</c:v>
                      </c:pt>
                      <c:pt idx="401">
                        <c:v>44417</c:v>
                      </c:pt>
                      <c:pt idx="402">
                        <c:v>44418</c:v>
                      </c:pt>
                      <c:pt idx="403">
                        <c:v>44419</c:v>
                      </c:pt>
                      <c:pt idx="404">
                        <c:v>44420</c:v>
                      </c:pt>
                      <c:pt idx="405">
                        <c:v>44421</c:v>
                      </c:pt>
                      <c:pt idx="406">
                        <c:v>44424</c:v>
                      </c:pt>
                      <c:pt idx="407">
                        <c:v>44425</c:v>
                      </c:pt>
                      <c:pt idx="408">
                        <c:v>44426</c:v>
                      </c:pt>
                      <c:pt idx="409">
                        <c:v>44427</c:v>
                      </c:pt>
                      <c:pt idx="410">
                        <c:v>44428</c:v>
                      </c:pt>
                      <c:pt idx="411">
                        <c:v>44431</c:v>
                      </c:pt>
                      <c:pt idx="412">
                        <c:v>44432</c:v>
                      </c:pt>
                      <c:pt idx="413">
                        <c:v>44433</c:v>
                      </c:pt>
                      <c:pt idx="414">
                        <c:v>44434</c:v>
                      </c:pt>
                      <c:pt idx="415">
                        <c:v>44435</c:v>
                      </c:pt>
                      <c:pt idx="416">
                        <c:v>44438</c:v>
                      </c:pt>
                      <c:pt idx="417">
                        <c:v>44439</c:v>
                      </c:pt>
                      <c:pt idx="418">
                        <c:v>44440</c:v>
                      </c:pt>
                      <c:pt idx="419">
                        <c:v>44441</c:v>
                      </c:pt>
                      <c:pt idx="420">
                        <c:v>44442</c:v>
                      </c:pt>
                      <c:pt idx="421">
                        <c:v>44445</c:v>
                      </c:pt>
                      <c:pt idx="422">
                        <c:v>44447</c:v>
                      </c:pt>
                      <c:pt idx="423">
                        <c:v>44448</c:v>
                      </c:pt>
                      <c:pt idx="424">
                        <c:v>44449</c:v>
                      </c:pt>
                      <c:pt idx="425">
                        <c:v>44452</c:v>
                      </c:pt>
                      <c:pt idx="426">
                        <c:v>44453</c:v>
                      </c:pt>
                      <c:pt idx="427">
                        <c:v>44454</c:v>
                      </c:pt>
                      <c:pt idx="428">
                        <c:v>44455</c:v>
                      </c:pt>
                      <c:pt idx="429">
                        <c:v>44456</c:v>
                      </c:pt>
                      <c:pt idx="430">
                        <c:v>44459</c:v>
                      </c:pt>
                      <c:pt idx="431">
                        <c:v>44460</c:v>
                      </c:pt>
                      <c:pt idx="432">
                        <c:v>44461</c:v>
                      </c:pt>
                      <c:pt idx="433">
                        <c:v>44462</c:v>
                      </c:pt>
                      <c:pt idx="434">
                        <c:v>44463</c:v>
                      </c:pt>
                      <c:pt idx="435">
                        <c:v>44466</c:v>
                      </c:pt>
                      <c:pt idx="436">
                        <c:v>44467</c:v>
                      </c:pt>
                      <c:pt idx="437">
                        <c:v>44468</c:v>
                      </c:pt>
                      <c:pt idx="438">
                        <c:v>44469</c:v>
                      </c:pt>
                      <c:pt idx="439">
                        <c:v>44470</c:v>
                      </c:pt>
                      <c:pt idx="440">
                        <c:v>44473</c:v>
                      </c:pt>
                      <c:pt idx="441">
                        <c:v>44474</c:v>
                      </c:pt>
                      <c:pt idx="442">
                        <c:v>44475</c:v>
                      </c:pt>
                      <c:pt idx="443">
                        <c:v>44476</c:v>
                      </c:pt>
                      <c:pt idx="444">
                        <c:v>44477</c:v>
                      </c:pt>
                      <c:pt idx="445">
                        <c:v>44480</c:v>
                      </c:pt>
                      <c:pt idx="446">
                        <c:v>44482</c:v>
                      </c:pt>
                      <c:pt idx="447">
                        <c:v>44483</c:v>
                      </c:pt>
                      <c:pt idx="448">
                        <c:v>44484</c:v>
                      </c:pt>
                      <c:pt idx="449">
                        <c:v>44487</c:v>
                      </c:pt>
                      <c:pt idx="450">
                        <c:v>44488</c:v>
                      </c:pt>
                      <c:pt idx="451">
                        <c:v>44489</c:v>
                      </c:pt>
                      <c:pt idx="452">
                        <c:v>44490</c:v>
                      </c:pt>
                      <c:pt idx="453">
                        <c:v>44491</c:v>
                      </c:pt>
                      <c:pt idx="454">
                        <c:v>44494</c:v>
                      </c:pt>
                      <c:pt idx="455">
                        <c:v>44495</c:v>
                      </c:pt>
                      <c:pt idx="456">
                        <c:v>44496</c:v>
                      </c:pt>
                      <c:pt idx="457">
                        <c:v>44497</c:v>
                      </c:pt>
                      <c:pt idx="458">
                        <c:v>44498</c:v>
                      </c:pt>
                      <c:pt idx="459">
                        <c:v>44501</c:v>
                      </c:pt>
                      <c:pt idx="460">
                        <c:v>44503</c:v>
                      </c:pt>
                      <c:pt idx="461">
                        <c:v>44504</c:v>
                      </c:pt>
                      <c:pt idx="462">
                        <c:v>44505</c:v>
                      </c:pt>
                      <c:pt idx="463">
                        <c:v>44508</c:v>
                      </c:pt>
                      <c:pt idx="464">
                        <c:v>44509</c:v>
                      </c:pt>
                      <c:pt idx="465">
                        <c:v>44510</c:v>
                      </c:pt>
                      <c:pt idx="466">
                        <c:v>44511</c:v>
                      </c:pt>
                      <c:pt idx="467">
                        <c:v>44512</c:v>
                      </c:pt>
                      <c:pt idx="468">
                        <c:v>44516</c:v>
                      </c:pt>
                      <c:pt idx="469">
                        <c:v>44517</c:v>
                      </c:pt>
                      <c:pt idx="470">
                        <c:v>44518</c:v>
                      </c:pt>
                      <c:pt idx="471">
                        <c:v>44519</c:v>
                      </c:pt>
                      <c:pt idx="472">
                        <c:v>44522</c:v>
                      </c:pt>
                      <c:pt idx="473">
                        <c:v>44523</c:v>
                      </c:pt>
                      <c:pt idx="474">
                        <c:v>44524</c:v>
                      </c:pt>
                      <c:pt idx="475">
                        <c:v>44525</c:v>
                      </c:pt>
                      <c:pt idx="476">
                        <c:v>44526</c:v>
                      </c:pt>
                      <c:pt idx="477">
                        <c:v>44529</c:v>
                      </c:pt>
                      <c:pt idx="478">
                        <c:v>44530</c:v>
                      </c:pt>
                      <c:pt idx="479">
                        <c:v>44531</c:v>
                      </c:pt>
                      <c:pt idx="480">
                        <c:v>44532</c:v>
                      </c:pt>
                      <c:pt idx="481">
                        <c:v>44533</c:v>
                      </c:pt>
                      <c:pt idx="482">
                        <c:v>44536</c:v>
                      </c:pt>
                      <c:pt idx="483">
                        <c:v>44537</c:v>
                      </c:pt>
                      <c:pt idx="484">
                        <c:v>44538</c:v>
                      </c:pt>
                      <c:pt idx="485">
                        <c:v>44539</c:v>
                      </c:pt>
                      <c:pt idx="486">
                        <c:v>44540</c:v>
                      </c:pt>
                      <c:pt idx="487">
                        <c:v>44543</c:v>
                      </c:pt>
                      <c:pt idx="488">
                        <c:v>44544</c:v>
                      </c:pt>
                      <c:pt idx="489">
                        <c:v>44545</c:v>
                      </c:pt>
                      <c:pt idx="490">
                        <c:v>44546</c:v>
                      </c:pt>
                      <c:pt idx="491">
                        <c:v>44547</c:v>
                      </c:pt>
                      <c:pt idx="492">
                        <c:v>44550</c:v>
                      </c:pt>
                      <c:pt idx="493">
                        <c:v>44551</c:v>
                      </c:pt>
                      <c:pt idx="494">
                        <c:v>44552</c:v>
                      </c:pt>
                      <c:pt idx="495">
                        <c:v>44553</c:v>
                      </c:pt>
                      <c:pt idx="496">
                        <c:v>44554</c:v>
                      </c:pt>
                      <c:pt idx="497">
                        <c:v>44557</c:v>
                      </c:pt>
                      <c:pt idx="498">
                        <c:v>44558</c:v>
                      </c:pt>
                      <c:pt idx="499">
                        <c:v>44559</c:v>
                      </c:pt>
                      <c:pt idx="500">
                        <c:v>44560</c:v>
                      </c:pt>
                      <c:pt idx="501">
                        <c:v>44561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'NTN-F'!$C$3:$C$988</c15:sqref>
                        </c15:formulaRef>
                      </c:ext>
                    </c:extLst>
                    <c:numCache>
                      <c:formatCode>#,##0.0000</c:formatCode>
                      <c:ptCount val="986"/>
                      <c:pt idx="0">
                        <c:v>5.7464000000000004</c:v>
                      </c:pt>
                      <c:pt idx="1">
                        <c:v>5.7450000000000001</c:v>
                      </c:pt>
                      <c:pt idx="2">
                        <c:v>5.7777000000000003</c:v>
                      </c:pt>
                      <c:pt idx="3">
                        <c:v>5.74</c:v>
                      </c:pt>
                      <c:pt idx="4">
                        <c:v>5.6779999999999999</c:v>
                      </c:pt>
                      <c:pt idx="5">
                        <c:v>5.625</c:v>
                      </c:pt>
                      <c:pt idx="6">
                        <c:v>5.6349999999999998</c:v>
                      </c:pt>
                      <c:pt idx="7">
                        <c:v>5.6943000000000001</c:v>
                      </c:pt>
                      <c:pt idx="8">
                        <c:v>5.6144999999999996</c:v>
                      </c:pt>
                      <c:pt idx="9">
                        <c:v>5.5115999999999996</c:v>
                      </c:pt>
                      <c:pt idx="10">
                        <c:v>5.64</c:v>
                      </c:pt>
                      <c:pt idx="11">
                        <c:v>5.62</c:v>
                      </c:pt>
                      <c:pt idx="12">
                        <c:v>5.61</c:v>
                      </c:pt>
                      <c:pt idx="13">
                        <c:v>5.5549999999999997</c:v>
                      </c:pt>
                      <c:pt idx="14">
                        <c:v>5.4962999999999997</c:v>
                      </c:pt>
                      <c:pt idx="15">
                        <c:v>5.5279999999999996</c:v>
                      </c:pt>
                      <c:pt idx="16">
                        <c:v>5.5198</c:v>
                      </c:pt>
                      <c:pt idx="17">
                        <c:v>5.47</c:v>
                      </c:pt>
                      <c:pt idx="18">
                        <c:v>5.46</c:v>
                      </c:pt>
                      <c:pt idx="19">
                        <c:v>5.4550000000000001</c:v>
                      </c:pt>
                      <c:pt idx="20">
                        <c:v>5.4749999999999996</c:v>
                      </c:pt>
                      <c:pt idx="21">
                        <c:v>5.4950000000000001</c:v>
                      </c:pt>
                      <c:pt idx="22">
                        <c:v>5.4370000000000003</c:v>
                      </c:pt>
                      <c:pt idx="23">
                        <c:v>5.4351000000000003</c:v>
                      </c:pt>
                      <c:pt idx="24">
                        <c:v>5.407</c:v>
                      </c:pt>
                      <c:pt idx="25">
                        <c:v>5.5281000000000002</c:v>
                      </c:pt>
                      <c:pt idx="26">
                        <c:v>5.5486000000000004</c:v>
                      </c:pt>
                      <c:pt idx="27">
                        <c:v>5.5087999999999999</c:v>
                      </c:pt>
                      <c:pt idx="28">
                        <c:v>5.41</c:v>
                      </c:pt>
                      <c:pt idx="29">
                        <c:v>5.3550000000000004</c:v>
                      </c:pt>
                      <c:pt idx="30">
                        <c:v>5.3949999999999996</c:v>
                      </c:pt>
                      <c:pt idx="31">
                        <c:v>5.2549999999999999</c:v>
                      </c:pt>
                      <c:pt idx="32">
                        <c:v>5.2450000000000001</c:v>
                      </c:pt>
                      <c:pt idx="33">
                        <c:v>5.2560000000000002</c:v>
                      </c:pt>
                      <c:pt idx="34">
                        <c:v>5.1863000000000001</c:v>
                      </c:pt>
                      <c:pt idx="35">
                        <c:v>5.2060000000000004</c:v>
                      </c:pt>
                      <c:pt idx="36">
                        <c:v>5.2549999999999999</c:v>
                      </c:pt>
                      <c:pt idx="37">
                        <c:v>5.3638000000000003</c:v>
                      </c:pt>
                      <c:pt idx="38">
                        <c:v>5.2610000000000001</c:v>
                      </c:pt>
                      <c:pt idx="39">
                        <c:v>5.2317999999999998</c:v>
                      </c:pt>
                      <c:pt idx="40">
                        <c:v>4.9642999999999997</c:v>
                      </c:pt>
                      <c:pt idx="41">
                        <c:v>4.875</c:v>
                      </c:pt>
                      <c:pt idx="42">
                        <c:v>4.8215000000000003</c:v>
                      </c:pt>
                      <c:pt idx="43">
                        <c:v>5.0761000000000003</c:v>
                      </c:pt>
                      <c:pt idx="44">
                        <c:v>5.0861999999999998</c:v>
                      </c:pt>
                      <c:pt idx="45">
                        <c:v>5.375</c:v>
                      </c:pt>
                      <c:pt idx="46">
                        <c:v>5.2286999999999999</c:v>
                      </c:pt>
                      <c:pt idx="47">
                        <c:v>5.9279000000000002</c:v>
                      </c:pt>
                      <c:pt idx="48">
                        <c:v>7.2057000000000002</c:v>
                      </c:pt>
                      <c:pt idx="49">
                        <c:v>6.1247999999999996</c:v>
                      </c:pt>
                      <c:pt idx="50">
                        <c:v>5.9043000000000001</c:v>
                      </c:pt>
                      <c:pt idx="51">
                        <c:v>5.3661000000000003</c:v>
                      </c:pt>
                      <c:pt idx="52">
                        <c:v>7.0381</c:v>
                      </c:pt>
                      <c:pt idx="53">
                        <c:v>7.0738000000000003</c:v>
                      </c:pt>
                      <c:pt idx="54">
                        <c:v>7.0682999999999998</c:v>
                      </c:pt>
                      <c:pt idx="55">
                        <c:v>7.4127999999999998</c:v>
                      </c:pt>
                      <c:pt idx="56">
                        <c:v>6.8639000000000001</c:v>
                      </c:pt>
                      <c:pt idx="57">
                        <c:v>5.9692999999999996</c:v>
                      </c:pt>
                      <c:pt idx="58">
                        <c:v>5.7244000000000002</c:v>
                      </c:pt>
                      <c:pt idx="59">
                        <c:v>5.7140000000000004</c:v>
                      </c:pt>
                      <c:pt idx="60">
                        <c:v>5.4463999999999997</c:v>
                      </c:pt>
                      <c:pt idx="61">
                        <c:v>5.3838999999999997</c:v>
                      </c:pt>
                      <c:pt idx="62">
                        <c:v>5.5622999999999996</c:v>
                      </c:pt>
                      <c:pt idx="63">
                        <c:v>5.4565999999999999</c:v>
                      </c:pt>
                      <c:pt idx="64">
                        <c:v>5.5862999999999996</c:v>
                      </c:pt>
                      <c:pt idx="65">
                        <c:v>5.5373999999999999</c:v>
                      </c:pt>
                      <c:pt idx="66">
                        <c:v>5.4123999999999999</c:v>
                      </c:pt>
                      <c:pt idx="67">
                        <c:v>5.31</c:v>
                      </c:pt>
                      <c:pt idx="68">
                        <c:v>5.0740999999999996</c:v>
                      </c:pt>
                      <c:pt idx="69">
                        <c:v>4.9371</c:v>
                      </c:pt>
                      <c:pt idx="70">
                        <c:v>4.8170999999999999</c:v>
                      </c:pt>
                      <c:pt idx="71">
                        <c:v>4.7659000000000002</c:v>
                      </c:pt>
                      <c:pt idx="72">
                        <c:v>4.6562000000000001</c:v>
                      </c:pt>
                      <c:pt idx="73">
                        <c:v>4.6433</c:v>
                      </c:pt>
                      <c:pt idx="74">
                        <c:v>4.4070999999999998</c:v>
                      </c:pt>
                      <c:pt idx="75">
                        <c:v>4.25</c:v>
                      </c:pt>
                      <c:pt idx="76">
                        <c:v>4.5801999999999996</c:v>
                      </c:pt>
                      <c:pt idx="77">
                        <c:v>5.6355000000000004</c:v>
                      </c:pt>
                      <c:pt idx="78">
                        <c:v>5.76</c:v>
                      </c:pt>
                      <c:pt idx="79">
                        <c:v>4.9050000000000002</c:v>
                      </c:pt>
                      <c:pt idx="80">
                        <c:v>4.8415999999999997</c:v>
                      </c:pt>
                      <c:pt idx="81">
                        <c:v>4.8449999999999998</c:v>
                      </c:pt>
                      <c:pt idx="82">
                        <c:v>4.96</c:v>
                      </c:pt>
                      <c:pt idx="83">
                        <c:v>4.7563000000000004</c:v>
                      </c:pt>
                      <c:pt idx="84">
                        <c:v>4.6950000000000003</c:v>
                      </c:pt>
                      <c:pt idx="85">
                        <c:v>4.6050000000000004</c:v>
                      </c:pt>
                      <c:pt idx="86">
                        <c:v>4.4534000000000002</c:v>
                      </c:pt>
                      <c:pt idx="87">
                        <c:v>4.4913999999999996</c:v>
                      </c:pt>
                      <c:pt idx="88">
                        <c:v>4.76</c:v>
                      </c:pt>
                      <c:pt idx="89">
                        <c:v>4.9698000000000002</c:v>
                      </c:pt>
                      <c:pt idx="90">
                        <c:v>4.8665000000000003</c:v>
                      </c:pt>
                      <c:pt idx="91">
                        <c:v>4.7450000000000001</c:v>
                      </c:pt>
                      <c:pt idx="92">
                        <c:v>4.6044999999999998</c:v>
                      </c:pt>
                      <c:pt idx="93">
                        <c:v>4.5617999999999999</c:v>
                      </c:pt>
                      <c:pt idx="94">
                        <c:v>4.5868000000000002</c:v>
                      </c:pt>
                      <c:pt idx="95">
                        <c:v>4.5251000000000001</c:v>
                      </c:pt>
                      <c:pt idx="96">
                        <c:v>4.625</c:v>
                      </c:pt>
                      <c:pt idx="97">
                        <c:v>4.3250000000000002</c:v>
                      </c:pt>
                      <c:pt idx="98">
                        <c:v>4.3249000000000004</c:v>
                      </c:pt>
                      <c:pt idx="99">
                        <c:v>4.3063000000000002</c:v>
                      </c:pt>
                      <c:pt idx="100">
                        <c:v>4.2767999999999997</c:v>
                      </c:pt>
                      <c:pt idx="101">
                        <c:v>4.2363999999999997</c:v>
                      </c:pt>
                      <c:pt idx="102">
                        <c:v>4.2465000000000002</c:v>
                      </c:pt>
                      <c:pt idx="103">
                        <c:v>4.1062000000000003</c:v>
                      </c:pt>
                      <c:pt idx="104">
                        <c:v>4.0449999999999999</c:v>
                      </c:pt>
                      <c:pt idx="105">
                        <c:v>4.085</c:v>
                      </c:pt>
                      <c:pt idx="106">
                        <c:v>4.1950000000000003</c:v>
                      </c:pt>
                      <c:pt idx="107">
                        <c:v>4.2350000000000003</c:v>
                      </c:pt>
                      <c:pt idx="108">
                        <c:v>4.2350000000000003</c:v>
                      </c:pt>
                      <c:pt idx="109">
                        <c:v>4.1364000000000001</c:v>
                      </c:pt>
                      <c:pt idx="110">
                        <c:v>4.1569000000000003</c:v>
                      </c:pt>
                      <c:pt idx="111">
                        <c:v>4.165</c:v>
                      </c:pt>
                      <c:pt idx="112">
                        <c:v>4.2062999999999997</c:v>
                      </c:pt>
                      <c:pt idx="113">
                        <c:v>4.1380999999999997</c:v>
                      </c:pt>
                      <c:pt idx="114">
                        <c:v>4.2568000000000001</c:v>
                      </c:pt>
                      <c:pt idx="115">
                        <c:v>4.1525999999999996</c:v>
                      </c:pt>
                      <c:pt idx="116">
                        <c:v>4.1825000000000001</c:v>
                      </c:pt>
                      <c:pt idx="117">
                        <c:v>4.1136999999999997</c:v>
                      </c:pt>
                      <c:pt idx="118">
                        <c:v>4.22</c:v>
                      </c:pt>
                      <c:pt idx="119">
                        <c:v>4.08</c:v>
                      </c:pt>
                      <c:pt idx="120">
                        <c:v>4.13</c:v>
                      </c:pt>
                      <c:pt idx="121">
                        <c:v>4.0599999999999996</c:v>
                      </c:pt>
                      <c:pt idx="122">
                        <c:v>4.0199999999999996</c:v>
                      </c:pt>
                      <c:pt idx="123">
                        <c:v>3.96</c:v>
                      </c:pt>
                      <c:pt idx="124">
                        <c:v>4.0063000000000004</c:v>
                      </c:pt>
                      <c:pt idx="125">
                        <c:v>3.9767000000000001</c:v>
                      </c:pt>
                      <c:pt idx="126">
                        <c:v>3.9874999999999998</c:v>
                      </c:pt>
                      <c:pt idx="127">
                        <c:v>4.0570000000000004</c:v>
                      </c:pt>
                      <c:pt idx="128">
                        <c:v>4.1669999999999998</c:v>
                      </c:pt>
                      <c:pt idx="129">
                        <c:v>4.1749999999999998</c:v>
                      </c:pt>
                      <c:pt idx="130">
                        <c:v>4.0750000000000002</c:v>
                      </c:pt>
                      <c:pt idx="131">
                        <c:v>4.1050000000000004</c:v>
                      </c:pt>
                      <c:pt idx="132">
                        <c:v>4.085</c:v>
                      </c:pt>
                      <c:pt idx="133">
                        <c:v>4.1550000000000002</c:v>
                      </c:pt>
                      <c:pt idx="134">
                        <c:v>4.1162000000000001</c:v>
                      </c:pt>
                      <c:pt idx="135">
                        <c:v>4.0255000000000001</c:v>
                      </c:pt>
                      <c:pt idx="136">
                        <c:v>4.0069999999999997</c:v>
                      </c:pt>
                      <c:pt idx="137">
                        <c:v>4.0743</c:v>
                      </c:pt>
                      <c:pt idx="138">
                        <c:v>4.0929000000000002</c:v>
                      </c:pt>
                      <c:pt idx="139">
                        <c:v>4.0998000000000001</c:v>
                      </c:pt>
                      <c:pt idx="140">
                        <c:v>3.88</c:v>
                      </c:pt>
                      <c:pt idx="141">
                        <c:v>3.8186</c:v>
                      </c:pt>
                      <c:pt idx="142">
                        <c:v>3.8462000000000001</c:v>
                      </c:pt>
                      <c:pt idx="143">
                        <c:v>3.8521999999999998</c:v>
                      </c:pt>
                      <c:pt idx="144">
                        <c:v>3.702</c:v>
                      </c:pt>
                      <c:pt idx="145">
                        <c:v>3.7</c:v>
                      </c:pt>
                      <c:pt idx="146">
                        <c:v>3.6987999999999999</c:v>
                      </c:pt>
                      <c:pt idx="147">
                        <c:v>3.8073000000000001</c:v>
                      </c:pt>
                      <c:pt idx="148">
                        <c:v>3.8570000000000002</c:v>
                      </c:pt>
                      <c:pt idx="149">
                        <c:v>3.6848000000000001</c:v>
                      </c:pt>
                      <c:pt idx="150">
                        <c:v>3.8046000000000002</c:v>
                      </c:pt>
                      <c:pt idx="151">
                        <c:v>3.8542000000000001</c:v>
                      </c:pt>
                      <c:pt idx="152">
                        <c:v>3.8534999999999999</c:v>
                      </c:pt>
                      <c:pt idx="153">
                        <c:v>3.9950000000000001</c:v>
                      </c:pt>
                      <c:pt idx="154">
                        <c:v>4.0460000000000003</c:v>
                      </c:pt>
                      <c:pt idx="155">
                        <c:v>4.0566000000000004</c:v>
                      </c:pt>
                      <c:pt idx="156">
                        <c:v>4.1050000000000004</c:v>
                      </c:pt>
                      <c:pt idx="157">
                        <c:v>3.9249999999999998</c:v>
                      </c:pt>
                      <c:pt idx="158">
                        <c:v>4.0456000000000003</c:v>
                      </c:pt>
                      <c:pt idx="159">
                        <c:v>4.0312999999999999</c:v>
                      </c:pt>
                      <c:pt idx="160">
                        <c:v>4</c:v>
                      </c:pt>
                      <c:pt idx="161">
                        <c:v>3.92</c:v>
                      </c:pt>
                      <c:pt idx="162">
                        <c:v>3.9722</c:v>
                      </c:pt>
                      <c:pt idx="163">
                        <c:v>4.1132999999999997</c:v>
                      </c:pt>
                      <c:pt idx="164">
                        <c:v>4.1551999999999998</c:v>
                      </c:pt>
                      <c:pt idx="165">
                        <c:v>4.0599999999999996</c:v>
                      </c:pt>
                      <c:pt idx="166">
                        <c:v>4.0898000000000003</c:v>
                      </c:pt>
                      <c:pt idx="167">
                        <c:v>4.01</c:v>
                      </c:pt>
                      <c:pt idx="168">
                        <c:v>4.0599999999999996</c:v>
                      </c:pt>
                      <c:pt idx="169">
                        <c:v>4.01</c:v>
                      </c:pt>
                      <c:pt idx="170">
                        <c:v>3.9512</c:v>
                      </c:pt>
                      <c:pt idx="171">
                        <c:v>4.09</c:v>
                      </c:pt>
                      <c:pt idx="172">
                        <c:v>4.0564999999999998</c:v>
                      </c:pt>
                      <c:pt idx="173">
                        <c:v>4.1731999999999996</c:v>
                      </c:pt>
                      <c:pt idx="174">
                        <c:v>4.2092000000000001</c:v>
                      </c:pt>
                      <c:pt idx="175">
                        <c:v>4.1326000000000001</c:v>
                      </c:pt>
                      <c:pt idx="176">
                        <c:v>4.2239000000000004</c:v>
                      </c:pt>
                      <c:pt idx="177">
                        <c:v>4.3211000000000004</c:v>
                      </c:pt>
                      <c:pt idx="178">
                        <c:v>4.2103999999999999</c:v>
                      </c:pt>
                      <c:pt idx="179">
                        <c:v>4.4508000000000001</c:v>
                      </c:pt>
                      <c:pt idx="180">
                        <c:v>4.5073999999999996</c:v>
                      </c:pt>
                      <c:pt idx="181">
                        <c:v>4.4048999999999996</c:v>
                      </c:pt>
                      <c:pt idx="182">
                        <c:v>4.5</c:v>
                      </c:pt>
                      <c:pt idx="183">
                        <c:v>4.3010999999999999</c:v>
                      </c:pt>
                      <c:pt idx="184">
                        <c:v>4.28</c:v>
                      </c:pt>
                      <c:pt idx="185">
                        <c:v>4.59</c:v>
                      </c:pt>
                      <c:pt idx="186">
                        <c:v>4.71</c:v>
                      </c:pt>
                      <c:pt idx="187">
                        <c:v>4.5599999999999996</c:v>
                      </c:pt>
                      <c:pt idx="188">
                        <c:v>4.6586999999999996</c:v>
                      </c:pt>
                      <c:pt idx="189">
                        <c:v>4.8985000000000003</c:v>
                      </c:pt>
                      <c:pt idx="190">
                        <c:v>4.7225999999999999</c:v>
                      </c:pt>
                      <c:pt idx="191">
                        <c:v>4.8817000000000004</c:v>
                      </c:pt>
                      <c:pt idx="192">
                        <c:v>4.8396999999999997</c:v>
                      </c:pt>
                      <c:pt idx="193">
                        <c:v>4.7178000000000004</c:v>
                      </c:pt>
                      <c:pt idx="194">
                        <c:v>4.7542</c:v>
                      </c:pt>
                      <c:pt idx="195">
                        <c:v>4.6878000000000002</c:v>
                      </c:pt>
                      <c:pt idx="196">
                        <c:v>4.6463999999999999</c:v>
                      </c:pt>
                      <c:pt idx="197">
                        <c:v>4.7864000000000004</c:v>
                      </c:pt>
                      <c:pt idx="198">
                        <c:v>4.9181999999999997</c:v>
                      </c:pt>
                      <c:pt idx="199">
                        <c:v>4.7645999999999997</c:v>
                      </c:pt>
                      <c:pt idx="200">
                        <c:v>4.6490999999999998</c:v>
                      </c:pt>
                      <c:pt idx="201">
                        <c:v>4.6849999999999996</c:v>
                      </c:pt>
                      <c:pt idx="202">
                        <c:v>4.7526999999999999</c:v>
                      </c:pt>
                      <c:pt idx="203">
                        <c:v>5.0136000000000003</c:v>
                      </c:pt>
                      <c:pt idx="204">
                        <c:v>4.97</c:v>
                      </c:pt>
                      <c:pt idx="205">
                        <c:v>5.0199999999999996</c:v>
                      </c:pt>
                      <c:pt idx="206">
                        <c:v>5.1231</c:v>
                      </c:pt>
                      <c:pt idx="207">
                        <c:v>5.0627000000000004</c:v>
                      </c:pt>
                      <c:pt idx="208">
                        <c:v>5.1428000000000003</c:v>
                      </c:pt>
                      <c:pt idx="209">
                        <c:v>5.2850000000000001</c:v>
                      </c:pt>
                      <c:pt idx="210">
                        <c:v>5.165</c:v>
                      </c:pt>
                      <c:pt idx="211">
                        <c:v>5.1342999999999996</c:v>
                      </c:pt>
                      <c:pt idx="212">
                        <c:v>5.0019</c:v>
                      </c:pt>
                      <c:pt idx="213">
                        <c:v>4.9047999999999998</c:v>
                      </c:pt>
                      <c:pt idx="214">
                        <c:v>4.9135999999999997</c:v>
                      </c:pt>
                      <c:pt idx="215">
                        <c:v>5.0430999999999999</c:v>
                      </c:pt>
                      <c:pt idx="216">
                        <c:v>5.0751999999999997</c:v>
                      </c:pt>
                      <c:pt idx="217">
                        <c:v>5.0399000000000003</c:v>
                      </c:pt>
                      <c:pt idx="218">
                        <c:v>4.99</c:v>
                      </c:pt>
                      <c:pt idx="219">
                        <c:v>4.96</c:v>
                      </c:pt>
                      <c:pt idx="220">
                        <c:v>5.0664999999999996</c:v>
                      </c:pt>
                      <c:pt idx="221">
                        <c:v>5.0964999999999998</c:v>
                      </c:pt>
                      <c:pt idx="222">
                        <c:v>5.2390999999999996</c:v>
                      </c:pt>
                      <c:pt idx="223">
                        <c:v>5.3636999999999997</c:v>
                      </c:pt>
                      <c:pt idx="224">
                        <c:v>5.3563000000000001</c:v>
                      </c:pt>
                      <c:pt idx="225">
                        <c:v>5.2671000000000001</c:v>
                      </c:pt>
                      <c:pt idx="226">
                        <c:v>5.1413000000000002</c:v>
                      </c:pt>
                      <c:pt idx="227">
                        <c:v>5.0720999999999998</c:v>
                      </c:pt>
                      <c:pt idx="228">
                        <c:v>5.14</c:v>
                      </c:pt>
                      <c:pt idx="229">
                        <c:v>4.9451000000000001</c:v>
                      </c:pt>
                      <c:pt idx="230">
                        <c:v>4.7736000000000001</c:v>
                      </c:pt>
                      <c:pt idx="231">
                        <c:v>4.6163999999999996</c:v>
                      </c:pt>
                      <c:pt idx="232">
                        <c:v>4.625</c:v>
                      </c:pt>
                      <c:pt idx="233">
                        <c:v>4.5705999999999998</c:v>
                      </c:pt>
                      <c:pt idx="234">
                        <c:v>4.5777000000000001</c:v>
                      </c:pt>
                      <c:pt idx="235">
                        <c:v>4.5873999999999997</c:v>
                      </c:pt>
                      <c:pt idx="236">
                        <c:v>4.5879000000000003</c:v>
                      </c:pt>
                      <c:pt idx="237">
                        <c:v>4.4584000000000001</c:v>
                      </c:pt>
                      <c:pt idx="238">
                        <c:v>4.4957000000000003</c:v>
                      </c:pt>
                      <c:pt idx="239">
                        <c:v>4.4055</c:v>
                      </c:pt>
                      <c:pt idx="240">
                        <c:v>4.4790000000000001</c:v>
                      </c:pt>
                      <c:pt idx="241">
                        <c:v>4.5275999999999996</c:v>
                      </c:pt>
                      <c:pt idx="242">
                        <c:v>4.5449999999999999</c:v>
                      </c:pt>
                      <c:pt idx="243">
                        <c:v>4.5477999999999996</c:v>
                      </c:pt>
                      <c:pt idx="244">
                        <c:v>4.4214000000000002</c:v>
                      </c:pt>
                      <c:pt idx="245">
                        <c:v>4.3338999999999999</c:v>
                      </c:pt>
                      <c:pt idx="246">
                        <c:v>4.3338999999999999</c:v>
                      </c:pt>
                      <c:pt idx="247">
                        <c:v>4.4370000000000003</c:v>
                      </c:pt>
                      <c:pt idx="248">
                        <c:v>4.3487999999999998</c:v>
                      </c:pt>
                      <c:pt idx="249">
                        <c:v>4.3099999999999996</c:v>
                      </c:pt>
                      <c:pt idx="250">
                        <c:v>4.3099999999999996</c:v>
                      </c:pt>
                      <c:pt idx="251">
                        <c:v>4.3029000000000002</c:v>
                      </c:pt>
                      <c:pt idx="252">
                        <c:v>4.4180000000000001</c:v>
                      </c:pt>
                      <c:pt idx="253">
                        <c:v>4.5389999999999997</c:v>
                      </c:pt>
                      <c:pt idx="254">
                        <c:v>4.7363999999999997</c:v>
                      </c:pt>
                      <c:pt idx="255">
                        <c:v>4.8000999999999996</c:v>
                      </c:pt>
                      <c:pt idx="256">
                        <c:v>5.0096999999999996</c:v>
                      </c:pt>
                      <c:pt idx="257">
                        <c:v>4.9294000000000002</c:v>
                      </c:pt>
                      <c:pt idx="258">
                        <c:v>5.1532</c:v>
                      </c:pt>
                      <c:pt idx="259">
                        <c:v>5.0759999999999996</c:v>
                      </c:pt>
                      <c:pt idx="260">
                        <c:v>5.1467999999999998</c:v>
                      </c:pt>
                      <c:pt idx="261">
                        <c:v>5.0872000000000002</c:v>
                      </c:pt>
                      <c:pt idx="262">
                        <c:v>5.0990000000000002</c:v>
                      </c:pt>
                      <c:pt idx="263">
                        <c:v>5.0599999999999996</c:v>
                      </c:pt>
                      <c:pt idx="264">
                        <c:v>5.2150999999999996</c:v>
                      </c:pt>
                      <c:pt idx="265">
                        <c:v>5.2750000000000004</c:v>
                      </c:pt>
                      <c:pt idx="266">
                        <c:v>5.2750000000000004</c:v>
                      </c:pt>
                      <c:pt idx="267">
                        <c:v>5.1736000000000004</c:v>
                      </c:pt>
                      <c:pt idx="268">
                        <c:v>5.1609999999999996</c:v>
                      </c:pt>
                      <c:pt idx="269">
                        <c:v>5.0178000000000003</c:v>
                      </c:pt>
                      <c:pt idx="270">
                        <c:v>4.9284999999999997</c:v>
                      </c:pt>
                      <c:pt idx="271">
                        <c:v>4.9931999999999999</c:v>
                      </c:pt>
                      <c:pt idx="272">
                        <c:v>4.9218999999999999</c:v>
                      </c:pt>
                      <c:pt idx="273">
                        <c:v>4.9020999999999999</c:v>
                      </c:pt>
                      <c:pt idx="274">
                        <c:v>4.9977</c:v>
                      </c:pt>
                      <c:pt idx="275">
                        <c:v>5.1132</c:v>
                      </c:pt>
                      <c:pt idx="276">
                        <c:v>5.0838999999999999</c:v>
                      </c:pt>
                      <c:pt idx="277">
                        <c:v>5.1284000000000001</c:v>
                      </c:pt>
                      <c:pt idx="278">
                        <c:v>5.0274999999999999</c:v>
                      </c:pt>
                      <c:pt idx="279">
                        <c:v>5.0438999999999998</c:v>
                      </c:pt>
                      <c:pt idx="280">
                        <c:v>5.1256000000000004</c:v>
                      </c:pt>
                      <c:pt idx="281">
                        <c:v>5.2264999999999997</c:v>
                      </c:pt>
                      <c:pt idx="282">
                        <c:v>5.2266000000000004</c:v>
                      </c:pt>
                      <c:pt idx="283">
                        <c:v>5.3121</c:v>
                      </c:pt>
                      <c:pt idx="284">
                        <c:v>5.4954999999999998</c:v>
                      </c:pt>
                      <c:pt idx="285">
                        <c:v>5.36</c:v>
                      </c:pt>
                      <c:pt idx="286">
                        <c:v>5.4747000000000003</c:v>
                      </c:pt>
                      <c:pt idx="287">
                        <c:v>5.6371000000000002</c:v>
                      </c:pt>
                      <c:pt idx="288">
                        <c:v>5.7637</c:v>
                      </c:pt>
                      <c:pt idx="289">
                        <c:v>5.8978999999999999</c:v>
                      </c:pt>
                      <c:pt idx="290">
                        <c:v>5.9684999999999997</c:v>
                      </c:pt>
                      <c:pt idx="291">
                        <c:v>6.0875000000000004</c:v>
                      </c:pt>
                      <c:pt idx="292">
                        <c:v>5.7542</c:v>
                      </c:pt>
                      <c:pt idx="293">
                        <c:v>5.5925000000000002</c:v>
                      </c:pt>
                      <c:pt idx="294">
                        <c:v>5.8901000000000003</c:v>
                      </c:pt>
                      <c:pt idx="295">
                        <c:v>5.9837999999999996</c:v>
                      </c:pt>
                      <c:pt idx="296">
                        <c:v>6.0339999999999998</c:v>
                      </c:pt>
                      <c:pt idx="297">
                        <c:v>6.0712000000000002</c:v>
                      </c:pt>
                      <c:pt idx="298">
                        <c:v>6.1616999999999997</c:v>
                      </c:pt>
                      <c:pt idx="299">
                        <c:v>6.2549000000000001</c:v>
                      </c:pt>
                      <c:pt idx="300">
                        <c:v>6.2</c:v>
                      </c:pt>
                      <c:pt idx="301">
                        <c:v>6.1933999999999996</c:v>
                      </c:pt>
                      <c:pt idx="302">
                        <c:v>6.3391000000000002</c:v>
                      </c:pt>
                      <c:pt idx="303">
                        <c:v>6.39</c:v>
                      </c:pt>
                      <c:pt idx="304">
                        <c:v>6.4638</c:v>
                      </c:pt>
                      <c:pt idx="305">
                        <c:v>6.5945999999999998</c:v>
                      </c:pt>
                      <c:pt idx="306">
                        <c:v>6.7268999999999997</c:v>
                      </c:pt>
                      <c:pt idx="307">
                        <c:v>6.6430999999999996</c:v>
                      </c:pt>
                      <c:pt idx="308">
                        <c:v>6.6862000000000004</c:v>
                      </c:pt>
                      <c:pt idx="309">
                        <c:v>6.7964000000000002</c:v>
                      </c:pt>
                      <c:pt idx="310">
                        <c:v>6.57</c:v>
                      </c:pt>
                      <c:pt idx="311">
                        <c:v>6.54</c:v>
                      </c:pt>
                      <c:pt idx="312">
                        <c:v>6.6558999999999999</c:v>
                      </c:pt>
                      <c:pt idx="313">
                        <c:v>6.62</c:v>
                      </c:pt>
                      <c:pt idx="314">
                        <c:v>6.6997999999999998</c:v>
                      </c:pt>
                      <c:pt idx="315">
                        <c:v>6.8150000000000004</c:v>
                      </c:pt>
                      <c:pt idx="316">
                        <c:v>6.5671999999999997</c:v>
                      </c:pt>
                      <c:pt idx="317">
                        <c:v>6.69</c:v>
                      </c:pt>
                      <c:pt idx="318">
                        <c:v>6.7073</c:v>
                      </c:pt>
                      <c:pt idx="319">
                        <c:v>6.8358999999999996</c:v>
                      </c:pt>
                      <c:pt idx="320">
                        <c:v>6.7080000000000002</c:v>
                      </c:pt>
                      <c:pt idx="321">
                        <c:v>6.59</c:v>
                      </c:pt>
                      <c:pt idx="322">
                        <c:v>6.44</c:v>
                      </c:pt>
                      <c:pt idx="323">
                        <c:v>6.38</c:v>
                      </c:pt>
                      <c:pt idx="324">
                        <c:v>6.5049999999999999</c:v>
                      </c:pt>
                      <c:pt idx="325">
                        <c:v>6.3470000000000004</c:v>
                      </c:pt>
                      <c:pt idx="326">
                        <c:v>6.3129999999999997</c:v>
                      </c:pt>
                      <c:pt idx="327">
                        <c:v>6.3136000000000001</c:v>
                      </c:pt>
                      <c:pt idx="328">
                        <c:v>6.37</c:v>
                      </c:pt>
                      <c:pt idx="329">
                        <c:v>6.3190999999999997</c:v>
                      </c:pt>
                      <c:pt idx="330">
                        <c:v>6.3146000000000004</c:v>
                      </c:pt>
                      <c:pt idx="331">
                        <c:v>6.4191000000000003</c:v>
                      </c:pt>
                      <c:pt idx="332">
                        <c:v>6.5571000000000002</c:v>
                      </c:pt>
                      <c:pt idx="333">
                        <c:v>6.6883999999999997</c:v>
                      </c:pt>
                      <c:pt idx="334">
                        <c:v>6.6493000000000002</c:v>
                      </c:pt>
                      <c:pt idx="335">
                        <c:v>6.6976000000000004</c:v>
                      </c:pt>
                      <c:pt idx="336">
                        <c:v>6.7690999999999999</c:v>
                      </c:pt>
                      <c:pt idx="337">
                        <c:v>6.7821999999999996</c:v>
                      </c:pt>
                      <c:pt idx="338">
                        <c:v>6.6406999999999998</c:v>
                      </c:pt>
                      <c:pt idx="339">
                        <c:v>6.8754</c:v>
                      </c:pt>
                      <c:pt idx="340">
                        <c:v>6.8258000000000001</c:v>
                      </c:pt>
                      <c:pt idx="341">
                        <c:v>6.9070999999999998</c:v>
                      </c:pt>
                      <c:pt idx="342">
                        <c:v>6.8676000000000004</c:v>
                      </c:pt>
                      <c:pt idx="343">
                        <c:v>6.9389000000000003</c:v>
                      </c:pt>
                      <c:pt idx="344">
                        <c:v>6.9745999999999997</c:v>
                      </c:pt>
                      <c:pt idx="345">
                        <c:v>6.89</c:v>
                      </c:pt>
                      <c:pt idx="346">
                        <c:v>6.89</c:v>
                      </c:pt>
                      <c:pt idx="347">
                        <c:v>6.94</c:v>
                      </c:pt>
                      <c:pt idx="348">
                        <c:v>6.85</c:v>
                      </c:pt>
                      <c:pt idx="349">
                        <c:v>6.7850000000000001</c:v>
                      </c:pt>
                      <c:pt idx="350">
                        <c:v>6.7168999999999999</c:v>
                      </c:pt>
                      <c:pt idx="351">
                        <c:v>6.7217000000000002</c:v>
                      </c:pt>
                      <c:pt idx="352">
                        <c:v>6.8156999999999996</c:v>
                      </c:pt>
                      <c:pt idx="353">
                        <c:v>6.8826999999999998</c:v>
                      </c:pt>
                      <c:pt idx="354">
                        <c:v>6.8372000000000002</c:v>
                      </c:pt>
                      <c:pt idx="355">
                        <c:v>6.7648999999999999</c:v>
                      </c:pt>
                      <c:pt idx="356">
                        <c:v>6.8449999999999998</c:v>
                      </c:pt>
                      <c:pt idx="357">
                        <c:v>6.85</c:v>
                      </c:pt>
                      <c:pt idx="358">
                        <c:v>6.9465000000000003</c:v>
                      </c:pt>
                      <c:pt idx="359">
                        <c:v>7.05</c:v>
                      </c:pt>
                      <c:pt idx="360">
                        <c:v>7.0929000000000002</c:v>
                      </c:pt>
                      <c:pt idx="361">
                        <c:v>7.0934999999999997</c:v>
                      </c:pt>
                      <c:pt idx="362">
                        <c:v>7.1162999999999998</c:v>
                      </c:pt>
                      <c:pt idx="363">
                        <c:v>7.1211000000000002</c:v>
                      </c:pt>
                      <c:pt idx="364">
                        <c:v>7.2564000000000002</c:v>
                      </c:pt>
                      <c:pt idx="365">
                        <c:v>7.3365</c:v>
                      </c:pt>
                      <c:pt idx="366">
                        <c:v>7.2149999999999999</c:v>
                      </c:pt>
                      <c:pt idx="367">
                        <c:v>7.375</c:v>
                      </c:pt>
                      <c:pt idx="368">
                        <c:v>7.4135</c:v>
                      </c:pt>
                      <c:pt idx="369">
                        <c:v>7.3319000000000001</c:v>
                      </c:pt>
                      <c:pt idx="370">
                        <c:v>7.29</c:v>
                      </c:pt>
                      <c:pt idx="371">
                        <c:v>7.1285999999999996</c:v>
                      </c:pt>
                      <c:pt idx="372">
                        <c:v>7.0842999999999998</c:v>
                      </c:pt>
                      <c:pt idx="373">
                        <c:v>7.1938000000000004</c:v>
                      </c:pt>
                      <c:pt idx="374">
                        <c:v>7.2436999999999996</c:v>
                      </c:pt>
                      <c:pt idx="375">
                        <c:v>7.1943000000000001</c:v>
                      </c:pt>
                      <c:pt idx="376">
                        <c:v>7.2961999999999998</c:v>
                      </c:pt>
                      <c:pt idx="377">
                        <c:v>7.4</c:v>
                      </c:pt>
                      <c:pt idx="378">
                        <c:v>7.3449999999999998</c:v>
                      </c:pt>
                      <c:pt idx="379">
                        <c:v>7.415</c:v>
                      </c:pt>
                      <c:pt idx="380">
                        <c:v>7.415</c:v>
                      </c:pt>
                      <c:pt idx="381">
                        <c:v>7.4466000000000001</c:v>
                      </c:pt>
                      <c:pt idx="382">
                        <c:v>7.5277000000000003</c:v>
                      </c:pt>
                      <c:pt idx="383">
                        <c:v>7.4073000000000002</c:v>
                      </c:pt>
                      <c:pt idx="384">
                        <c:v>7.43</c:v>
                      </c:pt>
                      <c:pt idx="385">
                        <c:v>7.3849999999999998</c:v>
                      </c:pt>
                      <c:pt idx="386">
                        <c:v>7.32</c:v>
                      </c:pt>
                      <c:pt idx="387">
                        <c:v>7.24</c:v>
                      </c:pt>
                      <c:pt idx="388">
                        <c:v>7.24</c:v>
                      </c:pt>
                      <c:pt idx="389">
                        <c:v>7.3048000000000002</c:v>
                      </c:pt>
                      <c:pt idx="390">
                        <c:v>7.5875000000000004</c:v>
                      </c:pt>
                      <c:pt idx="391">
                        <c:v>7.69</c:v>
                      </c:pt>
                      <c:pt idx="392">
                        <c:v>7.7527999999999997</c:v>
                      </c:pt>
                      <c:pt idx="393">
                        <c:v>7.7961999999999998</c:v>
                      </c:pt>
                      <c:pt idx="394">
                        <c:v>7.6764000000000001</c:v>
                      </c:pt>
                      <c:pt idx="395">
                        <c:v>7.9265999999999996</c:v>
                      </c:pt>
                      <c:pt idx="396">
                        <c:v>7.9625000000000004</c:v>
                      </c:pt>
                      <c:pt idx="397">
                        <c:v>8.0023999999999997</c:v>
                      </c:pt>
                      <c:pt idx="398">
                        <c:v>7.9938000000000002</c:v>
                      </c:pt>
                      <c:pt idx="399">
                        <c:v>8.2888000000000002</c:v>
                      </c:pt>
                      <c:pt idx="400">
                        <c:v>8.2673000000000005</c:v>
                      </c:pt>
                      <c:pt idx="401">
                        <c:v>8.3301999999999996</c:v>
                      </c:pt>
                      <c:pt idx="402">
                        <c:v>8.2050000000000001</c:v>
                      </c:pt>
                      <c:pt idx="403">
                        <c:v>8.23</c:v>
                      </c:pt>
                      <c:pt idx="404">
                        <c:v>8.3485999999999994</c:v>
                      </c:pt>
                      <c:pt idx="405">
                        <c:v>8.4365000000000006</c:v>
                      </c:pt>
                      <c:pt idx="406">
                        <c:v>8.4450000000000003</c:v>
                      </c:pt>
                      <c:pt idx="407">
                        <c:v>8.4550000000000001</c:v>
                      </c:pt>
                      <c:pt idx="408">
                        <c:v>8.5843000000000007</c:v>
                      </c:pt>
                      <c:pt idx="409">
                        <c:v>8.5844000000000005</c:v>
                      </c:pt>
                      <c:pt idx="410">
                        <c:v>8.4893000000000001</c:v>
                      </c:pt>
                      <c:pt idx="411">
                        <c:v>8.5792999999999999</c:v>
                      </c:pt>
                      <c:pt idx="412">
                        <c:v>8.5092999999999996</c:v>
                      </c:pt>
                      <c:pt idx="413">
                        <c:v>8.5380000000000003</c:v>
                      </c:pt>
                      <c:pt idx="414">
                        <c:v>8.5588999999999995</c:v>
                      </c:pt>
                      <c:pt idx="415">
                        <c:v>8.5290999999999997</c:v>
                      </c:pt>
                      <c:pt idx="416">
                        <c:v>8.4842999999999993</c:v>
                      </c:pt>
                      <c:pt idx="417">
                        <c:v>8.5713000000000008</c:v>
                      </c:pt>
                      <c:pt idx="418">
                        <c:v>8.61</c:v>
                      </c:pt>
                      <c:pt idx="419">
                        <c:v>8.7567000000000004</c:v>
                      </c:pt>
                      <c:pt idx="420">
                        <c:v>8.7553000000000001</c:v>
                      </c:pt>
                      <c:pt idx="421">
                        <c:v>8.7250999999999994</c:v>
                      </c:pt>
                      <c:pt idx="422">
                        <c:v>8.875</c:v>
                      </c:pt>
                      <c:pt idx="423">
                        <c:v>9.3350000000000009</c:v>
                      </c:pt>
                      <c:pt idx="424">
                        <c:v>9.25</c:v>
                      </c:pt>
                      <c:pt idx="425">
                        <c:v>9.2361000000000004</c:v>
                      </c:pt>
                      <c:pt idx="426">
                        <c:v>8.9442000000000004</c:v>
                      </c:pt>
                      <c:pt idx="427">
                        <c:v>9.0221999999999998</c:v>
                      </c:pt>
                      <c:pt idx="428">
                        <c:v>9.0570000000000004</c:v>
                      </c:pt>
                      <c:pt idx="429">
                        <c:v>9.1214999999999993</c:v>
                      </c:pt>
                      <c:pt idx="430">
                        <c:v>9.0716000000000001</c:v>
                      </c:pt>
                      <c:pt idx="431">
                        <c:v>8.9220000000000006</c:v>
                      </c:pt>
                      <c:pt idx="432">
                        <c:v>8.9068000000000005</c:v>
                      </c:pt>
                      <c:pt idx="433">
                        <c:v>9.0027000000000008</c:v>
                      </c:pt>
                      <c:pt idx="434">
                        <c:v>9.0473999999999997</c:v>
                      </c:pt>
                      <c:pt idx="435">
                        <c:v>9.1114999999999995</c:v>
                      </c:pt>
                      <c:pt idx="436">
                        <c:v>9.2386999999999997</c:v>
                      </c:pt>
                      <c:pt idx="437">
                        <c:v>9.1850000000000005</c:v>
                      </c:pt>
                      <c:pt idx="438">
                        <c:v>9.2517999999999994</c:v>
                      </c:pt>
                      <c:pt idx="439">
                        <c:v>9.1732999999999993</c:v>
                      </c:pt>
                      <c:pt idx="440">
                        <c:v>9.2421000000000006</c:v>
                      </c:pt>
                      <c:pt idx="441">
                        <c:v>9.2911000000000001</c:v>
                      </c:pt>
                      <c:pt idx="442">
                        <c:v>9.1029</c:v>
                      </c:pt>
                      <c:pt idx="443">
                        <c:v>9.2288999999999994</c:v>
                      </c:pt>
                      <c:pt idx="444">
                        <c:v>9.0526</c:v>
                      </c:pt>
                      <c:pt idx="445">
                        <c:v>9.0973000000000006</c:v>
                      </c:pt>
                      <c:pt idx="446">
                        <c:v>9.0967000000000002</c:v>
                      </c:pt>
                      <c:pt idx="447">
                        <c:v>9.1896000000000004</c:v>
                      </c:pt>
                      <c:pt idx="448">
                        <c:v>9.33</c:v>
                      </c:pt>
                      <c:pt idx="449">
                        <c:v>9.4033999999999995</c:v>
                      </c:pt>
                      <c:pt idx="450">
                        <c:v>9.8744999999999994</c:v>
                      </c:pt>
                      <c:pt idx="451">
                        <c:v>9.9346999999999994</c:v>
                      </c:pt>
                      <c:pt idx="452">
                        <c:v>10.51</c:v>
                      </c:pt>
                      <c:pt idx="453">
                        <c:v>10.88</c:v>
                      </c:pt>
                      <c:pt idx="454">
                        <c:v>11.16</c:v>
                      </c:pt>
                      <c:pt idx="455">
                        <c:v>11.62</c:v>
                      </c:pt>
                      <c:pt idx="456">
                        <c:v>11.54</c:v>
                      </c:pt>
                      <c:pt idx="457">
                        <c:v>12.4335</c:v>
                      </c:pt>
                      <c:pt idx="458">
                        <c:v>12.1614</c:v>
                      </c:pt>
                      <c:pt idx="459">
                        <c:v>12.31</c:v>
                      </c:pt>
                      <c:pt idx="460">
                        <c:v>12.12</c:v>
                      </c:pt>
                      <c:pt idx="461">
                        <c:v>12.1251</c:v>
                      </c:pt>
                      <c:pt idx="462">
                        <c:v>12.073399999999999</c:v>
                      </c:pt>
                      <c:pt idx="463">
                        <c:v>12.243</c:v>
                      </c:pt>
                      <c:pt idx="464">
                        <c:v>12.174799999999999</c:v>
                      </c:pt>
                      <c:pt idx="465">
                        <c:v>12.245100000000001</c:v>
                      </c:pt>
                      <c:pt idx="466">
                        <c:v>12.003500000000001</c:v>
                      </c:pt>
                      <c:pt idx="467">
                        <c:v>12.008900000000001</c:v>
                      </c:pt>
                      <c:pt idx="468">
                        <c:v>12.034599999999999</c:v>
                      </c:pt>
                      <c:pt idx="469">
                        <c:v>12.0617</c:v>
                      </c:pt>
                      <c:pt idx="470">
                        <c:v>12.2089</c:v>
                      </c:pt>
                      <c:pt idx="471">
                        <c:v>12.093400000000001</c:v>
                      </c:pt>
                      <c:pt idx="472">
                        <c:v>12.37</c:v>
                      </c:pt>
                      <c:pt idx="473">
                        <c:v>12.285</c:v>
                      </c:pt>
                      <c:pt idx="474">
                        <c:v>12.167</c:v>
                      </c:pt>
                      <c:pt idx="475">
                        <c:v>12.135</c:v>
                      </c:pt>
                      <c:pt idx="476">
                        <c:v>11.94</c:v>
                      </c:pt>
                      <c:pt idx="477">
                        <c:v>11.9231</c:v>
                      </c:pt>
                      <c:pt idx="478">
                        <c:v>11.911099999999999</c:v>
                      </c:pt>
                      <c:pt idx="479">
                        <c:v>11.863</c:v>
                      </c:pt>
                      <c:pt idx="480">
                        <c:v>11.626099999999999</c:v>
                      </c:pt>
                      <c:pt idx="481">
                        <c:v>11.357900000000001</c:v>
                      </c:pt>
                      <c:pt idx="482">
                        <c:v>11.439</c:v>
                      </c:pt>
                      <c:pt idx="483">
                        <c:v>11.533799999999999</c:v>
                      </c:pt>
                      <c:pt idx="484">
                        <c:v>11.4222</c:v>
                      </c:pt>
                      <c:pt idx="485">
                        <c:v>11.682499999999999</c:v>
                      </c:pt>
                      <c:pt idx="486">
                        <c:v>11.49</c:v>
                      </c:pt>
                      <c:pt idx="487">
                        <c:v>11.5471</c:v>
                      </c:pt>
                      <c:pt idx="488">
                        <c:v>11.5403</c:v>
                      </c:pt>
                      <c:pt idx="489">
                        <c:v>11.6257</c:v>
                      </c:pt>
                      <c:pt idx="490">
                        <c:v>11.7784</c:v>
                      </c:pt>
                      <c:pt idx="491">
                        <c:v>11.8567</c:v>
                      </c:pt>
                      <c:pt idx="492">
                        <c:v>11.6075</c:v>
                      </c:pt>
                      <c:pt idx="493">
                        <c:v>11.4754</c:v>
                      </c:pt>
                      <c:pt idx="494">
                        <c:v>11.45</c:v>
                      </c:pt>
                      <c:pt idx="495">
                        <c:v>11.657500000000001</c:v>
                      </c:pt>
                      <c:pt idx="496">
                        <c:v>11.657500000000001</c:v>
                      </c:pt>
                      <c:pt idx="497">
                        <c:v>11.7019</c:v>
                      </c:pt>
                      <c:pt idx="498">
                        <c:v>11.7409</c:v>
                      </c:pt>
                      <c:pt idx="499">
                        <c:v>11.879300000000001</c:v>
                      </c:pt>
                      <c:pt idx="500">
                        <c:v>11.860099999999999</c:v>
                      </c:pt>
                      <c:pt idx="501">
                        <c:v>11.860099999999999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5C00-408D-8404-07586C0218A4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'NTN-F'!$O$1</c15:sqref>
                        </c15:formulaRef>
                      </c:ext>
                    </c:extLst>
                    <c:strCache>
                      <c:ptCount val="1"/>
                      <c:pt idx="0">
                        <c:v>Tx 01/25</c:v>
                      </c:pt>
                    </c:strCache>
                  </c:strRef>
                </c:tx>
                <c:spPr>
                  <a:ln w="38100" cap="rnd">
                    <a:solidFill>
                      <a:schemeClr val="accent5">
                        <a:lumMod val="75000"/>
                      </a:schemeClr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'NTN-F'!$B$3:$B$988</c15:sqref>
                        </c15:formulaRef>
                      </c:ext>
                    </c:extLst>
                    <c:numCache>
                      <c:formatCode>m/d/yyyy</c:formatCode>
                      <c:ptCount val="986"/>
                      <c:pt idx="0">
                        <c:v>43832</c:v>
                      </c:pt>
                      <c:pt idx="1">
                        <c:v>43833</c:v>
                      </c:pt>
                      <c:pt idx="2">
                        <c:v>43836</c:v>
                      </c:pt>
                      <c:pt idx="3">
                        <c:v>43837</c:v>
                      </c:pt>
                      <c:pt idx="4">
                        <c:v>43838</c:v>
                      </c:pt>
                      <c:pt idx="5">
                        <c:v>43839</c:v>
                      </c:pt>
                      <c:pt idx="6">
                        <c:v>43840</c:v>
                      </c:pt>
                      <c:pt idx="7">
                        <c:v>43843</c:v>
                      </c:pt>
                      <c:pt idx="8">
                        <c:v>43844</c:v>
                      </c:pt>
                      <c:pt idx="9">
                        <c:v>43845</c:v>
                      </c:pt>
                      <c:pt idx="10">
                        <c:v>43846</c:v>
                      </c:pt>
                      <c:pt idx="11">
                        <c:v>43847</c:v>
                      </c:pt>
                      <c:pt idx="12">
                        <c:v>43850</c:v>
                      </c:pt>
                      <c:pt idx="13">
                        <c:v>43851</c:v>
                      </c:pt>
                      <c:pt idx="14">
                        <c:v>43852</c:v>
                      </c:pt>
                      <c:pt idx="15">
                        <c:v>43853</c:v>
                      </c:pt>
                      <c:pt idx="16">
                        <c:v>43854</c:v>
                      </c:pt>
                      <c:pt idx="17">
                        <c:v>43857</c:v>
                      </c:pt>
                      <c:pt idx="18">
                        <c:v>43858</c:v>
                      </c:pt>
                      <c:pt idx="19">
                        <c:v>43859</c:v>
                      </c:pt>
                      <c:pt idx="20">
                        <c:v>43860</c:v>
                      </c:pt>
                      <c:pt idx="21">
                        <c:v>43861</c:v>
                      </c:pt>
                      <c:pt idx="22">
                        <c:v>43864</c:v>
                      </c:pt>
                      <c:pt idx="23">
                        <c:v>43865</c:v>
                      </c:pt>
                      <c:pt idx="24">
                        <c:v>43866</c:v>
                      </c:pt>
                      <c:pt idx="25">
                        <c:v>43867</c:v>
                      </c:pt>
                      <c:pt idx="26">
                        <c:v>43868</c:v>
                      </c:pt>
                      <c:pt idx="27">
                        <c:v>43871</c:v>
                      </c:pt>
                      <c:pt idx="28">
                        <c:v>43872</c:v>
                      </c:pt>
                      <c:pt idx="29">
                        <c:v>43873</c:v>
                      </c:pt>
                      <c:pt idx="30">
                        <c:v>43874</c:v>
                      </c:pt>
                      <c:pt idx="31">
                        <c:v>43875</c:v>
                      </c:pt>
                      <c:pt idx="32">
                        <c:v>43878</c:v>
                      </c:pt>
                      <c:pt idx="33">
                        <c:v>43879</c:v>
                      </c:pt>
                      <c:pt idx="34">
                        <c:v>43880</c:v>
                      </c:pt>
                      <c:pt idx="35">
                        <c:v>43881</c:v>
                      </c:pt>
                      <c:pt idx="36">
                        <c:v>43882</c:v>
                      </c:pt>
                      <c:pt idx="37">
                        <c:v>43887</c:v>
                      </c:pt>
                      <c:pt idx="38">
                        <c:v>43888</c:v>
                      </c:pt>
                      <c:pt idx="39">
                        <c:v>43889</c:v>
                      </c:pt>
                      <c:pt idx="40">
                        <c:v>43892</c:v>
                      </c:pt>
                      <c:pt idx="41">
                        <c:v>43893</c:v>
                      </c:pt>
                      <c:pt idx="42">
                        <c:v>43894</c:v>
                      </c:pt>
                      <c:pt idx="43">
                        <c:v>43895</c:v>
                      </c:pt>
                      <c:pt idx="44">
                        <c:v>43896</c:v>
                      </c:pt>
                      <c:pt idx="45">
                        <c:v>43899</c:v>
                      </c:pt>
                      <c:pt idx="46">
                        <c:v>43900</c:v>
                      </c:pt>
                      <c:pt idx="47">
                        <c:v>43901</c:v>
                      </c:pt>
                      <c:pt idx="48">
                        <c:v>43902</c:v>
                      </c:pt>
                      <c:pt idx="49">
                        <c:v>43903</c:v>
                      </c:pt>
                      <c:pt idx="50">
                        <c:v>43906</c:v>
                      </c:pt>
                      <c:pt idx="51">
                        <c:v>43907</c:v>
                      </c:pt>
                      <c:pt idx="52">
                        <c:v>43908</c:v>
                      </c:pt>
                      <c:pt idx="53">
                        <c:v>43909</c:v>
                      </c:pt>
                      <c:pt idx="54">
                        <c:v>43910</c:v>
                      </c:pt>
                      <c:pt idx="55">
                        <c:v>43913</c:v>
                      </c:pt>
                      <c:pt idx="56">
                        <c:v>43914</c:v>
                      </c:pt>
                      <c:pt idx="57">
                        <c:v>43915</c:v>
                      </c:pt>
                      <c:pt idx="58">
                        <c:v>43916</c:v>
                      </c:pt>
                      <c:pt idx="59">
                        <c:v>43917</c:v>
                      </c:pt>
                      <c:pt idx="60">
                        <c:v>43920</c:v>
                      </c:pt>
                      <c:pt idx="61">
                        <c:v>43921</c:v>
                      </c:pt>
                      <c:pt idx="62">
                        <c:v>43922</c:v>
                      </c:pt>
                      <c:pt idx="63">
                        <c:v>43923</c:v>
                      </c:pt>
                      <c:pt idx="64">
                        <c:v>43924</c:v>
                      </c:pt>
                      <c:pt idx="65">
                        <c:v>43927</c:v>
                      </c:pt>
                      <c:pt idx="66">
                        <c:v>43928</c:v>
                      </c:pt>
                      <c:pt idx="67">
                        <c:v>43929</c:v>
                      </c:pt>
                      <c:pt idx="68">
                        <c:v>43930</c:v>
                      </c:pt>
                      <c:pt idx="69">
                        <c:v>43934</c:v>
                      </c:pt>
                      <c:pt idx="70">
                        <c:v>43935</c:v>
                      </c:pt>
                      <c:pt idx="71">
                        <c:v>43936</c:v>
                      </c:pt>
                      <c:pt idx="72">
                        <c:v>43937</c:v>
                      </c:pt>
                      <c:pt idx="73">
                        <c:v>43938</c:v>
                      </c:pt>
                      <c:pt idx="74">
                        <c:v>43941</c:v>
                      </c:pt>
                      <c:pt idx="75">
                        <c:v>43943</c:v>
                      </c:pt>
                      <c:pt idx="76">
                        <c:v>43944</c:v>
                      </c:pt>
                      <c:pt idx="77">
                        <c:v>43945</c:v>
                      </c:pt>
                      <c:pt idx="78">
                        <c:v>43948</c:v>
                      </c:pt>
                      <c:pt idx="79">
                        <c:v>43949</c:v>
                      </c:pt>
                      <c:pt idx="80">
                        <c:v>43950</c:v>
                      </c:pt>
                      <c:pt idx="81">
                        <c:v>43951</c:v>
                      </c:pt>
                      <c:pt idx="82">
                        <c:v>43955</c:v>
                      </c:pt>
                      <c:pt idx="83">
                        <c:v>43956</c:v>
                      </c:pt>
                      <c:pt idx="84">
                        <c:v>43957</c:v>
                      </c:pt>
                      <c:pt idx="85">
                        <c:v>43958</c:v>
                      </c:pt>
                      <c:pt idx="86">
                        <c:v>43959</c:v>
                      </c:pt>
                      <c:pt idx="87">
                        <c:v>43962</c:v>
                      </c:pt>
                      <c:pt idx="88">
                        <c:v>43963</c:v>
                      </c:pt>
                      <c:pt idx="89">
                        <c:v>43964</c:v>
                      </c:pt>
                      <c:pt idx="90">
                        <c:v>43965</c:v>
                      </c:pt>
                      <c:pt idx="91">
                        <c:v>43966</c:v>
                      </c:pt>
                      <c:pt idx="92">
                        <c:v>43969</c:v>
                      </c:pt>
                      <c:pt idx="93">
                        <c:v>43970</c:v>
                      </c:pt>
                      <c:pt idx="94">
                        <c:v>43971</c:v>
                      </c:pt>
                      <c:pt idx="95">
                        <c:v>43972</c:v>
                      </c:pt>
                      <c:pt idx="96">
                        <c:v>43973</c:v>
                      </c:pt>
                      <c:pt idx="97">
                        <c:v>43976</c:v>
                      </c:pt>
                      <c:pt idx="98">
                        <c:v>43977</c:v>
                      </c:pt>
                      <c:pt idx="99">
                        <c:v>43978</c:v>
                      </c:pt>
                      <c:pt idx="100">
                        <c:v>43979</c:v>
                      </c:pt>
                      <c:pt idx="101">
                        <c:v>43980</c:v>
                      </c:pt>
                      <c:pt idx="102">
                        <c:v>43983</c:v>
                      </c:pt>
                      <c:pt idx="103">
                        <c:v>43984</c:v>
                      </c:pt>
                      <c:pt idx="104">
                        <c:v>43985</c:v>
                      </c:pt>
                      <c:pt idx="105">
                        <c:v>43986</c:v>
                      </c:pt>
                      <c:pt idx="106">
                        <c:v>43987</c:v>
                      </c:pt>
                      <c:pt idx="107">
                        <c:v>43990</c:v>
                      </c:pt>
                      <c:pt idx="108">
                        <c:v>43991</c:v>
                      </c:pt>
                      <c:pt idx="109">
                        <c:v>43992</c:v>
                      </c:pt>
                      <c:pt idx="110">
                        <c:v>43994</c:v>
                      </c:pt>
                      <c:pt idx="111">
                        <c:v>43997</c:v>
                      </c:pt>
                      <c:pt idx="112">
                        <c:v>43998</c:v>
                      </c:pt>
                      <c:pt idx="113">
                        <c:v>43999</c:v>
                      </c:pt>
                      <c:pt idx="114">
                        <c:v>44000</c:v>
                      </c:pt>
                      <c:pt idx="115">
                        <c:v>44001</c:v>
                      </c:pt>
                      <c:pt idx="116">
                        <c:v>44004</c:v>
                      </c:pt>
                      <c:pt idx="117">
                        <c:v>44005</c:v>
                      </c:pt>
                      <c:pt idx="118">
                        <c:v>44006</c:v>
                      </c:pt>
                      <c:pt idx="119">
                        <c:v>44007</c:v>
                      </c:pt>
                      <c:pt idx="120">
                        <c:v>44008</c:v>
                      </c:pt>
                      <c:pt idx="121">
                        <c:v>44011</c:v>
                      </c:pt>
                      <c:pt idx="122">
                        <c:v>44012</c:v>
                      </c:pt>
                      <c:pt idx="123">
                        <c:v>44013</c:v>
                      </c:pt>
                      <c:pt idx="124">
                        <c:v>44014</c:v>
                      </c:pt>
                      <c:pt idx="125">
                        <c:v>44015</c:v>
                      </c:pt>
                      <c:pt idx="126">
                        <c:v>44018</c:v>
                      </c:pt>
                      <c:pt idx="127">
                        <c:v>44019</c:v>
                      </c:pt>
                      <c:pt idx="128">
                        <c:v>44020</c:v>
                      </c:pt>
                      <c:pt idx="129">
                        <c:v>44021</c:v>
                      </c:pt>
                      <c:pt idx="130">
                        <c:v>44022</c:v>
                      </c:pt>
                      <c:pt idx="131">
                        <c:v>44025</c:v>
                      </c:pt>
                      <c:pt idx="132">
                        <c:v>44026</c:v>
                      </c:pt>
                      <c:pt idx="133">
                        <c:v>44027</c:v>
                      </c:pt>
                      <c:pt idx="134">
                        <c:v>44028</c:v>
                      </c:pt>
                      <c:pt idx="135">
                        <c:v>44029</c:v>
                      </c:pt>
                      <c:pt idx="136">
                        <c:v>44032</c:v>
                      </c:pt>
                      <c:pt idx="137">
                        <c:v>44033</c:v>
                      </c:pt>
                      <c:pt idx="138">
                        <c:v>44034</c:v>
                      </c:pt>
                      <c:pt idx="139">
                        <c:v>44035</c:v>
                      </c:pt>
                      <c:pt idx="140">
                        <c:v>44036</c:v>
                      </c:pt>
                      <c:pt idx="141">
                        <c:v>44039</c:v>
                      </c:pt>
                      <c:pt idx="142">
                        <c:v>44040</c:v>
                      </c:pt>
                      <c:pt idx="143">
                        <c:v>44041</c:v>
                      </c:pt>
                      <c:pt idx="144">
                        <c:v>44042</c:v>
                      </c:pt>
                      <c:pt idx="145">
                        <c:v>44043</c:v>
                      </c:pt>
                      <c:pt idx="146">
                        <c:v>44046</c:v>
                      </c:pt>
                      <c:pt idx="147">
                        <c:v>44047</c:v>
                      </c:pt>
                      <c:pt idx="148">
                        <c:v>44048</c:v>
                      </c:pt>
                      <c:pt idx="149">
                        <c:v>44049</c:v>
                      </c:pt>
                      <c:pt idx="150">
                        <c:v>44050</c:v>
                      </c:pt>
                      <c:pt idx="151">
                        <c:v>44053</c:v>
                      </c:pt>
                      <c:pt idx="152">
                        <c:v>44054</c:v>
                      </c:pt>
                      <c:pt idx="153">
                        <c:v>44055</c:v>
                      </c:pt>
                      <c:pt idx="154">
                        <c:v>44056</c:v>
                      </c:pt>
                      <c:pt idx="155">
                        <c:v>44057</c:v>
                      </c:pt>
                      <c:pt idx="156">
                        <c:v>44060</c:v>
                      </c:pt>
                      <c:pt idx="157">
                        <c:v>44061</c:v>
                      </c:pt>
                      <c:pt idx="158">
                        <c:v>44062</c:v>
                      </c:pt>
                      <c:pt idx="159">
                        <c:v>44063</c:v>
                      </c:pt>
                      <c:pt idx="160">
                        <c:v>44064</c:v>
                      </c:pt>
                      <c:pt idx="161">
                        <c:v>44067</c:v>
                      </c:pt>
                      <c:pt idx="162">
                        <c:v>44068</c:v>
                      </c:pt>
                      <c:pt idx="163">
                        <c:v>44069</c:v>
                      </c:pt>
                      <c:pt idx="164">
                        <c:v>44070</c:v>
                      </c:pt>
                      <c:pt idx="165">
                        <c:v>44071</c:v>
                      </c:pt>
                      <c:pt idx="166">
                        <c:v>44074</c:v>
                      </c:pt>
                      <c:pt idx="167">
                        <c:v>44075</c:v>
                      </c:pt>
                      <c:pt idx="168">
                        <c:v>44076</c:v>
                      </c:pt>
                      <c:pt idx="169">
                        <c:v>44077</c:v>
                      </c:pt>
                      <c:pt idx="170">
                        <c:v>44078</c:v>
                      </c:pt>
                      <c:pt idx="171">
                        <c:v>44082</c:v>
                      </c:pt>
                      <c:pt idx="172">
                        <c:v>44083</c:v>
                      </c:pt>
                      <c:pt idx="173">
                        <c:v>44084</c:v>
                      </c:pt>
                      <c:pt idx="174">
                        <c:v>44085</c:v>
                      </c:pt>
                      <c:pt idx="175">
                        <c:v>44088</c:v>
                      </c:pt>
                      <c:pt idx="176">
                        <c:v>44089</c:v>
                      </c:pt>
                      <c:pt idx="177">
                        <c:v>44090</c:v>
                      </c:pt>
                      <c:pt idx="178">
                        <c:v>44091</c:v>
                      </c:pt>
                      <c:pt idx="179">
                        <c:v>44092</c:v>
                      </c:pt>
                      <c:pt idx="180">
                        <c:v>44095</c:v>
                      </c:pt>
                      <c:pt idx="181">
                        <c:v>44096</c:v>
                      </c:pt>
                      <c:pt idx="182">
                        <c:v>44097</c:v>
                      </c:pt>
                      <c:pt idx="183">
                        <c:v>44098</c:v>
                      </c:pt>
                      <c:pt idx="184">
                        <c:v>44099</c:v>
                      </c:pt>
                      <c:pt idx="185">
                        <c:v>44102</c:v>
                      </c:pt>
                      <c:pt idx="186">
                        <c:v>44103</c:v>
                      </c:pt>
                      <c:pt idx="187">
                        <c:v>44104</c:v>
                      </c:pt>
                      <c:pt idx="188">
                        <c:v>44105</c:v>
                      </c:pt>
                      <c:pt idx="189">
                        <c:v>44106</c:v>
                      </c:pt>
                      <c:pt idx="190">
                        <c:v>44109</c:v>
                      </c:pt>
                      <c:pt idx="191">
                        <c:v>44110</c:v>
                      </c:pt>
                      <c:pt idx="192">
                        <c:v>44111</c:v>
                      </c:pt>
                      <c:pt idx="193">
                        <c:v>44112</c:v>
                      </c:pt>
                      <c:pt idx="194">
                        <c:v>44113</c:v>
                      </c:pt>
                      <c:pt idx="195">
                        <c:v>44117</c:v>
                      </c:pt>
                      <c:pt idx="196">
                        <c:v>44118</c:v>
                      </c:pt>
                      <c:pt idx="197">
                        <c:v>44119</c:v>
                      </c:pt>
                      <c:pt idx="198">
                        <c:v>44120</c:v>
                      </c:pt>
                      <c:pt idx="199">
                        <c:v>44123</c:v>
                      </c:pt>
                      <c:pt idx="200">
                        <c:v>44124</c:v>
                      </c:pt>
                      <c:pt idx="201">
                        <c:v>44125</c:v>
                      </c:pt>
                      <c:pt idx="202">
                        <c:v>44126</c:v>
                      </c:pt>
                      <c:pt idx="203">
                        <c:v>44127</c:v>
                      </c:pt>
                      <c:pt idx="204">
                        <c:v>44130</c:v>
                      </c:pt>
                      <c:pt idx="205">
                        <c:v>44131</c:v>
                      </c:pt>
                      <c:pt idx="206">
                        <c:v>44132</c:v>
                      </c:pt>
                      <c:pt idx="207">
                        <c:v>44133</c:v>
                      </c:pt>
                      <c:pt idx="208">
                        <c:v>44134</c:v>
                      </c:pt>
                      <c:pt idx="209">
                        <c:v>44138</c:v>
                      </c:pt>
                      <c:pt idx="210">
                        <c:v>44139</c:v>
                      </c:pt>
                      <c:pt idx="211">
                        <c:v>44140</c:v>
                      </c:pt>
                      <c:pt idx="212">
                        <c:v>44141</c:v>
                      </c:pt>
                      <c:pt idx="213">
                        <c:v>44144</c:v>
                      </c:pt>
                      <c:pt idx="214">
                        <c:v>44145</c:v>
                      </c:pt>
                      <c:pt idx="215">
                        <c:v>44146</c:v>
                      </c:pt>
                      <c:pt idx="216">
                        <c:v>44147</c:v>
                      </c:pt>
                      <c:pt idx="217">
                        <c:v>44148</c:v>
                      </c:pt>
                      <c:pt idx="218">
                        <c:v>44151</c:v>
                      </c:pt>
                      <c:pt idx="219">
                        <c:v>44152</c:v>
                      </c:pt>
                      <c:pt idx="220">
                        <c:v>44153</c:v>
                      </c:pt>
                      <c:pt idx="221">
                        <c:v>44154</c:v>
                      </c:pt>
                      <c:pt idx="222">
                        <c:v>44155</c:v>
                      </c:pt>
                      <c:pt idx="223">
                        <c:v>44158</c:v>
                      </c:pt>
                      <c:pt idx="224">
                        <c:v>44159</c:v>
                      </c:pt>
                      <c:pt idx="225">
                        <c:v>44160</c:v>
                      </c:pt>
                      <c:pt idx="226">
                        <c:v>44161</c:v>
                      </c:pt>
                      <c:pt idx="227">
                        <c:v>44162</c:v>
                      </c:pt>
                      <c:pt idx="228">
                        <c:v>44165</c:v>
                      </c:pt>
                      <c:pt idx="229">
                        <c:v>44166</c:v>
                      </c:pt>
                      <c:pt idx="230">
                        <c:v>44167</c:v>
                      </c:pt>
                      <c:pt idx="231">
                        <c:v>44168</c:v>
                      </c:pt>
                      <c:pt idx="232">
                        <c:v>44169</c:v>
                      </c:pt>
                      <c:pt idx="233">
                        <c:v>44172</c:v>
                      </c:pt>
                      <c:pt idx="234">
                        <c:v>44173</c:v>
                      </c:pt>
                      <c:pt idx="235">
                        <c:v>44174</c:v>
                      </c:pt>
                      <c:pt idx="236">
                        <c:v>44175</c:v>
                      </c:pt>
                      <c:pt idx="237">
                        <c:v>44176</c:v>
                      </c:pt>
                      <c:pt idx="238">
                        <c:v>44179</c:v>
                      </c:pt>
                      <c:pt idx="239">
                        <c:v>44180</c:v>
                      </c:pt>
                      <c:pt idx="240">
                        <c:v>44181</c:v>
                      </c:pt>
                      <c:pt idx="241">
                        <c:v>44182</c:v>
                      </c:pt>
                      <c:pt idx="242">
                        <c:v>44183</c:v>
                      </c:pt>
                      <c:pt idx="243">
                        <c:v>44186</c:v>
                      </c:pt>
                      <c:pt idx="244">
                        <c:v>44187</c:v>
                      </c:pt>
                      <c:pt idx="245">
                        <c:v>44188</c:v>
                      </c:pt>
                      <c:pt idx="246">
                        <c:v>44189</c:v>
                      </c:pt>
                      <c:pt idx="247">
                        <c:v>44193</c:v>
                      </c:pt>
                      <c:pt idx="248">
                        <c:v>44194</c:v>
                      </c:pt>
                      <c:pt idx="249">
                        <c:v>44195</c:v>
                      </c:pt>
                      <c:pt idx="250">
                        <c:v>44196</c:v>
                      </c:pt>
                      <c:pt idx="251">
                        <c:v>44200</c:v>
                      </c:pt>
                      <c:pt idx="252">
                        <c:v>44201</c:v>
                      </c:pt>
                      <c:pt idx="253">
                        <c:v>44202</c:v>
                      </c:pt>
                      <c:pt idx="254">
                        <c:v>44203</c:v>
                      </c:pt>
                      <c:pt idx="255">
                        <c:v>44204</c:v>
                      </c:pt>
                      <c:pt idx="256">
                        <c:v>44207</c:v>
                      </c:pt>
                      <c:pt idx="257">
                        <c:v>44208</c:v>
                      </c:pt>
                      <c:pt idx="258">
                        <c:v>44209</c:v>
                      </c:pt>
                      <c:pt idx="259">
                        <c:v>44210</c:v>
                      </c:pt>
                      <c:pt idx="260">
                        <c:v>44211</c:v>
                      </c:pt>
                      <c:pt idx="261">
                        <c:v>44214</c:v>
                      </c:pt>
                      <c:pt idx="262">
                        <c:v>44215</c:v>
                      </c:pt>
                      <c:pt idx="263">
                        <c:v>44216</c:v>
                      </c:pt>
                      <c:pt idx="264">
                        <c:v>44217</c:v>
                      </c:pt>
                      <c:pt idx="265">
                        <c:v>44218</c:v>
                      </c:pt>
                      <c:pt idx="266">
                        <c:v>44221</c:v>
                      </c:pt>
                      <c:pt idx="267">
                        <c:v>44222</c:v>
                      </c:pt>
                      <c:pt idx="268">
                        <c:v>44223</c:v>
                      </c:pt>
                      <c:pt idx="269">
                        <c:v>44224</c:v>
                      </c:pt>
                      <c:pt idx="270">
                        <c:v>44225</c:v>
                      </c:pt>
                      <c:pt idx="271">
                        <c:v>44228</c:v>
                      </c:pt>
                      <c:pt idx="272">
                        <c:v>44229</c:v>
                      </c:pt>
                      <c:pt idx="273">
                        <c:v>44230</c:v>
                      </c:pt>
                      <c:pt idx="274">
                        <c:v>44231</c:v>
                      </c:pt>
                      <c:pt idx="275">
                        <c:v>44232</c:v>
                      </c:pt>
                      <c:pt idx="276">
                        <c:v>44235</c:v>
                      </c:pt>
                      <c:pt idx="277">
                        <c:v>44236</c:v>
                      </c:pt>
                      <c:pt idx="278">
                        <c:v>44237</c:v>
                      </c:pt>
                      <c:pt idx="279">
                        <c:v>44238</c:v>
                      </c:pt>
                      <c:pt idx="280">
                        <c:v>44239</c:v>
                      </c:pt>
                      <c:pt idx="281">
                        <c:v>44244</c:v>
                      </c:pt>
                      <c:pt idx="282">
                        <c:v>44245</c:v>
                      </c:pt>
                      <c:pt idx="283">
                        <c:v>44246</c:v>
                      </c:pt>
                      <c:pt idx="284">
                        <c:v>44249</c:v>
                      </c:pt>
                      <c:pt idx="285">
                        <c:v>44250</c:v>
                      </c:pt>
                      <c:pt idx="286">
                        <c:v>44251</c:v>
                      </c:pt>
                      <c:pt idx="287">
                        <c:v>44252</c:v>
                      </c:pt>
                      <c:pt idx="288">
                        <c:v>44253</c:v>
                      </c:pt>
                      <c:pt idx="289">
                        <c:v>44256</c:v>
                      </c:pt>
                      <c:pt idx="290">
                        <c:v>44257</c:v>
                      </c:pt>
                      <c:pt idx="291">
                        <c:v>44258</c:v>
                      </c:pt>
                      <c:pt idx="292">
                        <c:v>44259</c:v>
                      </c:pt>
                      <c:pt idx="293">
                        <c:v>44260</c:v>
                      </c:pt>
                      <c:pt idx="294">
                        <c:v>44263</c:v>
                      </c:pt>
                      <c:pt idx="295">
                        <c:v>44264</c:v>
                      </c:pt>
                      <c:pt idx="296">
                        <c:v>44265</c:v>
                      </c:pt>
                      <c:pt idx="297">
                        <c:v>44266</c:v>
                      </c:pt>
                      <c:pt idx="298">
                        <c:v>44267</c:v>
                      </c:pt>
                      <c:pt idx="299">
                        <c:v>44270</c:v>
                      </c:pt>
                      <c:pt idx="300">
                        <c:v>44271</c:v>
                      </c:pt>
                      <c:pt idx="301">
                        <c:v>44272</c:v>
                      </c:pt>
                      <c:pt idx="302">
                        <c:v>44273</c:v>
                      </c:pt>
                      <c:pt idx="303">
                        <c:v>44274</c:v>
                      </c:pt>
                      <c:pt idx="304">
                        <c:v>44277</c:v>
                      </c:pt>
                      <c:pt idx="305">
                        <c:v>44278</c:v>
                      </c:pt>
                      <c:pt idx="306">
                        <c:v>44279</c:v>
                      </c:pt>
                      <c:pt idx="307">
                        <c:v>44280</c:v>
                      </c:pt>
                      <c:pt idx="308">
                        <c:v>44281</c:v>
                      </c:pt>
                      <c:pt idx="309">
                        <c:v>44284</c:v>
                      </c:pt>
                      <c:pt idx="310">
                        <c:v>44285</c:v>
                      </c:pt>
                      <c:pt idx="311">
                        <c:v>44286</c:v>
                      </c:pt>
                      <c:pt idx="312">
                        <c:v>44287</c:v>
                      </c:pt>
                      <c:pt idx="313">
                        <c:v>44291</c:v>
                      </c:pt>
                      <c:pt idx="314">
                        <c:v>44292</c:v>
                      </c:pt>
                      <c:pt idx="315">
                        <c:v>44293</c:v>
                      </c:pt>
                      <c:pt idx="316">
                        <c:v>44294</c:v>
                      </c:pt>
                      <c:pt idx="317">
                        <c:v>44295</c:v>
                      </c:pt>
                      <c:pt idx="318">
                        <c:v>44298</c:v>
                      </c:pt>
                      <c:pt idx="319">
                        <c:v>44299</c:v>
                      </c:pt>
                      <c:pt idx="320">
                        <c:v>44300</c:v>
                      </c:pt>
                      <c:pt idx="321">
                        <c:v>44301</c:v>
                      </c:pt>
                      <c:pt idx="322">
                        <c:v>44302</c:v>
                      </c:pt>
                      <c:pt idx="323">
                        <c:v>44305</c:v>
                      </c:pt>
                      <c:pt idx="324">
                        <c:v>44306</c:v>
                      </c:pt>
                      <c:pt idx="325">
                        <c:v>44308</c:v>
                      </c:pt>
                      <c:pt idx="326">
                        <c:v>44309</c:v>
                      </c:pt>
                      <c:pt idx="327">
                        <c:v>44312</c:v>
                      </c:pt>
                      <c:pt idx="328">
                        <c:v>44313</c:v>
                      </c:pt>
                      <c:pt idx="329">
                        <c:v>44314</c:v>
                      </c:pt>
                      <c:pt idx="330">
                        <c:v>44315</c:v>
                      </c:pt>
                      <c:pt idx="331">
                        <c:v>44316</c:v>
                      </c:pt>
                      <c:pt idx="332">
                        <c:v>44319</c:v>
                      </c:pt>
                      <c:pt idx="333">
                        <c:v>44320</c:v>
                      </c:pt>
                      <c:pt idx="334">
                        <c:v>44321</c:v>
                      </c:pt>
                      <c:pt idx="335">
                        <c:v>44322</c:v>
                      </c:pt>
                      <c:pt idx="336">
                        <c:v>44323</c:v>
                      </c:pt>
                      <c:pt idx="337">
                        <c:v>44326</c:v>
                      </c:pt>
                      <c:pt idx="338">
                        <c:v>44327</c:v>
                      </c:pt>
                      <c:pt idx="339">
                        <c:v>44328</c:v>
                      </c:pt>
                      <c:pt idx="340">
                        <c:v>44329</c:v>
                      </c:pt>
                      <c:pt idx="341">
                        <c:v>44330</c:v>
                      </c:pt>
                      <c:pt idx="342">
                        <c:v>44333</c:v>
                      </c:pt>
                      <c:pt idx="343">
                        <c:v>44334</c:v>
                      </c:pt>
                      <c:pt idx="344">
                        <c:v>44335</c:v>
                      </c:pt>
                      <c:pt idx="345">
                        <c:v>44336</c:v>
                      </c:pt>
                      <c:pt idx="346">
                        <c:v>44337</c:v>
                      </c:pt>
                      <c:pt idx="347">
                        <c:v>44340</c:v>
                      </c:pt>
                      <c:pt idx="348">
                        <c:v>44341</c:v>
                      </c:pt>
                      <c:pt idx="349">
                        <c:v>44342</c:v>
                      </c:pt>
                      <c:pt idx="350">
                        <c:v>44343</c:v>
                      </c:pt>
                      <c:pt idx="351">
                        <c:v>44344</c:v>
                      </c:pt>
                      <c:pt idx="352">
                        <c:v>44347</c:v>
                      </c:pt>
                      <c:pt idx="353">
                        <c:v>44348</c:v>
                      </c:pt>
                      <c:pt idx="354">
                        <c:v>44349</c:v>
                      </c:pt>
                      <c:pt idx="355">
                        <c:v>44351</c:v>
                      </c:pt>
                      <c:pt idx="356">
                        <c:v>44354</c:v>
                      </c:pt>
                      <c:pt idx="357">
                        <c:v>44355</c:v>
                      </c:pt>
                      <c:pt idx="358">
                        <c:v>44356</c:v>
                      </c:pt>
                      <c:pt idx="359">
                        <c:v>44357</c:v>
                      </c:pt>
                      <c:pt idx="360">
                        <c:v>44358</c:v>
                      </c:pt>
                      <c:pt idx="361">
                        <c:v>44361</c:v>
                      </c:pt>
                      <c:pt idx="362">
                        <c:v>44362</c:v>
                      </c:pt>
                      <c:pt idx="363">
                        <c:v>44363</c:v>
                      </c:pt>
                      <c:pt idx="364">
                        <c:v>44364</c:v>
                      </c:pt>
                      <c:pt idx="365">
                        <c:v>44365</c:v>
                      </c:pt>
                      <c:pt idx="366">
                        <c:v>44368</c:v>
                      </c:pt>
                      <c:pt idx="367">
                        <c:v>44369</c:v>
                      </c:pt>
                      <c:pt idx="368">
                        <c:v>44370</c:v>
                      </c:pt>
                      <c:pt idx="369">
                        <c:v>44371</c:v>
                      </c:pt>
                      <c:pt idx="370">
                        <c:v>44372</c:v>
                      </c:pt>
                      <c:pt idx="371">
                        <c:v>44375</c:v>
                      </c:pt>
                      <c:pt idx="372">
                        <c:v>44376</c:v>
                      </c:pt>
                      <c:pt idx="373">
                        <c:v>44377</c:v>
                      </c:pt>
                      <c:pt idx="374">
                        <c:v>44378</c:v>
                      </c:pt>
                      <c:pt idx="375">
                        <c:v>44379</c:v>
                      </c:pt>
                      <c:pt idx="376">
                        <c:v>44382</c:v>
                      </c:pt>
                      <c:pt idx="377">
                        <c:v>44383</c:v>
                      </c:pt>
                      <c:pt idx="378">
                        <c:v>44384</c:v>
                      </c:pt>
                      <c:pt idx="379">
                        <c:v>44385</c:v>
                      </c:pt>
                      <c:pt idx="380">
                        <c:v>44386</c:v>
                      </c:pt>
                      <c:pt idx="381">
                        <c:v>44389</c:v>
                      </c:pt>
                      <c:pt idx="382">
                        <c:v>44390</c:v>
                      </c:pt>
                      <c:pt idx="383">
                        <c:v>44391</c:v>
                      </c:pt>
                      <c:pt idx="384">
                        <c:v>44392</c:v>
                      </c:pt>
                      <c:pt idx="385">
                        <c:v>44393</c:v>
                      </c:pt>
                      <c:pt idx="386">
                        <c:v>44396</c:v>
                      </c:pt>
                      <c:pt idx="387">
                        <c:v>44397</c:v>
                      </c:pt>
                      <c:pt idx="388">
                        <c:v>44398</c:v>
                      </c:pt>
                      <c:pt idx="389">
                        <c:v>44399</c:v>
                      </c:pt>
                      <c:pt idx="390">
                        <c:v>44400</c:v>
                      </c:pt>
                      <c:pt idx="391">
                        <c:v>44403</c:v>
                      </c:pt>
                      <c:pt idx="392">
                        <c:v>44404</c:v>
                      </c:pt>
                      <c:pt idx="393">
                        <c:v>44405</c:v>
                      </c:pt>
                      <c:pt idx="394">
                        <c:v>44406</c:v>
                      </c:pt>
                      <c:pt idx="395">
                        <c:v>44407</c:v>
                      </c:pt>
                      <c:pt idx="396">
                        <c:v>44410</c:v>
                      </c:pt>
                      <c:pt idx="397">
                        <c:v>44411</c:v>
                      </c:pt>
                      <c:pt idx="398">
                        <c:v>44412</c:v>
                      </c:pt>
                      <c:pt idx="399">
                        <c:v>44413</c:v>
                      </c:pt>
                      <c:pt idx="400">
                        <c:v>44414</c:v>
                      </c:pt>
                      <c:pt idx="401">
                        <c:v>44417</c:v>
                      </c:pt>
                      <c:pt idx="402">
                        <c:v>44418</c:v>
                      </c:pt>
                      <c:pt idx="403">
                        <c:v>44419</c:v>
                      </c:pt>
                      <c:pt idx="404">
                        <c:v>44420</c:v>
                      </c:pt>
                      <c:pt idx="405">
                        <c:v>44421</c:v>
                      </c:pt>
                      <c:pt idx="406">
                        <c:v>44424</c:v>
                      </c:pt>
                      <c:pt idx="407">
                        <c:v>44425</c:v>
                      </c:pt>
                      <c:pt idx="408">
                        <c:v>44426</c:v>
                      </c:pt>
                      <c:pt idx="409">
                        <c:v>44427</c:v>
                      </c:pt>
                      <c:pt idx="410">
                        <c:v>44428</c:v>
                      </c:pt>
                      <c:pt idx="411">
                        <c:v>44431</c:v>
                      </c:pt>
                      <c:pt idx="412">
                        <c:v>44432</c:v>
                      </c:pt>
                      <c:pt idx="413">
                        <c:v>44433</c:v>
                      </c:pt>
                      <c:pt idx="414">
                        <c:v>44434</c:v>
                      </c:pt>
                      <c:pt idx="415">
                        <c:v>44435</c:v>
                      </c:pt>
                      <c:pt idx="416">
                        <c:v>44438</c:v>
                      </c:pt>
                      <c:pt idx="417">
                        <c:v>44439</c:v>
                      </c:pt>
                      <c:pt idx="418">
                        <c:v>44440</c:v>
                      </c:pt>
                      <c:pt idx="419">
                        <c:v>44441</c:v>
                      </c:pt>
                      <c:pt idx="420">
                        <c:v>44442</c:v>
                      </c:pt>
                      <c:pt idx="421">
                        <c:v>44445</c:v>
                      </c:pt>
                      <c:pt idx="422">
                        <c:v>44447</c:v>
                      </c:pt>
                      <c:pt idx="423">
                        <c:v>44448</c:v>
                      </c:pt>
                      <c:pt idx="424">
                        <c:v>44449</c:v>
                      </c:pt>
                      <c:pt idx="425">
                        <c:v>44452</c:v>
                      </c:pt>
                      <c:pt idx="426">
                        <c:v>44453</c:v>
                      </c:pt>
                      <c:pt idx="427">
                        <c:v>44454</c:v>
                      </c:pt>
                      <c:pt idx="428">
                        <c:v>44455</c:v>
                      </c:pt>
                      <c:pt idx="429">
                        <c:v>44456</c:v>
                      </c:pt>
                      <c:pt idx="430">
                        <c:v>44459</c:v>
                      </c:pt>
                      <c:pt idx="431">
                        <c:v>44460</c:v>
                      </c:pt>
                      <c:pt idx="432">
                        <c:v>44461</c:v>
                      </c:pt>
                      <c:pt idx="433">
                        <c:v>44462</c:v>
                      </c:pt>
                      <c:pt idx="434">
                        <c:v>44463</c:v>
                      </c:pt>
                      <c:pt idx="435">
                        <c:v>44466</c:v>
                      </c:pt>
                      <c:pt idx="436">
                        <c:v>44467</c:v>
                      </c:pt>
                      <c:pt idx="437">
                        <c:v>44468</c:v>
                      </c:pt>
                      <c:pt idx="438">
                        <c:v>44469</c:v>
                      </c:pt>
                      <c:pt idx="439">
                        <c:v>44470</c:v>
                      </c:pt>
                      <c:pt idx="440">
                        <c:v>44473</c:v>
                      </c:pt>
                      <c:pt idx="441">
                        <c:v>44474</c:v>
                      </c:pt>
                      <c:pt idx="442">
                        <c:v>44475</c:v>
                      </c:pt>
                      <c:pt idx="443">
                        <c:v>44476</c:v>
                      </c:pt>
                      <c:pt idx="444">
                        <c:v>44477</c:v>
                      </c:pt>
                      <c:pt idx="445">
                        <c:v>44480</c:v>
                      </c:pt>
                      <c:pt idx="446">
                        <c:v>44482</c:v>
                      </c:pt>
                      <c:pt idx="447">
                        <c:v>44483</c:v>
                      </c:pt>
                      <c:pt idx="448">
                        <c:v>44484</c:v>
                      </c:pt>
                      <c:pt idx="449">
                        <c:v>44487</c:v>
                      </c:pt>
                      <c:pt idx="450">
                        <c:v>44488</c:v>
                      </c:pt>
                      <c:pt idx="451">
                        <c:v>44489</c:v>
                      </c:pt>
                      <c:pt idx="452">
                        <c:v>44490</c:v>
                      </c:pt>
                      <c:pt idx="453">
                        <c:v>44491</c:v>
                      </c:pt>
                      <c:pt idx="454">
                        <c:v>44494</c:v>
                      </c:pt>
                      <c:pt idx="455">
                        <c:v>44495</c:v>
                      </c:pt>
                      <c:pt idx="456">
                        <c:v>44496</c:v>
                      </c:pt>
                      <c:pt idx="457">
                        <c:v>44497</c:v>
                      </c:pt>
                      <c:pt idx="458">
                        <c:v>44498</c:v>
                      </c:pt>
                      <c:pt idx="459">
                        <c:v>44501</c:v>
                      </c:pt>
                      <c:pt idx="460">
                        <c:v>44503</c:v>
                      </c:pt>
                      <c:pt idx="461">
                        <c:v>44504</c:v>
                      </c:pt>
                      <c:pt idx="462">
                        <c:v>44505</c:v>
                      </c:pt>
                      <c:pt idx="463">
                        <c:v>44508</c:v>
                      </c:pt>
                      <c:pt idx="464">
                        <c:v>44509</c:v>
                      </c:pt>
                      <c:pt idx="465">
                        <c:v>44510</c:v>
                      </c:pt>
                      <c:pt idx="466">
                        <c:v>44511</c:v>
                      </c:pt>
                      <c:pt idx="467">
                        <c:v>44512</c:v>
                      </c:pt>
                      <c:pt idx="468">
                        <c:v>44516</c:v>
                      </c:pt>
                      <c:pt idx="469">
                        <c:v>44517</c:v>
                      </c:pt>
                      <c:pt idx="470">
                        <c:v>44518</c:v>
                      </c:pt>
                      <c:pt idx="471">
                        <c:v>44519</c:v>
                      </c:pt>
                      <c:pt idx="472">
                        <c:v>44522</c:v>
                      </c:pt>
                      <c:pt idx="473">
                        <c:v>44523</c:v>
                      </c:pt>
                      <c:pt idx="474">
                        <c:v>44524</c:v>
                      </c:pt>
                      <c:pt idx="475">
                        <c:v>44525</c:v>
                      </c:pt>
                      <c:pt idx="476">
                        <c:v>44526</c:v>
                      </c:pt>
                      <c:pt idx="477">
                        <c:v>44529</c:v>
                      </c:pt>
                      <c:pt idx="478">
                        <c:v>44530</c:v>
                      </c:pt>
                      <c:pt idx="479">
                        <c:v>44531</c:v>
                      </c:pt>
                      <c:pt idx="480">
                        <c:v>44532</c:v>
                      </c:pt>
                      <c:pt idx="481">
                        <c:v>44533</c:v>
                      </c:pt>
                      <c:pt idx="482">
                        <c:v>44536</c:v>
                      </c:pt>
                      <c:pt idx="483">
                        <c:v>44537</c:v>
                      </c:pt>
                      <c:pt idx="484">
                        <c:v>44538</c:v>
                      </c:pt>
                      <c:pt idx="485">
                        <c:v>44539</c:v>
                      </c:pt>
                      <c:pt idx="486">
                        <c:v>44540</c:v>
                      </c:pt>
                      <c:pt idx="487">
                        <c:v>44543</c:v>
                      </c:pt>
                      <c:pt idx="488">
                        <c:v>44544</c:v>
                      </c:pt>
                      <c:pt idx="489">
                        <c:v>44545</c:v>
                      </c:pt>
                      <c:pt idx="490">
                        <c:v>44546</c:v>
                      </c:pt>
                      <c:pt idx="491">
                        <c:v>44547</c:v>
                      </c:pt>
                      <c:pt idx="492">
                        <c:v>44550</c:v>
                      </c:pt>
                      <c:pt idx="493">
                        <c:v>44551</c:v>
                      </c:pt>
                      <c:pt idx="494">
                        <c:v>44552</c:v>
                      </c:pt>
                      <c:pt idx="495">
                        <c:v>44553</c:v>
                      </c:pt>
                      <c:pt idx="496">
                        <c:v>44554</c:v>
                      </c:pt>
                      <c:pt idx="497">
                        <c:v>44557</c:v>
                      </c:pt>
                      <c:pt idx="498">
                        <c:v>44558</c:v>
                      </c:pt>
                      <c:pt idx="499">
                        <c:v>44559</c:v>
                      </c:pt>
                      <c:pt idx="500">
                        <c:v>44560</c:v>
                      </c:pt>
                      <c:pt idx="501">
                        <c:v>44561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'NTN-F'!$O$3:$O$988</c15:sqref>
                        </c15:formulaRef>
                      </c:ext>
                    </c:extLst>
                    <c:numCache>
                      <c:formatCode>#,##0.0000</c:formatCode>
                      <c:ptCount val="986"/>
                      <c:pt idx="0">
                        <c:v>6.3071999999999999</c:v>
                      </c:pt>
                      <c:pt idx="1">
                        <c:v>6.3308999999999997</c:v>
                      </c:pt>
                      <c:pt idx="2">
                        <c:v>6.3708999999999998</c:v>
                      </c:pt>
                      <c:pt idx="3">
                        <c:v>6.3550000000000004</c:v>
                      </c:pt>
                      <c:pt idx="4">
                        <c:v>6.3159999999999998</c:v>
                      </c:pt>
                      <c:pt idx="5">
                        <c:v>6.2901999999999996</c:v>
                      </c:pt>
                      <c:pt idx="6">
                        <c:v>6.2911000000000001</c:v>
                      </c:pt>
                      <c:pt idx="7">
                        <c:v>6.35</c:v>
                      </c:pt>
                      <c:pt idx="8">
                        <c:v>6.2904999999999998</c:v>
                      </c:pt>
                      <c:pt idx="9">
                        <c:v>6.23</c:v>
                      </c:pt>
                      <c:pt idx="10">
                        <c:v>6.34</c:v>
                      </c:pt>
                      <c:pt idx="11">
                        <c:v>6.29</c:v>
                      </c:pt>
                      <c:pt idx="12">
                        <c:v>6.3</c:v>
                      </c:pt>
                      <c:pt idx="13">
                        <c:v>6.25</c:v>
                      </c:pt>
                      <c:pt idx="14">
                        <c:v>6.2062999999999997</c:v>
                      </c:pt>
                      <c:pt idx="15">
                        <c:v>6.2256</c:v>
                      </c:pt>
                      <c:pt idx="16">
                        <c:v>6.2064000000000004</c:v>
                      </c:pt>
                      <c:pt idx="17">
                        <c:v>6.1749999999999998</c:v>
                      </c:pt>
                      <c:pt idx="18">
                        <c:v>6.1182999999999996</c:v>
                      </c:pt>
                      <c:pt idx="19">
                        <c:v>6.1033999999999997</c:v>
                      </c:pt>
                      <c:pt idx="20">
                        <c:v>6.13</c:v>
                      </c:pt>
                      <c:pt idx="21">
                        <c:v>6.14</c:v>
                      </c:pt>
                      <c:pt idx="22">
                        <c:v>6.08</c:v>
                      </c:pt>
                      <c:pt idx="23">
                        <c:v>6.05</c:v>
                      </c:pt>
                      <c:pt idx="24">
                        <c:v>5.9869000000000003</c:v>
                      </c:pt>
                      <c:pt idx="25">
                        <c:v>6.0758000000000001</c:v>
                      </c:pt>
                      <c:pt idx="26">
                        <c:v>6.1349999999999998</c:v>
                      </c:pt>
                      <c:pt idx="27">
                        <c:v>6.085</c:v>
                      </c:pt>
                      <c:pt idx="28">
                        <c:v>6.0026000000000002</c:v>
                      </c:pt>
                      <c:pt idx="29">
                        <c:v>5.9644000000000004</c:v>
                      </c:pt>
                      <c:pt idx="30">
                        <c:v>6.0144000000000002</c:v>
                      </c:pt>
                      <c:pt idx="31">
                        <c:v>5.89</c:v>
                      </c:pt>
                      <c:pt idx="32">
                        <c:v>5.9038000000000004</c:v>
                      </c:pt>
                      <c:pt idx="33">
                        <c:v>5.9295999999999998</c:v>
                      </c:pt>
                      <c:pt idx="34">
                        <c:v>5.9</c:v>
                      </c:pt>
                      <c:pt idx="35">
                        <c:v>5.9291</c:v>
                      </c:pt>
                      <c:pt idx="36">
                        <c:v>5.99</c:v>
                      </c:pt>
                      <c:pt idx="37">
                        <c:v>6.1150000000000002</c:v>
                      </c:pt>
                      <c:pt idx="38">
                        <c:v>6.04</c:v>
                      </c:pt>
                      <c:pt idx="39">
                        <c:v>6.0548999999999999</c:v>
                      </c:pt>
                      <c:pt idx="40">
                        <c:v>5.8150000000000004</c:v>
                      </c:pt>
                      <c:pt idx="41">
                        <c:v>5.7725</c:v>
                      </c:pt>
                      <c:pt idx="42">
                        <c:v>5.7237</c:v>
                      </c:pt>
                      <c:pt idx="43">
                        <c:v>5.9371</c:v>
                      </c:pt>
                      <c:pt idx="44">
                        <c:v>5.9550000000000001</c:v>
                      </c:pt>
                      <c:pt idx="45">
                        <c:v>6.2522000000000002</c:v>
                      </c:pt>
                      <c:pt idx="46">
                        <c:v>6.0949999999999998</c:v>
                      </c:pt>
                      <c:pt idx="47">
                        <c:v>6.7915999999999999</c:v>
                      </c:pt>
                      <c:pt idx="48">
                        <c:v>8.0607000000000006</c:v>
                      </c:pt>
                      <c:pt idx="49">
                        <c:v>7.0350000000000001</c:v>
                      </c:pt>
                      <c:pt idx="50">
                        <c:v>6.9310999999999998</c:v>
                      </c:pt>
                      <c:pt idx="51">
                        <c:v>6.5141999999999998</c:v>
                      </c:pt>
                      <c:pt idx="52">
                        <c:v>7.9974999999999996</c:v>
                      </c:pt>
                      <c:pt idx="53">
                        <c:v>8.0782000000000007</c:v>
                      </c:pt>
                      <c:pt idx="54">
                        <c:v>8.3320000000000007</c:v>
                      </c:pt>
                      <c:pt idx="55">
                        <c:v>8.7893000000000008</c:v>
                      </c:pt>
                      <c:pt idx="56">
                        <c:v>8.3420000000000005</c:v>
                      </c:pt>
                      <c:pt idx="57">
                        <c:v>7.4318</c:v>
                      </c:pt>
                      <c:pt idx="58">
                        <c:v>6.9684999999999997</c:v>
                      </c:pt>
                      <c:pt idx="59">
                        <c:v>6.9001000000000001</c:v>
                      </c:pt>
                      <c:pt idx="60">
                        <c:v>6.7148000000000003</c:v>
                      </c:pt>
                      <c:pt idx="61">
                        <c:v>6.7088999999999999</c:v>
                      </c:pt>
                      <c:pt idx="62">
                        <c:v>6.9058999999999999</c:v>
                      </c:pt>
                      <c:pt idx="63">
                        <c:v>6.8849999999999998</c:v>
                      </c:pt>
                      <c:pt idx="64">
                        <c:v>7.1289999999999996</c:v>
                      </c:pt>
                      <c:pt idx="65">
                        <c:v>7.0034000000000001</c:v>
                      </c:pt>
                      <c:pt idx="66">
                        <c:v>6.8975999999999997</c:v>
                      </c:pt>
                      <c:pt idx="67">
                        <c:v>6.7480000000000002</c:v>
                      </c:pt>
                      <c:pt idx="68">
                        <c:v>6.5754000000000001</c:v>
                      </c:pt>
                      <c:pt idx="69">
                        <c:v>6.4856999999999996</c:v>
                      </c:pt>
                      <c:pt idx="70">
                        <c:v>6.3250999999999999</c:v>
                      </c:pt>
                      <c:pt idx="71">
                        <c:v>6.2047999999999996</c:v>
                      </c:pt>
                      <c:pt idx="72">
                        <c:v>6.0349000000000004</c:v>
                      </c:pt>
                      <c:pt idx="73">
                        <c:v>6.0021000000000004</c:v>
                      </c:pt>
                      <c:pt idx="74">
                        <c:v>5.8623000000000003</c:v>
                      </c:pt>
                      <c:pt idx="75">
                        <c:v>5.7725999999999997</c:v>
                      </c:pt>
                      <c:pt idx="76">
                        <c:v>6.1779999999999999</c:v>
                      </c:pt>
                      <c:pt idx="77">
                        <c:v>7.4859999999999998</c:v>
                      </c:pt>
                      <c:pt idx="78">
                        <c:v>7.3608000000000002</c:v>
                      </c:pt>
                      <c:pt idx="79">
                        <c:v>6.4683999999999999</c:v>
                      </c:pt>
                      <c:pt idx="80">
                        <c:v>6.2747999999999999</c:v>
                      </c:pt>
                      <c:pt idx="81">
                        <c:v>6.3164999999999996</c:v>
                      </c:pt>
                      <c:pt idx="82">
                        <c:v>6.4264999999999999</c:v>
                      </c:pt>
                      <c:pt idx="83">
                        <c:v>6.3034999999999997</c:v>
                      </c:pt>
                      <c:pt idx="84">
                        <c:v>6.2149999999999999</c:v>
                      </c:pt>
                      <c:pt idx="85">
                        <c:v>6.3411</c:v>
                      </c:pt>
                      <c:pt idx="86">
                        <c:v>6.1966999999999999</c:v>
                      </c:pt>
                      <c:pt idx="87">
                        <c:v>6.22</c:v>
                      </c:pt>
                      <c:pt idx="88">
                        <c:v>6.4790000000000001</c:v>
                      </c:pt>
                      <c:pt idx="89">
                        <c:v>6.6342999999999996</c:v>
                      </c:pt>
                      <c:pt idx="90">
                        <c:v>6.5685000000000002</c:v>
                      </c:pt>
                      <c:pt idx="91">
                        <c:v>6.4709000000000003</c:v>
                      </c:pt>
                      <c:pt idx="92">
                        <c:v>6.3535000000000004</c:v>
                      </c:pt>
                      <c:pt idx="93">
                        <c:v>6.2750000000000004</c:v>
                      </c:pt>
                      <c:pt idx="94">
                        <c:v>6.3009000000000004</c:v>
                      </c:pt>
                      <c:pt idx="95">
                        <c:v>6.1586999999999996</c:v>
                      </c:pt>
                      <c:pt idx="96">
                        <c:v>6.2016999999999998</c:v>
                      </c:pt>
                      <c:pt idx="97">
                        <c:v>5.8701999999999996</c:v>
                      </c:pt>
                      <c:pt idx="98">
                        <c:v>5.8033999999999999</c:v>
                      </c:pt>
                      <c:pt idx="99">
                        <c:v>5.78</c:v>
                      </c:pt>
                      <c:pt idx="100">
                        <c:v>5.82</c:v>
                      </c:pt>
                      <c:pt idx="101">
                        <c:v>5.7549999999999999</c:v>
                      </c:pt>
                      <c:pt idx="102">
                        <c:v>5.7234999999999996</c:v>
                      </c:pt>
                      <c:pt idx="103">
                        <c:v>5.5015999999999998</c:v>
                      </c:pt>
                      <c:pt idx="104">
                        <c:v>5.41</c:v>
                      </c:pt>
                      <c:pt idx="105">
                        <c:v>5.4851999999999999</c:v>
                      </c:pt>
                      <c:pt idx="106">
                        <c:v>5.5796000000000001</c:v>
                      </c:pt>
                      <c:pt idx="107">
                        <c:v>5.5521000000000003</c:v>
                      </c:pt>
                      <c:pt idx="108">
                        <c:v>5.5579000000000001</c:v>
                      </c:pt>
                      <c:pt idx="109">
                        <c:v>5.44</c:v>
                      </c:pt>
                      <c:pt idx="110">
                        <c:v>5.4630000000000001</c:v>
                      </c:pt>
                      <c:pt idx="111">
                        <c:v>5.4912999999999998</c:v>
                      </c:pt>
                      <c:pt idx="112">
                        <c:v>5.5617999999999999</c:v>
                      </c:pt>
                      <c:pt idx="113">
                        <c:v>5.4512999999999998</c:v>
                      </c:pt>
                      <c:pt idx="114">
                        <c:v>5.6558999999999999</c:v>
                      </c:pt>
                      <c:pt idx="115">
                        <c:v>5.6201999999999996</c:v>
                      </c:pt>
                      <c:pt idx="116">
                        <c:v>5.7149999999999999</c:v>
                      </c:pt>
                      <c:pt idx="117">
                        <c:v>5.6166</c:v>
                      </c:pt>
                      <c:pt idx="118">
                        <c:v>5.7413999999999996</c:v>
                      </c:pt>
                      <c:pt idx="119">
                        <c:v>5.5521000000000003</c:v>
                      </c:pt>
                      <c:pt idx="120">
                        <c:v>5.62</c:v>
                      </c:pt>
                      <c:pt idx="121">
                        <c:v>5.56</c:v>
                      </c:pt>
                      <c:pt idx="122">
                        <c:v>5.48</c:v>
                      </c:pt>
                      <c:pt idx="123">
                        <c:v>5.41</c:v>
                      </c:pt>
                      <c:pt idx="124">
                        <c:v>5.43</c:v>
                      </c:pt>
                      <c:pt idx="125">
                        <c:v>5.3376000000000001</c:v>
                      </c:pt>
                      <c:pt idx="126">
                        <c:v>5.3098999999999998</c:v>
                      </c:pt>
                      <c:pt idx="127">
                        <c:v>5.4162999999999997</c:v>
                      </c:pt>
                      <c:pt idx="128">
                        <c:v>5.4587000000000003</c:v>
                      </c:pt>
                      <c:pt idx="129">
                        <c:v>5.4179000000000004</c:v>
                      </c:pt>
                      <c:pt idx="130">
                        <c:v>5.3536000000000001</c:v>
                      </c:pt>
                      <c:pt idx="131">
                        <c:v>5.3639999999999999</c:v>
                      </c:pt>
                      <c:pt idx="132">
                        <c:v>5.3689999999999998</c:v>
                      </c:pt>
                      <c:pt idx="133">
                        <c:v>5.3962000000000003</c:v>
                      </c:pt>
                      <c:pt idx="134">
                        <c:v>5.3981000000000003</c:v>
                      </c:pt>
                      <c:pt idx="135">
                        <c:v>5.3011999999999997</c:v>
                      </c:pt>
                      <c:pt idx="136">
                        <c:v>5.3118999999999996</c:v>
                      </c:pt>
                      <c:pt idx="137">
                        <c:v>5.3353000000000002</c:v>
                      </c:pt>
                      <c:pt idx="138">
                        <c:v>5.4027000000000003</c:v>
                      </c:pt>
                      <c:pt idx="139">
                        <c:v>5.4382000000000001</c:v>
                      </c:pt>
                      <c:pt idx="140">
                        <c:v>5.2900999999999998</c:v>
                      </c:pt>
                      <c:pt idx="141">
                        <c:v>5.2012</c:v>
                      </c:pt>
                      <c:pt idx="142">
                        <c:v>5.2214</c:v>
                      </c:pt>
                      <c:pt idx="143">
                        <c:v>5.2477</c:v>
                      </c:pt>
                      <c:pt idx="144">
                        <c:v>5.0537999999999998</c:v>
                      </c:pt>
                      <c:pt idx="145">
                        <c:v>5.0270000000000001</c:v>
                      </c:pt>
                      <c:pt idx="146">
                        <c:v>5.0267999999999997</c:v>
                      </c:pt>
                      <c:pt idx="147">
                        <c:v>5.1233000000000004</c:v>
                      </c:pt>
                      <c:pt idx="148">
                        <c:v>5.2114000000000003</c:v>
                      </c:pt>
                      <c:pt idx="149">
                        <c:v>5.0894000000000004</c:v>
                      </c:pt>
                      <c:pt idx="150">
                        <c:v>5.22</c:v>
                      </c:pt>
                      <c:pt idx="151">
                        <c:v>5.2971000000000004</c:v>
                      </c:pt>
                      <c:pt idx="152">
                        <c:v>5.3792999999999997</c:v>
                      </c:pt>
                      <c:pt idx="153">
                        <c:v>5.5370999999999997</c:v>
                      </c:pt>
                      <c:pt idx="154">
                        <c:v>5.6531000000000002</c:v>
                      </c:pt>
                      <c:pt idx="155">
                        <c:v>5.6466000000000003</c:v>
                      </c:pt>
                      <c:pt idx="156">
                        <c:v>5.7834000000000003</c:v>
                      </c:pt>
                      <c:pt idx="157">
                        <c:v>5.5206</c:v>
                      </c:pt>
                      <c:pt idx="158">
                        <c:v>5.6721000000000004</c:v>
                      </c:pt>
                      <c:pt idx="159">
                        <c:v>5.6368</c:v>
                      </c:pt>
                      <c:pt idx="160">
                        <c:v>5.5922000000000001</c:v>
                      </c:pt>
                      <c:pt idx="161">
                        <c:v>5.5434000000000001</c:v>
                      </c:pt>
                      <c:pt idx="162">
                        <c:v>5.5852000000000004</c:v>
                      </c:pt>
                      <c:pt idx="163">
                        <c:v>5.7926000000000002</c:v>
                      </c:pt>
                      <c:pt idx="164">
                        <c:v>5.8094000000000001</c:v>
                      </c:pt>
                      <c:pt idx="165">
                        <c:v>5.6550000000000002</c:v>
                      </c:pt>
                      <c:pt idx="166">
                        <c:v>5.7126999999999999</c:v>
                      </c:pt>
                      <c:pt idx="167">
                        <c:v>5.5983999999999998</c:v>
                      </c:pt>
                      <c:pt idx="168">
                        <c:v>5.65</c:v>
                      </c:pt>
                      <c:pt idx="169">
                        <c:v>5.5959000000000003</c:v>
                      </c:pt>
                      <c:pt idx="170">
                        <c:v>5.5236999999999998</c:v>
                      </c:pt>
                      <c:pt idx="171">
                        <c:v>5.6712999999999996</c:v>
                      </c:pt>
                      <c:pt idx="172">
                        <c:v>5.6205999999999996</c:v>
                      </c:pt>
                      <c:pt idx="173">
                        <c:v>5.8151000000000002</c:v>
                      </c:pt>
                      <c:pt idx="174">
                        <c:v>5.8251999999999997</c:v>
                      </c:pt>
                      <c:pt idx="175">
                        <c:v>5.7801</c:v>
                      </c:pt>
                      <c:pt idx="176">
                        <c:v>5.8742000000000001</c:v>
                      </c:pt>
                      <c:pt idx="177">
                        <c:v>5.9589999999999996</c:v>
                      </c:pt>
                      <c:pt idx="178">
                        <c:v>5.8585000000000003</c:v>
                      </c:pt>
                      <c:pt idx="179">
                        <c:v>6.1219999999999999</c:v>
                      </c:pt>
                      <c:pt idx="180">
                        <c:v>6.1588000000000003</c:v>
                      </c:pt>
                      <c:pt idx="181">
                        <c:v>6.0571999999999999</c:v>
                      </c:pt>
                      <c:pt idx="182">
                        <c:v>6.1978</c:v>
                      </c:pt>
                      <c:pt idx="183">
                        <c:v>5.9905999999999997</c:v>
                      </c:pt>
                      <c:pt idx="184">
                        <c:v>6.0022000000000002</c:v>
                      </c:pt>
                      <c:pt idx="185">
                        <c:v>6.3564999999999996</c:v>
                      </c:pt>
                      <c:pt idx="186">
                        <c:v>6.3573000000000004</c:v>
                      </c:pt>
                      <c:pt idx="187">
                        <c:v>6.2352999999999996</c:v>
                      </c:pt>
                      <c:pt idx="188">
                        <c:v>6.2605000000000004</c:v>
                      </c:pt>
                      <c:pt idx="189">
                        <c:v>6.4584000000000001</c:v>
                      </c:pt>
                      <c:pt idx="190">
                        <c:v>6.2901999999999996</c:v>
                      </c:pt>
                      <c:pt idx="191">
                        <c:v>6.48</c:v>
                      </c:pt>
                      <c:pt idx="192">
                        <c:v>6.5053000000000001</c:v>
                      </c:pt>
                      <c:pt idx="193">
                        <c:v>6.4241999999999999</c:v>
                      </c:pt>
                      <c:pt idx="194">
                        <c:v>6.4218999999999999</c:v>
                      </c:pt>
                      <c:pt idx="195">
                        <c:v>6.3011999999999997</c:v>
                      </c:pt>
                      <c:pt idx="196">
                        <c:v>6.2850000000000001</c:v>
                      </c:pt>
                      <c:pt idx="197">
                        <c:v>6.4359000000000002</c:v>
                      </c:pt>
                      <c:pt idx="198">
                        <c:v>6.4824999999999999</c:v>
                      </c:pt>
                      <c:pt idx="199">
                        <c:v>6.3285999999999998</c:v>
                      </c:pt>
                      <c:pt idx="200">
                        <c:v>6.1845999999999997</c:v>
                      </c:pt>
                      <c:pt idx="201">
                        <c:v>6.2175000000000002</c:v>
                      </c:pt>
                      <c:pt idx="202">
                        <c:v>6.2934999999999999</c:v>
                      </c:pt>
                      <c:pt idx="203">
                        <c:v>6.4478</c:v>
                      </c:pt>
                      <c:pt idx="204">
                        <c:v>6.4192999999999998</c:v>
                      </c:pt>
                      <c:pt idx="205">
                        <c:v>6.4932999999999996</c:v>
                      </c:pt>
                      <c:pt idx="206">
                        <c:v>6.5191999999999997</c:v>
                      </c:pt>
                      <c:pt idx="207">
                        <c:v>6.4901</c:v>
                      </c:pt>
                      <c:pt idx="208">
                        <c:v>6.5439999999999996</c:v>
                      </c:pt>
                      <c:pt idx="209">
                        <c:v>6.6833</c:v>
                      </c:pt>
                      <c:pt idx="210">
                        <c:v>6.5250000000000004</c:v>
                      </c:pt>
                      <c:pt idx="211">
                        <c:v>6.4336000000000002</c:v>
                      </c:pt>
                      <c:pt idx="212">
                        <c:v>6.3036000000000003</c:v>
                      </c:pt>
                      <c:pt idx="213">
                        <c:v>6.1948999999999996</c:v>
                      </c:pt>
                      <c:pt idx="214">
                        <c:v>6.2777000000000003</c:v>
                      </c:pt>
                      <c:pt idx="215">
                        <c:v>6.4802999999999997</c:v>
                      </c:pt>
                      <c:pt idx="216">
                        <c:v>6.5476000000000001</c:v>
                      </c:pt>
                      <c:pt idx="217">
                        <c:v>6.5147000000000004</c:v>
                      </c:pt>
                      <c:pt idx="218">
                        <c:v>6.5018000000000002</c:v>
                      </c:pt>
                      <c:pt idx="219">
                        <c:v>6.4550000000000001</c:v>
                      </c:pt>
                      <c:pt idx="220">
                        <c:v>6.6196000000000002</c:v>
                      </c:pt>
                      <c:pt idx="221">
                        <c:v>6.6223000000000001</c:v>
                      </c:pt>
                      <c:pt idx="222">
                        <c:v>6.7679</c:v>
                      </c:pt>
                      <c:pt idx="223">
                        <c:v>6.8680000000000003</c:v>
                      </c:pt>
                      <c:pt idx="224">
                        <c:v>6.8064</c:v>
                      </c:pt>
                      <c:pt idx="225">
                        <c:v>6.7521000000000004</c:v>
                      </c:pt>
                      <c:pt idx="226">
                        <c:v>6.6417000000000002</c:v>
                      </c:pt>
                      <c:pt idx="227">
                        <c:v>6.5213000000000001</c:v>
                      </c:pt>
                      <c:pt idx="228">
                        <c:v>6.5845000000000002</c:v>
                      </c:pt>
                      <c:pt idx="229">
                        <c:v>6.3818000000000001</c:v>
                      </c:pt>
                      <c:pt idx="230">
                        <c:v>6.2012</c:v>
                      </c:pt>
                      <c:pt idx="231">
                        <c:v>5.9267000000000003</c:v>
                      </c:pt>
                      <c:pt idx="232">
                        <c:v>5.9463999999999997</c:v>
                      </c:pt>
                      <c:pt idx="233">
                        <c:v>5.9119999999999999</c:v>
                      </c:pt>
                      <c:pt idx="234">
                        <c:v>5.8929</c:v>
                      </c:pt>
                      <c:pt idx="235">
                        <c:v>5.9321000000000002</c:v>
                      </c:pt>
                      <c:pt idx="236">
                        <c:v>5.86</c:v>
                      </c:pt>
                      <c:pt idx="237">
                        <c:v>5.72</c:v>
                      </c:pt>
                      <c:pt idx="238">
                        <c:v>5.7664999999999997</c:v>
                      </c:pt>
                      <c:pt idx="239">
                        <c:v>5.6673</c:v>
                      </c:pt>
                      <c:pt idx="240">
                        <c:v>5.7663000000000002</c:v>
                      </c:pt>
                      <c:pt idx="241">
                        <c:v>5.7679</c:v>
                      </c:pt>
                      <c:pt idx="242">
                        <c:v>5.7569999999999997</c:v>
                      </c:pt>
                      <c:pt idx="243">
                        <c:v>5.7457000000000003</c:v>
                      </c:pt>
                      <c:pt idx="244">
                        <c:v>5.6780999999999997</c:v>
                      </c:pt>
                      <c:pt idx="245">
                        <c:v>5.5681000000000003</c:v>
                      </c:pt>
                      <c:pt idx="246">
                        <c:v>5.5681000000000003</c:v>
                      </c:pt>
                      <c:pt idx="247">
                        <c:v>5.6284999999999998</c:v>
                      </c:pt>
                      <c:pt idx="248">
                        <c:v>5.4813000000000001</c:v>
                      </c:pt>
                      <c:pt idx="249">
                        <c:v>5.45</c:v>
                      </c:pt>
                      <c:pt idx="250">
                        <c:v>5.45</c:v>
                      </c:pt>
                      <c:pt idx="251">
                        <c:v>5.4432999999999998</c:v>
                      </c:pt>
                      <c:pt idx="252">
                        <c:v>5.5575000000000001</c:v>
                      </c:pt>
                      <c:pt idx="253">
                        <c:v>5.7134999999999998</c:v>
                      </c:pt>
                      <c:pt idx="254">
                        <c:v>5.9619</c:v>
                      </c:pt>
                      <c:pt idx="255">
                        <c:v>6.0385999999999997</c:v>
                      </c:pt>
                      <c:pt idx="256">
                        <c:v>6.2793000000000001</c:v>
                      </c:pt>
                      <c:pt idx="257">
                        <c:v>6.1393000000000004</c:v>
                      </c:pt>
                      <c:pt idx="258">
                        <c:v>6.3601999999999999</c:v>
                      </c:pt>
                      <c:pt idx="259">
                        <c:v>6.2358000000000002</c:v>
                      </c:pt>
                      <c:pt idx="260">
                        <c:v>6.2458999999999998</c:v>
                      </c:pt>
                      <c:pt idx="261">
                        <c:v>6.2039</c:v>
                      </c:pt>
                      <c:pt idx="262">
                        <c:v>6.2458</c:v>
                      </c:pt>
                      <c:pt idx="263">
                        <c:v>6.2523999999999997</c:v>
                      </c:pt>
                      <c:pt idx="264">
                        <c:v>6.4062000000000001</c:v>
                      </c:pt>
                      <c:pt idx="265">
                        <c:v>6.5701999999999998</c:v>
                      </c:pt>
                      <c:pt idx="266">
                        <c:v>6.5701999999999998</c:v>
                      </c:pt>
                      <c:pt idx="267">
                        <c:v>6.3970000000000002</c:v>
                      </c:pt>
                      <c:pt idx="268">
                        <c:v>6.3691000000000004</c:v>
                      </c:pt>
                      <c:pt idx="269">
                        <c:v>6.2771999999999997</c:v>
                      </c:pt>
                      <c:pt idx="270">
                        <c:v>6.1420000000000003</c:v>
                      </c:pt>
                      <c:pt idx="271">
                        <c:v>6.1615000000000002</c:v>
                      </c:pt>
                      <c:pt idx="272">
                        <c:v>6.0670000000000002</c:v>
                      </c:pt>
                      <c:pt idx="273">
                        <c:v>6.0614999999999997</c:v>
                      </c:pt>
                      <c:pt idx="274">
                        <c:v>6.2089999999999996</c:v>
                      </c:pt>
                      <c:pt idx="275">
                        <c:v>6.2152000000000003</c:v>
                      </c:pt>
                      <c:pt idx="276">
                        <c:v>6.3026999999999997</c:v>
                      </c:pt>
                      <c:pt idx="277">
                        <c:v>6.3865999999999996</c:v>
                      </c:pt>
                      <c:pt idx="278">
                        <c:v>6.3436000000000003</c:v>
                      </c:pt>
                      <c:pt idx="279">
                        <c:v>6.3825000000000003</c:v>
                      </c:pt>
                      <c:pt idx="280">
                        <c:v>6.4916999999999998</c:v>
                      </c:pt>
                      <c:pt idx="281">
                        <c:v>6.6021999999999998</c:v>
                      </c:pt>
                      <c:pt idx="282">
                        <c:v>6.6135000000000002</c:v>
                      </c:pt>
                      <c:pt idx="283">
                        <c:v>6.7157999999999998</c:v>
                      </c:pt>
                      <c:pt idx="284">
                        <c:v>6.9160000000000004</c:v>
                      </c:pt>
                      <c:pt idx="285">
                        <c:v>6.8212999999999999</c:v>
                      </c:pt>
                      <c:pt idx="286">
                        <c:v>7.0368000000000004</c:v>
                      </c:pt>
                      <c:pt idx="287">
                        <c:v>7.2060000000000004</c:v>
                      </c:pt>
                      <c:pt idx="288">
                        <c:v>7.3041</c:v>
                      </c:pt>
                      <c:pt idx="289">
                        <c:v>7.4874999999999998</c:v>
                      </c:pt>
                      <c:pt idx="290">
                        <c:v>7.6310000000000002</c:v>
                      </c:pt>
                      <c:pt idx="291">
                        <c:v>7.7952000000000004</c:v>
                      </c:pt>
                      <c:pt idx="292">
                        <c:v>7.2816000000000001</c:v>
                      </c:pt>
                      <c:pt idx="293">
                        <c:v>7.0621</c:v>
                      </c:pt>
                      <c:pt idx="294">
                        <c:v>7.3883000000000001</c:v>
                      </c:pt>
                      <c:pt idx="295">
                        <c:v>7.5273000000000003</c:v>
                      </c:pt>
                      <c:pt idx="296">
                        <c:v>7.5858999999999996</c:v>
                      </c:pt>
                      <c:pt idx="297">
                        <c:v>7.524</c:v>
                      </c:pt>
                      <c:pt idx="298">
                        <c:v>7.6163999999999996</c:v>
                      </c:pt>
                      <c:pt idx="299">
                        <c:v>7.6191000000000004</c:v>
                      </c:pt>
                      <c:pt idx="300">
                        <c:v>7.5872000000000002</c:v>
                      </c:pt>
                      <c:pt idx="301">
                        <c:v>7.6223999999999998</c:v>
                      </c:pt>
                      <c:pt idx="302">
                        <c:v>7.5843999999999996</c:v>
                      </c:pt>
                      <c:pt idx="303">
                        <c:v>7.8053999999999997</c:v>
                      </c:pt>
                      <c:pt idx="304">
                        <c:v>7.9641999999999999</c:v>
                      </c:pt>
                      <c:pt idx="305">
                        <c:v>8.1476000000000006</c:v>
                      </c:pt>
                      <c:pt idx="306">
                        <c:v>8.3450000000000006</c:v>
                      </c:pt>
                      <c:pt idx="307">
                        <c:v>8.1842000000000006</c:v>
                      </c:pt>
                      <c:pt idx="308">
                        <c:v>8.1913999999999998</c:v>
                      </c:pt>
                      <c:pt idx="309">
                        <c:v>8.3392999999999997</c:v>
                      </c:pt>
                      <c:pt idx="310">
                        <c:v>8.15</c:v>
                      </c:pt>
                      <c:pt idx="311">
                        <c:v>8.14</c:v>
                      </c:pt>
                      <c:pt idx="312">
                        <c:v>8.2744999999999997</c:v>
                      </c:pt>
                      <c:pt idx="313">
                        <c:v>8.2349999999999994</c:v>
                      </c:pt>
                      <c:pt idx="314">
                        <c:v>8.3034999999999997</c:v>
                      </c:pt>
                      <c:pt idx="315">
                        <c:v>8.4573</c:v>
                      </c:pt>
                      <c:pt idx="316">
                        <c:v>8.2014999999999993</c:v>
                      </c:pt>
                      <c:pt idx="317">
                        <c:v>8.3834999999999997</c:v>
                      </c:pt>
                      <c:pt idx="318">
                        <c:v>8.3899000000000008</c:v>
                      </c:pt>
                      <c:pt idx="319">
                        <c:v>8.5050000000000008</c:v>
                      </c:pt>
                      <c:pt idx="320">
                        <c:v>8.4149999999999991</c:v>
                      </c:pt>
                      <c:pt idx="321">
                        <c:v>8.2873000000000001</c:v>
                      </c:pt>
                      <c:pt idx="322">
                        <c:v>8.0786999999999995</c:v>
                      </c:pt>
                      <c:pt idx="323">
                        <c:v>7.99</c:v>
                      </c:pt>
                      <c:pt idx="324">
                        <c:v>8.1029</c:v>
                      </c:pt>
                      <c:pt idx="325">
                        <c:v>7.8973000000000004</c:v>
                      </c:pt>
                      <c:pt idx="326">
                        <c:v>7.7900999999999998</c:v>
                      </c:pt>
                      <c:pt idx="327">
                        <c:v>7.7830000000000004</c:v>
                      </c:pt>
                      <c:pt idx="328">
                        <c:v>7.8535000000000004</c:v>
                      </c:pt>
                      <c:pt idx="329">
                        <c:v>7.8072999999999997</c:v>
                      </c:pt>
                      <c:pt idx="330">
                        <c:v>7.7744</c:v>
                      </c:pt>
                      <c:pt idx="331">
                        <c:v>7.8480999999999996</c:v>
                      </c:pt>
                      <c:pt idx="332">
                        <c:v>7.9497</c:v>
                      </c:pt>
                      <c:pt idx="333">
                        <c:v>8.141</c:v>
                      </c:pt>
                      <c:pt idx="334">
                        <c:v>8.0432000000000006</c:v>
                      </c:pt>
                      <c:pt idx="335">
                        <c:v>8.1160999999999994</c:v>
                      </c:pt>
                      <c:pt idx="336">
                        <c:v>8.1367999999999991</c:v>
                      </c:pt>
                      <c:pt idx="337">
                        <c:v>8.2261000000000006</c:v>
                      </c:pt>
                      <c:pt idx="338">
                        <c:v>8.1010000000000009</c:v>
                      </c:pt>
                      <c:pt idx="339">
                        <c:v>8.3193000000000001</c:v>
                      </c:pt>
                      <c:pt idx="340">
                        <c:v>8.2879000000000005</c:v>
                      </c:pt>
                      <c:pt idx="341">
                        <c:v>8.32</c:v>
                      </c:pt>
                      <c:pt idx="342">
                        <c:v>8.24</c:v>
                      </c:pt>
                      <c:pt idx="343">
                        <c:v>8.34</c:v>
                      </c:pt>
                      <c:pt idx="344">
                        <c:v>8.39</c:v>
                      </c:pt>
                      <c:pt idx="345">
                        <c:v>8.2799999999999994</c:v>
                      </c:pt>
                      <c:pt idx="346">
                        <c:v>8.23</c:v>
                      </c:pt>
                      <c:pt idx="347">
                        <c:v>8.32</c:v>
                      </c:pt>
                      <c:pt idx="348">
                        <c:v>8.1999999999999993</c:v>
                      </c:pt>
                      <c:pt idx="349">
                        <c:v>8.1074999999999999</c:v>
                      </c:pt>
                      <c:pt idx="350">
                        <c:v>7.9303999999999997</c:v>
                      </c:pt>
                      <c:pt idx="351">
                        <c:v>7.83</c:v>
                      </c:pt>
                      <c:pt idx="352">
                        <c:v>7.92</c:v>
                      </c:pt>
                      <c:pt idx="353">
                        <c:v>7.9634</c:v>
                      </c:pt>
                      <c:pt idx="354">
                        <c:v>7.8441999999999998</c:v>
                      </c:pt>
                      <c:pt idx="355">
                        <c:v>7.7352999999999996</c:v>
                      </c:pt>
                      <c:pt idx="356">
                        <c:v>7.8243999999999998</c:v>
                      </c:pt>
                      <c:pt idx="357">
                        <c:v>7.7971000000000004</c:v>
                      </c:pt>
                      <c:pt idx="358">
                        <c:v>7.88</c:v>
                      </c:pt>
                      <c:pt idx="359">
                        <c:v>7.9832000000000001</c:v>
                      </c:pt>
                      <c:pt idx="360">
                        <c:v>8.0936000000000003</c:v>
                      </c:pt>
                      <c:pt idx="361">
                        <c:v>8.0457999999999998</c:v>
                      </c:pt>
                      <c:pt idx="362">
                        <c:v>8.0164000000000009</c:v>
                      </c:pt>
                      <c:pt idx="363">
                        <c:v>8.0501000000000005</c:v>
                      </c:pt>
                      <c:pt idx="364">
                        <c:v>8.2049000000000003</c:v>
                      </c:pt>
                      <c:pt idx="365">
                        <c:v>8.4168000000000003</c:v>
                      </c:pt>
                      <c:pt idx="366">
                        <c:v>8.2562999999999995</c:v>
                      </c:pt>
                      <c:pt idx="367">
                        <c:v>8.2964000000000002</c:v>
                      </c:pt>
                      <c:pt idx="368">
                        <c:v>8.3094000000000001</c:v>
                      </c:pt>
                      <c:pt idx="369">
                        <c:v>8.17</c:v>
                      </c:pt>
                      <c:pt idx="370">
                        <c:v>8.18</c:v>
                      </c:pt>
                      <c:pt idx="371">
                        <c:v>8.0054999999999996</c:v>
                      </c:pt>
                      <c:pt idx="372">
                        <c:v>7.9767000000000001</c:v>
                      </c:pt>
                      <c:pt idx="373">
                        <c:v>8.0962999999999994</c:v>
                      </c:pt>
                      <c:pt idx="374">
                        <c:v>8.1968999999999994</c:v>
                      </c:pt>
                      <c:pt idx="375">
                        <c:v>8.1796000000000006</c:v>
                      </c:pt>
                      <c:pt idx="376">
                        <c:v>8.2629000000000001</c:v>
                      </c:pt>
                      <c:pt idx="377">
                        <c:v>8.3849999999999998</c:v>
                      </c:pt>
                      <c:pt idx="378">
                        <c:v>8.2765000000000004</c:v>
                      </c:pt>
                      <c:pt idx="379">
                        <c:v>8.3371999999999993</c:v>
                      </c:pt>
                      <c:pt idx="380">
                        <c:v>8.3371999999999993</c:v>
                      </c:pt>
                      <c:pt idx="381">
                        <c:v>8.4085999999999999</c:v>
                      </c:pt>
                      <c:pt idx="382">
                        <c:v>8.4731000000000005</c:v>
                      </c:pt>
                      <c:pt idx="383">
                        <c:v>8.3049999999999997</c:v>
                      </c:pt>
                      <c:pt idx="384">
                        <c:v>8.3249999999999993</c:v>
                      </c:pt>
                      <c:pt idx="385">
                        <c:v>8.2249999999999996</c:v>
                      </c:pt>
                      <c:pt idx="386">
                        <c:v>8.2119999999999997</c:v>
                      </c:pt>
                      <c:pt idx="387">
                        <c:v>8.1312999999999995</c:v>
                      </c:pt>
                      <c:pt idx="388">
                        <c:v>8.1624999999999996</c:v>
                      </c:pt>
                      <c:pt idx="389">
                        <c:v>8.1563999999999997</c:v>
                      </c:pt>
                      <c:pt idx="390">
                        <c:v>8.3869000000000007</c:v>
                      </c:pt>
                      <c:pt idx="391">
                        <c:v>8.3971</c:v>
                      </c:pt>
                      <c:pt idx="392">
                        <c:v>8.4619</c:v>
                      </c:pt>
                      <c:pt idx="393">
                        <c:v>8.4959000000000007</c:v>
                      </c:pt>
                      <c:pt idx="394">
                        <c:v>8.4049999999999994</c:v>
                      </c:pt>
                      <c:pt idx="395">
                        <c:v>8.7449999999999992</c:v>
                      </c:pt>
                      <c:pt idx="396">
                        <c:v>8.8130000000000006</c:v>
                      </c:pt>
                      <c:pt idx="397">
                        <c:v>8.8333999999999993</c:v>
                      </c:pt>
                      <c:pt idx="398">
                        <c:v>8.8224</c:v>
                      </c:pt>
                      <c:pt idx="399">
                        <c:v>9.1210000000000004</c:v>
                      </c:pt>
                      <c:pt idx="400">
                        <c:v>9.0900999999999996</c:v>
                      </c:pt>
                      <c:pt idx="401">
                        <c:v>9.1611999999999991</c:v>
                      </c:pt>
                      <c:pt idx="402">
                        <c:v>9.0612999999999992</c:v>
                      </c:pt>
                      <c:pt idx="403">
                        <c:v>9.1327999999999996</c:v>
                      </c:pt>
                      <c:pt idx="404">
                        <c:v>9.2916000000000007</c:v>
                      </c:pt>
                      <c:pt idx="405">
                        <c:v>9.4525000000000006</c:v>
                      </c:pt>
                      <c:pt idx="406">
                        <c:v>9.6332000000000004</c:v>
                      </c:pt>
                      <c:pt idx="407">
                        <c:v>9.6561000000000003</c:v>
                      </c:pt>
                      <c:pt idx="408">
                        <c:v>9.9260999999999999</c:v>
                      </c:pt>
                      <c:pt idx="409">
                        <c:v>9.7759999999999998</c:v>
                      </c:pt>
                      <c:pt idx="410">
                        <c:v>9.6150000000000002</c:v>
                      </c:pt>
                      <c:pt idx="411">
                        <c:v>9.7949999999999999</c:v>
                      </c:pt>
                      <c:pt idx="412">
                        <c:v>9.6449999999999996</c:v>
                      </c:pt>
                      <c:pt idx="413">
                        <c:v>9.4619999999999997</c:v>
                      </c:pt>
                      <c:pt idx="414">
                        <c:v>9.4711999999999996</c:v>
                      </c:pt>
                      <c:pt idx="415">
                        <c:v>9.3998000000000008</c:v>
                      </c:pt>
                      <c:pt idx="416">
                        <c:v>9.3786000000000005</c:v>
                      </c:pt>
                      <c:pt idx="417">
                        <c:v>9.5992999999999995</c:v>
                      </c:pt>
                      <c:pt idx="418">
                        <c:v>9.5845000000000002</c:v>
                      </c:pt>
                      <c:pt idx="419">
                        <c:v>9.8020999999999994</c:v>
                      </c:pt>
                      <c:pt idx="420">
                        <c:v>9.8507999999999996</c:v>
                      </c:pt>
                      <c:pt idx="421">
                        <c:v>9.8209999999999997</c:v>
                      </c:pt>
                      <c:pt idx="422">
                        <c:v>10.08</c:v>
                      </c:pt>
                      <c:pt idx="423">
                        <c:v>10.277200000000001</c:v>
                      </c:pt>
                      <c:pt idx="424">
                        <c:v>10.1831</c:v>
                      </c:pt>
                      <c:pt idx="425">
                        <c:v>10.130000000000001</c:v>
                      </c:pt>
                      <c:pt idx="426">
                        <c:v>10.033200000000001</c:v>
                      </c:pt>
                      <c:pt idx="427">
                        <c:v>10.1212</c:v>
                      </c:pt>
                      <c:pt idx="428">
                        <c:v>10.118399999999999</c:v>
                      </c:pt>
                      <c:pt idx="429">
                        <c:v>10.199400000000001</c:v>
                      </c:pt>
                      <c:pt idx="430">
                        <c:v>10.119999999999999</c:v>
                      </c:pt>
                      <c:pt idx="431">
                        <c:v>9.83</c:v>
                      </c:pt>
                      <c:pt idx="432">
                        <c:v>9.7897999999999996</c:v>
                      </c:pt>
                      <c:pt idx="433">
                        <c:v>9.94</c:v>
                      </c:pt>
                      <c:pt idx="434">
                        <c:v>10.042299999999999</c:v>
                      </c:pt>
                      <c:pt idx="435">
                        <c:v>10.148099999999999</c:v>
                      </c:pt>
                      <c:pt idx="436">
                        <c:v>10.2561</c:v>
                      </c:pt>
                      <c:pt idx="437">
                        <c:v>10.2036</c:v>
                      </c:pt>
                      <c:pt idx="438">
                        <c:v>10.273999999999999</c:v>
                      </c:pt>
                      <c:pt idx="439">
                        <c:v>10.1518</c:v>
                      </c:pt>
                      <c:pt idx="440">
                        <c:v>10.2111</c:v>
                      </c:pt>
                      <c:pt idx="441">
                        <c:v>10.2607</c:v>
                      </c:pt>
                      <c:pt idx="442">
                        <c:v>10.0922</c:v>
                      </c:pt>
                      <c:pt idx="443">
                        <c:v>10.190200000000001</c:v>
                      </c:pt>
                      <c:pt idx="444">
                        <c:v>9.98</c:v>
                      </c:pt>
                      <c:pt idx="445">
                        <c:v>10.06</c:v>
                      </c:pt>
                      <c:pt idx="446">
                        <c:v>10</c:v>
                      </c:pt>
                      <c:pt idx="447">
                        <c:v>10.052099999999999</c:v>
                      </c:pt>
                      <c:pt idx="448">
                        <c:v>10.1943</c:v>
                      </c:pt>
                      <c:pt idx="449">
                        <c:v>10.264099999999999</c:v>
                      </c:pt>
                      <c:pt idx="450">
                        <c:v>10.8733</c:v>
                      </c:pt>
                      <c:pt idx="451">
                        <c:v>10.8796</c:v>
                      </c:pt>
                      <c:pt idx="452">
                        <c:v>11.465</c:v>
                      </c:pt>
                      <c:pt idx="453">
                        <c:v>11.4703</c:v>
                      </c:pt>
                      <c:pt idx="454">
                        <c:v>11.61</c:v>
                      </c:pt>
                      <c:pt idx="455">
                        <c:v>11.8856</c:v>
                      </c:pt>
                      <c:pt idx="456">
                        <c:v>11.7677</c:v>
                      </c:pt>
                      <c:pt idx="457">
                        <c:v>12.4649</c:v>
                      </c:pt>
                      <c:pt idx="458">
                        <c:v>12.1549</c:v>
                      </c:pt>
                      <c:pt idx="459">
                        <c:v>12.4399</c:v>
                      </c:pt>
                      <c:pt idx="460">
                        <c:v>11.9748</c:v>
                      </c:pt>
                      <c:pt idx="461">
                        <c:v>12.105499999999999</c:v>
                      </c:pt>
                      <c:pt idx="462">
                        <c:v>12.0527</c:v>
                      </c:pt>
                      <c:pt idx="463">
                        <c:v>12.088800000000001</c:v>
                      </c:pt>
                      <c:pt idx="464">
                        <c:v>11.779400000000001</c:v>
                      </c:pt>
                      <c:pt idx="465">
                        <c:v>11.7631</c:v>
                      </c:pt>
                      <c:pt idx="466">
                        <c:v>11.724500000000001</c:v>
                      </c:pt>
                      <c:pt idx="467">
                        <c:v>11.6778</c:v>
                      </c:pt>
                      <c:pt idx="468">
                        <c:v>11.777699999999999</c:v>
                      </c:pt>
                      <c:pt idx="469">
                        <c:v>11.946</c:v>
                      </c:pt>
                      <c:pt idx="470">
                        <c:v>12.041600000000001</c:v>
                      </c:pt>
                      <c:pt idx="471">
                        <c:v>11.885999999999999</c:v>
                      </c:pt>
                      <c:pt idx="472">
                        <c:v>12.125299999999999</c:v>
                      </c:pt>
                      <c:pt idx="473">
                        <c:v>11.8872</c:v>
                      </c:pt>
                      <c:pt idx="474">
                        <c:v>11.7973</c:v>
                      </c:pt>
                      <c:pt idx="475">
                        <c:v>11.8306</c:v>
                      </c:pt>
                      <c:pt idx="476">
                        <c:v>11.7065</c:v>
                      </c:pt>
                      <c:pt idx="477">
                        <c:v>11.6129</c:v>
                      </c:pt>
                      <c:pt idx="478">
                        <c:v>11.5199</c:v>
                      </c:pt>
                      <c:pt idx="479">
                        <c:v>11.52</c:v>
                      </c:pt>
                      <c:pt idx="480">
                        <c:v>11.3009</c:v>
                      </c:pt>
                      <c:pt idx="481">
                        <c:v>10.9352</c:v>
                      </c:pt>
                      <c:pt idx="482">
                        <c:v>10.9575</c:v>
                      </c:pt>
                      <c:pt idx="483">
                        <c:v>10.905200000000001</c:v>
                      </c:pt>
                      <c:pt idx="484">
                        <c:v>10.713200000000001</c:v>
                      </c:pt>
                      <c:pt idx="485">
                        <c:v>10.7445</c:v>
                      </c:pt>
                      <c:pt idx="486">
                        <c:v>10.485300000000001</c:v>
                      </c:pt>
                      <c:pt idx="487">
                        <c:v>10.666700000000001</c:v>
                      </c:pt>
                      <c:pt idx="488">
                        <c:v>10.5547</c:v>
                      </c:pt>
                      <c:pt idx="489">
                        <c:v>10.6517</c:v>
                      </c:pt>
                      <c:pt idx="490">
                        <c:v>10.7348</c:v>
                      </c:pt>
                      <c:pt idx="491">
                        <c:v>10.8626</c:v>
                      </c:pt>
                      <c:pt idx="492">
                        <c:v>10.6083</c:v>
                      </c:pt>
                      <c:pt idx="493">
                        <c:v>10.491099999999999</c:v>
                      </c:pt>
                      <c:pt idx="494">
                        <c:v>10.54</c:v>
                      </c:pt>
                      <c:pt idx="495">
                        <c:v>10.6791</c:v>
                      </c:pt>
                      <c:pt idx="496">
                        <c:v>10.6791</c:v>
                      </c:pt>
                      <c:pt idx="497">
                        <c:v>10.6797</c:v>
                      </c:pt>
                      <c:pt idx="498">
                        <c:v>10.69</c:v>
                      </c:pt>
                      <c:pt idx="499">
                        <c:v>10.7912</c:v>
                      </c:pt>
                      <c:pt idx="500">
                        <c:v>10.698600000000001</c:v>
                      </c:pt>
                      <c:pt idx="501">
                        <c:v>10.698600000000001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C00-408D-8404-07586C0218A4}"/>
                  </c:ext>
                </c:extLst>
              </c15:ser>
            </c15:filteredLineSeries>
            <c15:filteredLineSeries>
              <c15:ser>
                <c:idx val="6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'NTN-F'!$AM$2</c15:sqref>
                        </c15:formulaRef>
                      </c:ext>
                    </c:extLst>
                    <c:strCache>
                      <c:ptCount val="1"/>
                      <c:pt idx="0">
                        <c:v>Tx CDI</c:v>
                      </c:pt>
                    </c:strCache>
                  </c:strRef>
                </c:tx>
                <c:spPr>
                  <a:ln w="28575" cap="rnd">
                    <a:solidFill>
                      <a:schemeClr val="bg2">
                        <a:lumMod val="25000"/>
                      </a:schemeClr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'NTN-F'!$B$3:$B$988</c15:sqref>
                        </c15:formulaRef>
                      </c:ext>
                    </c:extLst>
                    <c:numCache>
                      <c:formatCode>m/d/yyyy</c:formatCode>
                      <c:ptCount val="986"/>
                      <c:pt idx="0">
                        <c:v>43832</c:v>
                      </c:pt>
                      <c:pt idx="1">
                        <c:v>43833</c:v>
                      </c:pt>
                      <c:pt idx="2">
                        <c:v>43836</c:v>
                      </c:pt>
                      <c:pt idx="3">
                        <c:v>43837</c:v>
                      </c:pt>
                      <c:pt idx="4">
                        <c:v>43838</c:v>
                      </c:pt>
                      <c:pt idx="5">
                        <c:v>43839</c:v>
                      </c:pt>
                      <c:pt idx="6">
                        <c:v>43840</c:v>
                      </c:pt>
                      <c:pt idx="7">
                        <c:v>43843</c:v>
                      </c:pt>
                      <c:pt idx="8">
                        <c:v>43844</c:v>
                      </c:pt>
                      <c:pt idx="9">
                        <c:v>43845</c:v>
                      </c:pt>
                      <c:pt idx="10">
                        <c:v>43846</c:v>
                      </c:pt>
                      <c:pt idx="11">
                        <c:v>43847</c:v>
                      </c:pt>
                      <c:pt idx="12">
                        <c:v>43850</c:v>
                      </c:pt>
                      <c:pt idx="13">
                        <c:v>43851</c:v>
                      </c:pt>
                      <c:pt idx="14">
                        <c:v>43852</c:v>
                      </c:pt>
                      <c:pt idx="15">
                        <c:v>43853</c:v>
                      </c:pt>
                      <c:pt idx="16">
                        <c:v>43854</c:v>
                      </c:pt>
                      <c:pt idx="17">
                        <c:v>43857</c:v>
                      </c:pt>
                      <c:pt idx="18">
                        <c:v>43858</c:v>
                      </c:pt>
                      <c:pt idx="19">
                        <c:v>43859</c:v>
                      </c:pt>
                      <c:pt idx="20">
                        <c:v>43860</c:v>
                      </c:pt>
                      <c:pt idx="21">
                        <c:v>43861</c:v>
                      </c:pt>
                      <c:pt idx="22">
                        <c:v>43864</c:v>
                      </c:pt>
                      <c:pt idx="23">
                        <c:v>43865</c:v>
                      </c:pt>
                      <c:pt idx="24">
                        <c:v>43866</c:v>
                      </c:pt>
                      <c:pt idx="25">
                        <c:v>43867</c:v>
                      </c:pt>
                      <c:pt idx="26">
                        <c:v>43868</c:v>
                      </c:pt>
                      <c:pt idx="27">
                        <c:v>43871</c:v>
                      </c:pt>
                      <c:pt idx="28">
                        <c:v>43872</c:v>
                      </c:pt>
                      <c:pt idx="29">
                        <c:v>43873</c:v>
                      </c:pt>
                      <c:pt idx="30">
                        <c:v>43874</c:v>
                      </c:pt>
                      <c:pt idx="31">
                        <c:v>43875</c:v>
                      </c:pt>
                      <c:pt idx="32">
                        <c:v>43878</c:v>
                      </c:pt>
                      <c:pt idx="33">
                        <c:v>43879</c:v>
                      </c:pt>
                      <c:pt idx="34">
                        <c:v>43880</c:v>
                      </c:pt>
                      <c:pt idx="35">
                        <c:v>43881</c:v>
                      </c:pt>
                      <c:pt idx="36">
                        <c:v>43882</c:v>
                      </c:pt>
                      <c:pt idx="37">
                        <c:v>43887</c:v>
                      </c:pt>
                      <c:pt idx="38">
                        <c:v>43888</c:v>
                      </c:pt>
                      <c:pt idx="39">
                        <c:v>43889</c:v>
                      </c:pt>
                      <c:pt idx="40">
                        <c:v>43892</c:v>
                      </c:pt>
                      <c:pt idx="41">
                        <c:v>43893</c:v>
                      </c:pt>
                      <c:pt idx="42">
                        <c:v>43894</c:v>
                      </c:pt>
                      <c:pt idx="43">
                        <c:v>43895</c:v>
                      </c:pt>
                      <c:pt idx="44">
                        <c:v>43896</c:v>
                      </c:pt>
                      <c:pt idx="45">
                        <c:v>43899</c:v>
                      </c:pt>
                      <c:pt idx="46">
                        <c:v>43900</c:v>
                      </c:pt>
                      <c:pt idx="47">
                        <c:v>43901</c:v>
                      </c:pt>
                      <c:pt idx="48">
                        <c:v>43902</c:v>
                      </c:pt>
                      <c:pt idx="49">
                        <c:v>43903</c:v>
                      </c:pt>
                      <c:pt idx="50">
                        <c:v>43906</c:v>
                      </c:pt>
                      <c:pt idx="51">
                        <c:v>43907</c:v>
                      </c:pt>
                      <c:pt idx="52">
                        <c:v>43908</c:v>
                      </c:pt>
                      <c:pt idx="53">
                        <c:v>43909</c:v>
                      </c:pt>
                      <c:pt idx="54">
                        <c:v>43910</c:v>
                      </c:pt>
                      <c:pt idx="55">
                        <c:v>43913</c:v>
                      </c:pt>
                      <c:pt idx="56">
                        <c:v>43914</c:v>
                      </c:pt>
                      <c:pt idx="57">
                        <c:v>43915</c:v>
                      </c:pt>
                      <c:pt idx="58">
                        <c:v>43916</c:v>
                      </c:pt>
                      <c:pt idx="59">
                        <c:v>43917</c:v>
                      </c:pt>
                      <c:pt idx="60">
                        <c:v>43920</c:v>
                      </c:pt>
                      <c:pt idx="61">
                        <c:v>43921</c:v>
                      </c:pt>
                      <c:pt idx="62">
                        <c:v>43922</c:v>
                      </c:pt>
                      <c:pt idx="63">
                        <c:v>43923</c:v>
                      </c:pt>
                      <c:pt idx="64">
                        <c:v>43924</c:v>
                      </c:pt>
                      <c:pt idx="65">
                        <c:v>43927</c:v>
                      </c:pt>
                      <c:pt idx="66">
                        <c:v>43928</c:v>
                      </c:pt>
                      <c:pt idx="67">
                        <c:v>43929</c:v>
                      </c:pt>
                      <c:pt idx="68">
                        <c:v>43930</c:v>
                      </c:pt>
                      <c:pt idx="69">
                        <c:v>43934</c:v>
                      </c:pt>
                      <c:pt idx="70">
                        <c:v>43935</c:v>
                      </c:pt>
                      <c:pt idx="71">
                        <c:v>43936</c:v>
                      </c:pt>
                      <c:pt idx="72">
                        <c:v>43937</c:v>
                      </c:pt>
                      <c:pt idx="73">
                        <c:v>43938</c:v>
                      </c:pt>
                      <c:pt idx="74">
                        <c:v>43941</c:v>
                      </c:pt>
                      <c:pt idx="75">
                        <c:v>43943</c:v>
                      </c:pt>
                      <c:pt idx="76">
                        <c:v>43944</c:v>
                      </c:pt>
                      <c:pt idx="77">
                        <c:v>43945</c:v>
                      </c:pt>
                      <c:pt idx="78">
                        <c:v>43948</c:v>
                      </c:pt>
                      <c:pt idx="79">
                        <c:v>43949</c:v>
                      </c:pt>
                      <c:pt idx="80">
                        <c:v>43950</c:v>
                      </c:pt>
                      <c:pt idx="81">
                        <c:v>43951</c:v>
                      </c:pt>
                      <c:pt idx="82">
                        <c:v>43955</c:v>
                      </c:pt>
                      <c:pt idx="83">
                        <c:v>43956</c:v>
                      </c:pt>
                      <c:pt idx="84">
                        <c:v>43957</c:v>
                      </c:pt>
                      <c:pt idx="85">
                        <c:v>43958</c:v>
                      </c:pt>
                      <c:pt idx="86">
                        <c:v>43959</c:v>
                      </c:pt>
                      <c:pt idx="87">
                        <c:v>43962</c:v>
                      </c:pt>
                      <c:pt idx="88">
                        <c:v>43963</c:v>
                      </c:pt>
                      <c:pt idx="89">
                        <c:v>43964</c:v>
                      </c:pt>
                      <c:pt idx="90">
                        <c:v>43965</c:v>
                      </c:pt>
                      <c:pt idx="91">
                        <c:v>43966</c:v>
                      </c:pt>
                      <c:pt idx="92">
                        <c:v>43969</c:v>
                      </c:pt>
                      <c:pt idx="93">
                        <c:v>43970</c:v>
                      </c:pt>
                      <c:pt idx="94">
                        <c:v>43971</c:v>
                      </c:pt>
                      <c:pt idx="95">
                        <c:v>43972</c:v>
                      </c:pt>
                      <c:pt idx="96">
                        <c:v>43973</c:v>
                      </c:pt>
                      <c:pt idx="97">
                        <c:v>43976</c:v>
                      </c:pt>
                      <c:pt idx="98">
                        <c:v>43977</c:v>
                      </c:pt>
                      <c:pt idx="99">
                        <c:v>43978</c:v>
                      </c:pt>
                      <c:pt idx="100">
                        <c:v>43979</c:v>
                      </c:pt>
                      <c:pt idx="101">
                        <c:v>43980</c:v>
                      </c:pt>
                      <c:pt idx="102">
                        <c:v>43983</c:v>
                      </c:pt>
                      <c:pt idx="103">
                        <c:v>43984</c:v>
                      </c:pt>
                      <c:pt idx="104">
                        <c:v>43985</c:v>
                      </c:pt>
                      <c:pt idx="105">
                        <c:v>43986</c:v>
                      </c:pt>
                      <c:pt idx="106">
                        <c:v>43987</c:v>
                      </c:pt>
                      <c:pt idx="107">
                        <c:v>43990</c:v>
                      </c:pt>
                      <c:pt idx="108">
                        <c:v>43991</c:v>
                      </c:pt>
                      <c:pt idx="109">
                        <c:v>43992</c:v>
                      </c:pt>
                      <c:pt idx="110">
                        <c:v>43994</c:v>
                      </c:pt>
                      <c:pt idx="111">
                        <c:v>43997</c:v>
                      </c:pt>
                      <c:pt idx="112">
                        <c:v>43998</c:v>
                      </c:pt>
                      <c:pt idx="113">
                        <c:v>43999</c:v>
                      </c:pt>
                      <c:pt idx="114">
                        <c:v>44000</c:v>
                      </c:pt>
                      <c:pt idx="115">
                        <c:v>44001</c:v>
                      </c:pt>
                      <c:pt idx="116">
                        <c:v>44004</c:v>
                      </c:pt>
                      <c:pt idx="117">
                        <c:v>44005</c:v>
                      </c:pt>
                      <c:pt idx="118">
                        <c:v>44006</c:v>
                      </c:pt>
                      <c:pt idx="119">
                        <c:v>44007</c:v>
                      </c:pt>
                      <c:pt idx="120">
                        <c:v>44008</c:v>
                      </c:pt>
                      <c:pt idx="121">
                        <c:v>44011</c:v>
                      </c:pt>
                      <c:pt idx="122">
                        <c:v>44012</c:v>
                      </c:pt>
                      <c:pt idx="123">
                        <c:v>44013</c:v>
                      </c:pt>
                      <c:pt idx="124">
                        <c:v>44014</c:v>
                      </c:pt>
                      <c:pt idx="125">
                        <c:v>44015</c:v>
                      </c:pt>
                      <c:pt idx="126">
                        <c:v>44018</c:v>
                      </c:pt>
                      <c:pt idx="127">
                        <c:v>44019</c:v>
                      </c:pt>
                      <c:pt idx="128">
                        <c:v>44020</c:v>
                      </c:pt>
                      <c:pt idx="129">
                        <c:v>44021</c:v>
                      </c:pt>
                      <c:pt idx="130">
                        <c:v>44022</c:v>
                      </c:pt>
                      <c:pt idx="131">
                        <c:v>44025</c:v>
                      </c:pt>
                      <c:pt idx="132">
                        <c:v>44026</c:v>
                      </c:pt>
                      <c:pt idx="133">
                        <c:v>44027</c:v>
                      </c:pt>
                      <c:pt idx="134">
                        <c:v>44028</c:v>
                      </c:pt>
                      <c:pt idx="135">
                        <c:v>44029</c:v>
                      </c:pt>
                      <c:pt idx="136">
                        <c:v>44032</c:v>
                      </c:pt>
                      <c:pt idx="137">
                        <c:v>44033</c:v>
                      </c:pt>
                      <c:pt idx="138">
                        <c:v>44034</c:v>
                      </c:pt>
                      <c:pt idx="139">
                        <c:v>44035</c:v>
                      </c:pt>
                      <c:pt idx="140">
                        <c:v>44036</c:v>
                      </c:pt>
                      <c:pt idx="141">
                        <c:v>44039</c:v>
                      </c:pt>
                      <c:pt idx="142">
                        <c:v>44040</c:v>
                      </c:pt>
                      <c:pt idx="143">
                        <c:v>44041</c:v>
                      </c:pt>
                      <c:pt idx="144">
                        <c:v>44042</c:v>
                      </c:pt>
                      <c:pt idx="145">
                        <c:v>44043</c:v>
                      </c:pt>
                      <c:pt idx="146">
                        <c:v>44046</c:v>
                      </c:pt>
                      <c:pt idx="147">
                        <c:v>44047</c:v>
                      </c:pt>
                      <c:pt idx="148">
                        <c:v>44048</c:v>
                      </c:pt>
                      <c:pt idx="149">
                        <c:v>44049</c:v>
                      </c:pt>
                      <c:pt idx="150">
                        <c:v>44050</c:v>
                      </c:pt>
                      <c:pt idx="151">
                        <c:v>44053</c:v>
                      </c:pt>
                      <c:pt idx="152">
                        <c:v>44054</c:v>
                      </c:pt>
                      <c:pt idx="153">
                        <c:v>44055</c:v>
                      </c:pt>
                      <c:pt idx="154">
                        <c:v>44056</c:v>
                      </c:pt>
                      <c:pt idx="155">
                        <c:v>44057</c:v>
                      </c:pt>
                      <c:pt idx="156">
                        <c:v>44060</c:v>
                      </c:pt>
                      <c:pt idx="157">
                        <c:v>44061</c:v>
                      </c:pt>
                      <c:pt idx="158">
                        <c:v>44062</c:v>
                      </c:pt>
                      <c:pt idx="159">
                        <c:v>44063</c:v>
                      </c:pt>
                      <c:pt idx="160">
                        <c:v>44064</c:v>
                      </c:pt>
                      <c:pt idx="161">
                        <c:v>44067</c:v>
                      </c:pt>
                      <c:pt idx="162">
                        <c:v>44068</c:v>
                      </c:pt>
                      <c:pt idx="163">
                        <c:v>44069</c:v>
                      </c:pt>
                      <c:pt idx="164">
                        <c:v>44070</c:v>
                      </c:pt>
                      <c:pt idx="165">
                        <c:v>44071</c:v>
                      </c:pt>
                      <c:pt idx="166">
                        <c:v>44074</c:v>
                      </c:pt>
                      <c:pt idx="167">
                        <c:v>44075</c:v>
                      </c:pt>
                      <c:pt idx="168">
                        <c:v>44076</c:v>
                      </c:pt>
                      <c:pt idx="169">
                        <c:v>44077</c:v>
                      </c:pt>
                      <c:pt idx="170">
                        <c:v>44078</c:v>
                      </c:pt>
                      <c:pt idx="171">
                        <c:v>44082</c:v>
                      </c:pt>
                      <c:pt idx="172">
                        <c:v>44083</c:v>
                      </c:pt>
                      <c:pt idx="173">
                        <c:v>44084</c:v>
                      </c:pt>
                      <c:pt idx="174">
                        <c:v>44085</c:v>
                      </c:pt>
                      <c:pt idx="175">
                        <c:v>44088</c:v>
                      </c:pt>
                      <c:pt idx="176">
                        <c:v>44089</c:v>
                      </c:pt>
                      <c:pt idx="177">
                        <c:v>44090</c:v>
                      </c:pt>
                      <c:pt idx="178">
                        <c:v>44091</c:v>
                      </c:pt>
                      <c:pt idx="179">
                        <c:v>44092</c:v>
                      </c:pt>
                      <c:pt idx="180">
                        <c:v>44095</c:v>
                      </c:pt>
                      <c:pt idx="181">
                        <c:v>44096</c:v>
                      </c:pt>
                      <c:pt idx="182">
                        <c:v>44097</c:v>
                      </c:pt>
                      <c:pt idx="183">
                        <c:v>44098</c:v>
                      </c:pt>
                      <c:pt idx="184">
                        <c:v>44099</c:v>
                      </c:pt>
                      <c:pt idx="185">
                        <c:v>44102</c:v>
                      </c:pt>
                      <c:pt idx="186">
                        <c:v>44103</c:v>
                      </c:pt>
                      <c:pt idx="187">
                        <c:v>44104</c:v>
                      </c:pt>
                      <c:pt idx="188">
                        <c:v>44105</c:v>
                      </c:pt>
                      <c:pt idx="189">
                        <c:v>44106</c:v>
                      </c:pt>
                      <c:pt idx="190">
                        <c:v>44109</c:v>
                      </c:pt>
                      <c:pt idx="191">
                        <c:v>44110</c:v>
                      </c:pt>
                      <c:pt idx="192">
                        <c:v>44111</c:v>
                      </c:pt>
                      <c:pt idx="193">
                        <c:v>44112</c:v>
                      </c:pt>
                      <c:pt idx="194">
                        <c:v>44113</c:v>
                      </c:pt>
                      <c:pt idx="195">
                        <c:v>44117</c:v>
                      </c:pt>
                      <c:pt idx="196">
                        <c:v>44118</c:v>
                      </c:pt>
                      <c:pt idx="197">
                        <c:v>44119</c:v>
                      </c:pt>
                      <c:pt idx="198">
                        <c:v>44120</c:v>
                      </c:pt>
                      <c:pt idx="199">
                        <c:v>44123</c:v>
                      </c:pt>
                      <c:pt idx="200">
                        <c:v>44124</c:v>
                      </c:pt>
                      <c:pt idx="201">
                        <c:v>44125</c:v>
                      </c:pt>
                      <c:pt idx="202">
                        <c:v>44126</c:v>
                      </c:pt>
                      <c:pt idx="203">
                        <c:v>44127</c:v>
                      </c:pt>
                      <c:pt idx="204">
                        <c:v>44130</c:v>
                      </c:pt>
                      <c:pt idx="205">
                        <c:v>44131</c:v>
                      </c:pt>
                      <c:pt idx="206">
                        <c:v>44132</c:v>
                      </c:pt>
                      <c:pt idx="207">
                        <c:v>44133</c:v>
                      </c:pt>
                      <c:pt idx="208">
                        <c:v>44134</c:v>
                      </c:pt>
                      <c:pt idx="209">
                        <c:v>44138</c:v>
                      </c:pt>
                      <c:pt idx="210">
                        <c:v>44139</c:v>
                      </c:pt>
                      <c:pt idx="211">
                        <c:v>44140</c:v>
                      </c:pt>
                      <c:pt idx="212">
                        <c:v>44141</c:v>
                      </c:pt>
                      <c:pt idx="213">
                        <c:v>44144</c:v>
                      </c:pt>
                      <c:pt idx="214">
                        <c:v>44145</c:v>
                      </c:pt>
                      <c:pt idx="215">
                        <c:v>44146</c:v>
                      </c:pt>
                      <c:pt idx="216">
                        <c:v>44147</c:v>
                      </c:pt>
                      <c:pt idx="217">
                        <c:v>44148</c:v>
                      </c:pt>
                      <c:pt idx="218">
                        <c:v>44151</c:v>
                      </c:pt>
                      <c:pt idx="219">
                        <c:v>44152</c:v>
                      </c:pt>
                      <c:pt idx="220">
                        <c:v>44153</c:v>
                      </c:pt>
                      <c:pt idx="221">
                        <c:v>44154</c:v>
                      </c:pt>
                      <c:pt idx="222">
                        <c:v>44155</c:v>
                      </c:pt>
                      <c:pt idx="223">
                        <c:v>44158</c:v>
                      </c:pt>
                      <c:pt idx="224">
                        <c:v>44159</c:v>
                      </c:pt>
                      <c:pt idx="225">
                        <c:v>44160</c:v>
                      </c:pt>
                      <c:pt idx="226">
                        <c:v>44161</c:v>
                      </c:pt>
                      <c:pt idx="227">
                        <c:v>44162</c:v>
                      </c:pt>
                      <c:pt idx="228">
                        <c:v>44165</c:v>
                      </c:pt>
                      <c:pt idx="229">
                        <c:v>44166</c:v>
                      </c:pt>
                      <c:pt idx="230">
                        <c:v>44167</c:v>
                      </c:pt>
                      <c:pt idx="231">
                        <c:v>44168</c:v>
                      </c:pt>
                      <c:pt idx="232">
                        <c:v>44169</c:v>
                      </c:pt>
                      <c:pt idx="233">
                        <c:v>44172</c:v>
                      </c:pt>
                      <c:pt idx="234">
                        <c:v>44173</c:v>
                      </c:pt>
                      <c:pt idx="235">
                        <c:v>44174</c:v>
                      </c:pt>
                      <c:pt idx="236">
                        <c:v>44175</c:v>
                      </c:pt>
                      <c:pt idx="237">
                        <c:v>44176</c:v>
                      </c:pt>
                      <c:pt idx="238">
                        <c:v>44179</c:v>
                      </c:pt>
                      <c:pt idx="239">
                        <c:v>44180</c:v>
                      </c:pt>
                      <c:pt idx="240">
                        <c:v>44181</c:v>
                      </c:pt>
                      <c:pt idx="241">
                        <c:v>44182</c:v>
                      </c:pt>
                      <c:pt idx="242">
                        <c:v>44183</c:v>
                      </c:pt>
                      <c:pt idx="243">
                        <c:v>44186</c:v>
                      </c:pt>
                      <c:pt idx="244">
                        <c:v>44187</c:v>
                      </c:pt>
                      <c:pt idx="245">
                        <c:v>44188</c:v>
                      </c:pt>
                      <c:pt idx="246">
                        <c:v>44189</c:v>
                      </c:pt>
                      <c:pt idx="247">
                        <c:v>44193</c:v>
                      </c:pt>
                      <c:pt idx="248">
                        <c:v>44194</c:v>
                      </c:pt>
                      <c:pt idx="249">
                        <c:v>44195</c:v>
                      </c:pt>
                      <c:pt idx="250">
                        <c:v>44196</c:v>
                      </c:pt>
                      <c:pt idx="251">
                        <c:v>44200</c:v>
                      </c:pt>
                      <c:pt idx="252">
                        <c:v>44201</c:v>
                      </c:pt>
                      <c:pt idx="253">
                        <c:v>44202</c:v>
                      </c:pt>
                      <c:pt idx="254">
                        <c:v>44203</c:v>
                      </c:pt>
                      <c:pt idx="255">
                        <c:v>44204</c:v>
                      </c:pt>
                      <c:pt idx="256">
                        <c:v>44207</c:v>
                      </c:pt>
                      <c:pt idx="257">
                        <c:v>44208</c:v>
                      </c:pt>
                      <c:pt idx="258">
                        <c:v>44209</c:v>
                      </c:pt>
                      <c:pt idx="259">
                        <c:v>44210</c:v>
                      </c:pt>
                      <c:pt idx="260">
                        <c:v>44211</c:v>
                      </c:pt>
                      <c:pt idx="261">
                        <c:v>44214</c:v>
                      </c:pt>
                      <c:pt idx="262">
                        <c:v>44215</c:v>
                      </c:pt>
                      <c:pt idx="263">
                        <c:v>44216</c:v>
                      </c:pt>
                      <c:pt idx="264">
                        <c:v>44217</c:v>
                      </c:pt>
                      <c:pt idx="265">
                        <c:v>44218</c:v>
                      </c:pt>
                      <c:pt idx="266">
                        <c:v>44221</c:v>
                      </c:pt>
                      <c:pt idx="267">
                        <c:v>44222</c:v>
                      </c:pt>
                      <c:pt idx="268">
                        <c:v>44223</c:v>
                      </c:pt>
                      <c:pt idx="269">
                        <c:v>44224</c:v>
                      </c:pt>
                      <c:pt idx="270">
                        <c:v>44225</c:v>
                      </c:pt>
                      <c:pt idx="271">
                        <c:v>44228</c:v>
                      </c:pt>
                      <c:pt idx="272">
                        <c:v>44229</c:v>
                      </c:pt>
                      <c:pt idx="273">
                        <c:v>44230</c:v>
                      </c:pt>
                      <c:pt idx="274">
                        <c:v>44231</c:v>
                      </c:pt>
                      <c:pt idx="275">
                        <c:v>44232</c:v>
                      </c:pt>
                      <c:pt idx="276">
                        <c:v>44235</c:v>
                      </c:pt>
                      <c:pt idx="277">
                        <c:v>44236</c:v>
                      </c:pt>
                      <c:pt idx="278">
                        <c:v>44237</c:v>
                      </c:pt>
                      <c:pt idx="279">
                        <c:v>44238</c:v>
                      </c:pt>
                      <c:pt idx="280">
                        <c:v>44239</c:v>
                      </c:pt>
                      <c:pt idx="281">
                        <c:v>44244</c:v>
                      </c:pt>
                      <c:pt idx="282">
                        <c:v>44245</c:v>
                      </c:pt>
                      <c:pt idx="283">
                        <c:v>44246</c:v>
                      </c:pt>
                      <c:pt idx="284">
                        <c:v>44249</c:v>
                      </c:pt>
                      <c:pt idx="285">
                        <c:v>44250</c:v>
                      </c:pt>
                      <c:pt idx="286">
                        <c:v>44251</c:v>
                      </c:pt>
                      <c:pt idx="287">
                        <c:v>44252</c:v>
                      </c:pt>
                      <c:pt idx="288">
                        <c:v>44253</c:v>
                      </c:pt>
                      <c:pt idx="289">
                        <c:v>44256</c:v>
                      </c:pt>
                      <c:pt idx="290">
                        <c:v>44257</c:v>
                      </c:pt>
                      <c:pt idx="291">
                        <c:v>44258</c:v>
                      </c:pt>
                      <c:pt idx="292">
                        <c:v>44259</c:v>
                      </c:pt>
                      <c:pt idx="293">
                        <c:v>44260</c:v>
                      </c:pt>
                      <c:pt idx="294">
                        <c:v>44263</c:v>
                      </c:pt>
                      <c:pt idx="295">
                        <c:v>44264</c:v>
                      </c:pt>
                      <c:pt idx="296">
                        <c:v>44265</c:v>
                      </c:pt>
                      <c:pt idx="297">
                        <c:v>44266</c:v>
                      </c:pt>
                      <c:pt idx="298">
                        <c:v>44267</c:v>
                      </c:pt>
                      <c:pt idx="299">
                        <c:v>44270</c:v>
                      </c:pt>
                      <c:pt idx="300">
                        <c:v>44271</c:v>
                      </c:pt>
                      <c:pt idx="301">
                        <c:v>44272</c:v>
                      </c:pt>
                      <c:pt idx="302">
                        <c:v>44273</c:v>
                      </c:pt>
                      <c:pt idx="303">
                        <c:v>44274</c:v>
                      </c:pt>
                      <c:pt idx="304">
                        <c:v>44277</c:v>
                      </c:pt>
                      <c:pt idx="305">
                        <c:v>44278</c:v>
                      </c:pt>
                      <c:pt idx="306">
                        <c:v>44279</c:v>
                      </c:pt>
                      <c:pt idx="307">
                        <c:v>44280</c:v>
                      </c:pt>
                      <c:pt idx="308">
                        <c:v>44281</c:v>
                      </c:pt>
                      <c:pt idx="309">
                        <c:v>44284</c:v>
                      </c:pt>
                      <c:pt idx="310">
                        <c:v>44285</c:v>
                      </c:pt>
                      <c:pt idx="311">
                        <c:v>44286</c:v>
                      </c:pt>
                      <c:pt idx="312">
                        <c:v>44287</c:v>
                      </c:pt>
                      <c:pt idx="313">
                        <c:v>44291</c:v>
                      </c:pt>
                      <c:pt idx="314">
                        <c:v>44292</c:v>
                      </c:pt>
                      <c:pt idx="315">
                        <c:v>44293</c:v>
                      </c:pt>
                      <c:pt idx="316">
                        <c:v>44294</c:v>
                      </c:pt>
                      <c:pt idx="317">
                        <c:v>44295</c:v>
                      </c:pt>
                      <c:pt idx="318">
                        <c:v>44298</c:v>
                      </c:pt>
                      <c:pt idx="319">
                        <c:v>44299</c:v>
                      </c:pt>
                      <c:pt idx="320">
                        <c:v>44300</c:v>
                      </c:pt>
                      <c:pt idx="321">
                        <c:v>44301</c:v>
                      </c:pt>
                      <c:pt idx="322">
                        <c:v>44302</c:v>
                      </c:pt>
                      <c:pt idx="323">
                        <c:v>44305</c:v>
                      </c:pt>
                      <c:pt idx="324">
                        <c:v>44306</c:v>
                      </c:pt>
                      <c:pt idx="325">
                        <c:v>44308</c:v>
                      </c:pt>
                      <c:pt idx="326">
                        <c:v>44309</c:v>
                      </c:pt>
                      <c:pt idx="327">
                        <c:v>44312</c:v>
                      </c:pt>
                      <c:pt idx="328">
                        <c:v>44313</c:v>
                      </c:pt>
                      <c:pt idx="329">
                        <c:v>44314</c:v>
                      </c:pt>
                      <c:pt idx="330">
                        <c:v>44315</c:v>
                      </c:pt>
                      <c:pt idx="331">
                        <c:v>44316</c:v>
                      </c:pt>
                      <c:pt idx="332">
                        <c:v>44319</c:v>
                      </c:pt>
                      <c:pt idx="333">
                        <c:v>44320</c:v>
                      </c:pt>
                      <c:pt idx="334">
                        <c:v>44321</c:v>
                      </c:pt>
                      <c:pt idx="335">
                        <c:v>44322</c:v>
                      </c:pt>
                      <c:pt idx="336">
                        <c:v>44323</c:v>
                      </c:pt>
                      <c:pt idx="337">
                        <c:v>44326</c:v>
                      </c:pt>
                      <c:pt idx="338">
                        <c:v>44327</c:v>
                      </c:pt>
                      <c:pt idx="339">
                        <c:v>44328</c:v>
                      </c:pt>
                      <c:pt idx="340">
                        <c:v>44329</c:v>
                      </c:pt>
                      <c:pt idx="341">
                        <c:v>44330</c:v>
                      </c:pt>
                      <c:pt idx="342">
                        <c:v>44333</c:v>
                      </c:pt>
                      <c:pt idx="343">
                        <c:v>44334</c:v>
                      </c:pt>
                      <c:pt idx="344">
                        <c:v>44335</c:v>
                      </c:pt>
                      <c:pt idx="345">
                        <c:v>44336</c:v>
                      </c:pt>
                      <c:pt idx="346">
                        <c:v>44337</c:v>
                      </c:pt>
                      <c:pt idx="347">
                        <c:v>44340</c:v>
                      </c:pt>
                      <c:pt idx="348">
                        <c:v>44341</c:v>
                      </c:pt>
                      <c:pt idx="349">
                        <c:v>44342</c:v>
                      </c:pt>
                      <c:pt idx="350">
                        <c:v>44343</c:v>
                      </c:pt>
                      <c:pt idx="351">
                        <c:v>44344</c:v>
                      </c:pt>
                      <c:pt idx="352">
                        <c:v>44347</c:v>
                      </c:pt>
                      <c:pt idx="353">
                        <c:v>44348</c:v>
                      </c:pt>
                      <c:pt idx="354">
                        <c:v>44349</c:v>
                      </c:pt>
                      <c:pt idx="355">
                        <c:v>44351</c:v>
                      </c:pt>
                      <c:pt idx="356">
                        <c:v>44354</c:v>
                      </c:pt>
                      <c:pt idx="357">
                        <c:v>44355</c:v>
                      </c:pt>
                      <c:pt idx="358">
                        <c:v>44356</c:v>
                      </c:pt>
                      <c:pt idx="359">
                        <c:v>44357</c:v>
                      </c:pt>
                      <c:pt idx="360">
                        <c:v>44358</c:v>
                      </c:pt>
                      <c:pt idx="361">
                        <c:v>44361</c:v>
                      </c:pt>
                      <c:pt idx="362">
                        <c:v>44362</c:v>
                      </c:pt>
                      <c:pt idx="363">
                        <c:v>44363</c:v>
                      </c:pt>
                      <c:pt idx="364">
                        <c:v>44364</c:v>
                      </c:pt>
                      <c:pt idx="365">
                        <c:v>44365</c:v>
                      </c:pt>
                      <c:pt idx="366">
                        <c:v>44368</c:v>
                      </c:pt>
                      <c:pt idx="367">
                        <c:v>44369</c:v>
                      </c:pt>
                      <c:pt idx="368">
                        <c:v>44370</c:v>
                      </c:pt>
                      <c:pt idx="369">
                        <c:v>44371</c:v>
                      </c:pt>
                      <c:pt idx="370">
                        <c:v>44372</c:v>
                      </c:pt>
                      <c:pt idx="371">
                        <c:v>44375</c:v>
                      </c:pt>
                      <c:pt idx="372">
                        <c:v>44376</c:v>
                      </c:pt>
                      <c:pt idx="373">
                        <c:v>44377</c:v>
                      </c:pt>
                      <c:pt idx="374">
                        <c:v>44378</c:v>
                      </c:pt>
                      <c:pt idx="375">
                        <c:v>44379</c:v>
                      </c:pt>
                      <c:pt idx="376">
                        <c:v>44382</c:v>
                      </c:pt>
                      <c:pt idx="377">
                        <c:v>44383</c:v>
                      </c:pt>
                      <c:pt idx="378">
                        <c:v>44384</c:v>
                      </c:pt>
                      <c:pt idx="379">
                        <c:v>44385</c:v>
                      </c:pt>
                      <c:pt idx="380">
                        <c:v>44386</c:v>
                      </c:pt>
                      <c:pt idx="381">
                        <c:v>44389</c:v>
                      </c:pt>
                      <c:pt idx="382">
                        <c:v>44390</c:v>
                      </c:pt>
                      <c:pt idx="383">
                        <c:v>44391</c:v>
                      </c:pt>
                      <c:pt idx="384">
                        <c:v>44392</c:v>
                      </c:pt>
                      <c:pt idx="385">
                        <c:v>44393</c:v>
                      </c:pt>
                      <c:pt idx="386">
                        <c:v>44396</c:v>
                      </c:pt>
                      <c:pt idx="387">
                        <c:v>44397</c:v>
                      </c:pt>
                      <c:pt idx="388">
                        <c:v>44398</c:v>
                      </c:pt>
                      <c:pt idx="389">
                        <c:v>44399</c:v>
                      </c:pt>
                      <c:pt idx="390">
                        <c:v>44400</c:v>
                      </c:pt>
                      <c:pt idx="391">
                        <c:v>44403</c:v>
                      </c:pt>
                      <c:pt idx="392">
                        <c:v>44404</c:v>
                      </c:pt>
                      <c:pt idx="393">
                        <c:v>44405</c:v>
                      </c:pt>
                      <c:pt idx="394">
                        <c:v>44406</c:v>
                      </c:pt>
                      <c:pt idx="395">
                        <c:v>44407</c:v>
                      </c:pt>
                      <c:pt idx="396">
                        <c:v>44410</c:v>
                      </c:pt>
                      <c:pt idx="397">
                        <c:v>44411</c:v>
                      </c:pt>
                      <c:pt idx="398">
                        <c:v>44412</c:v>
                      </c:pt>
                      <c:pt idx="399">
                        <c:v>44413</c:v>
                      </c:pt>
                      <c:pt idx="400">
                        <c:v>44414</c:v>
                      </c:pt>
                      <c:pt idx="401">
                        <c:v>44417</c:v>
                      </c:pt>
                      <c:pt idx="402">
                        <c:v>44418</c:v>
                      </c:pt>
                      <c:pt idx="403">
                        <c:v>44419</c:v>
                      </c:pt>
                      <c:pt idx="404">
                        <c:v>44420</c:v>
                      </c:pt>
                      <c:pt idx="405">
                        <c:v>44421</c:v>
                      </c:pt>
                      <c:pt idx="406">
                        <c:v>44424</c:v>
                      </c:pt>
                      <c:pt idx="407">
                        <c:v>44425</c:v>
                      </c:pt>
                      <c:pt idx="408">
                        <c:v>44426</c:v>
                      </c:pt>
                      <c:pt idx="409">
                        <c:v>44427</c:v>
                      </c:pt>
                      <c:pt idx="410">
                        <c:v>44428</c:v>
                      </c:pt>
                      <c:pt idx="411">
                        <c:v>44431</c:v>
                      </c:pt>
                      <c:pt idx="412">
                        <c:v>44432</c:v>
                      </c:pt>
                      <c:pt idx="413">
                        <c:v>44433</c:v>
                      </c:pt>
                      <c:pt idx="414">
                        <c:v>44434</c:v>
                      </c:pt>
                      <c:pt idx="415">
                        <c:v>44435</c:v>
                      </c:pt>
                      <c:pt idx="416">
                        <c:v>44438</c:v>
                      </c:pt>
                      <c:pt idx="417">
                        <c:v>44439</c:v>
                      </c:pt>
                      <c:pt idx="418">
                        <c:v>44440</c:v>
                      </c:pt>
                      <c:pt idx="419">
                        <c:v>44441</c:v>
                      </c:pt>
                      <c:pt idx="420">
                        <c:v>44442</c:v>
                      </c:pt>
                      <c:pt idx="421">
                        <c:v>44445</c:v>
                      </c:pt>
                      <c:pt idx="422">
                        <c:v>44447</c:v>
                      </c:pt>
                      <c:pt idx="423">
                        <c:v>44448</c:v>
                      </c:pt>
                      <c:pt idx="424">
                        <c:v>44449</c:v>
                      </c:pt>
                      <c:pt idx="425">
                        <c:v>44452</c:v>
                      </c:pt>
                      <c:pt idx="426">
                        <c:v>44453</c:v>
                      </c:pt>
                      <c:pt idx="427">
                        <c:v>44454</c:v>
                      </c:pt>
                      <c:pt idx="428">
                        <c:v>44455</c:v>
                      </c:pt>
                      <c:pt idx="429">
                        <c:v>44456</c:v>
                      </c:pt>
                      <c:pt idx="430">
                        <c:v>44459</c:v>
                      </c:pt>
                      <c:pt idx="431">
                        <c:v>44460</c:v>
                      </c:pt>
                      <c:pt idx="432">
                        <c:v>44461</c:v>
                      </c:pt>
                      <c:pt idx="433">
                        <c:v>44462</c:v>
                      </c:pt>
                      <c:pt idx="434">
                        <c:v>44463</c:v>
                      </c:pt>
                      <c:pt idx="435">
                        <c:v>44466</c:v>
                      </c:pt>
                      <c:pt idx="436">
                        <c:v>44467</c:v>
                      </c:pt>
                      <c:pt idx="437">
                        <c:v>44468</c:v>
                      </c:pt>
                      <c:pt idx="438">
                        <c:v>44469</c:v>
                      </c:pt>
                      <c:pt idx="439">
                        <c:v>44470</c:v>
                      </c:pt>
                      <c:pt idx="440">
                        <c:v>44473</c:v>
                      </c:pt>
                      <c:pt idx="441">
                        <c:v>44474</c:v>
                      </c:pt>
                      <c:pt idx="442">
                        <c:v>44475</c:v>
                      </c:pt>
                      <c:pt idx="443">
                        <c:v>44476</c:v>
                      </c:pt>
                      <c:pt idx="444">
                        <c:v>44477</c:v>
                      </c:pt>
                      <c:pt idx="445">
                        <c:v>44480</c:v>
                      </c:pt>
                      <c:pt idx="446">
                        <c:v>44482</c:v>
                      </c:pt>
                      <c:pt idx="447">
                        <c:v>44483</c:v>
                      </c:pt>
                      <c:pt idx="448">
                        <c:v>44484</c:v>
                      </c:pt>
                      <c:pt idx="449">
                        <c:v>44487</c:v>
                      </c:pt>
                      <c:pt idx="450">
                        <c:v>44488</c:v>
                      </c:pt>
                      <c:pt idx="451">
                        <c:v>44489</c:v>
                      </c:pt>
                      <c:pt idx="452">
                        <c:v>44490</c:v>
                      </c:pt>
                      <c:pt idx="453">
                        <c:v>44491</c:v>
                      </c:pt>
                      <c:pt idx="454">
                        <c:v>44494</c:v>
                      </c:pt>
                      <c:pt idx="455">
                        <c:v>44495</c:v>
                      </c:pt>
                      <c:pt idx="456">
                        <c:v>44496</c:v>
                      </c:pt>
                      <c:pt idx="457">
                        <c:v>44497</c:v>
                      </c:pt>
                      <c:pt idx="458">
                        <c:v>44498</c:v>
                      </c:pt>
                      <c:pt idx="459">
                        <c:v>44501</c:v>
                      </c:pt>
                      <c:pt idx="460">
                        <c:v>44503</c:v>
                      </c:pt>
                      <c:pt idx="461">
                        <c:v>44504</c:v>
                      </c:pt>
                      <c:pt idx="462">
                        <c:v>44505</c:v>
                      </c:pt>
                      <c:pt idx="463">
                        <c:v>44508</c:v>
                      </c:pt>
                      <c:pt idx="464">
                        <c:v>44509</c:v>
                      </c:pt>
                      <c:pt idx="465">
                        <c:v>44510</c:v>
                      </c:pt>
                      <c:pt idx="466">
                        <c:v>44511</c:v>
                      </c:pt>
                      <c:pt idx="467">
                        <c:v>44512</c:v>
                      </c:pt>
                      <c:pt idx="468">
                        <c:v>44516</c:v>
                      </c:pt>
                      <c:pt idx="469">
                        <c:v>44517</c:v>
                      </c:pt>
                      <c:pt idx="470">
                        <c:v>44518</c:v>
                      </c:pt>
                      <c:pt idx="471">
                        <c:v>44519</c:v>
                      </c:pt>
                      <c:pt idx="472">
                        <c:v>44522</c:v>
                      </c:pt>
                      <c:pt idx="473">
                        <c:v>44523</c:v>
                      </c:pt>
                      <c:pt idx="474">
                        <c:v>44524</c:v>
                      </c:pt>
                      <c:pt idx="475">
                        <c:v>44525</c:v>
                      </c:pt>
                      <c:pt idx="476">
                        <c:v>44526</c:v>
                      </c:pt>
                      <c:pt idx="477">
                        <c:v>44529</c:v>
                      </c:pt>
                      <c:pt idx="478">
                        <c:v>44530</c:v>
                      </c:pt>
                      <c:pt idx="479">
                        <c:v>44531</c:v>
                      </c:pt>
                      <c:pt idx="480">
                        <c:v>44532</c:v>
                      </c:pt>
                      <c:pt idx="481">
                        <c:v>44533</c:v>
                      </c:pt>
                      <c:pt idx="482">
                        <c:v>44536</c:v>
                      </c:pt>
                      <c:pt idx="483">
                        <c:v>44537</c:v>
                      </c:pt>
                      <c:pt idx="484">
                        <c:v>44538</c:v>
                      </c:pt>
                      <c:pt idx="485">
                        <c:v>44539</c:v>
                      </c:pt>
                      <c:pt idx="486">
                        <c:v>44540</c:v>
                      </c:pt>
                      <c:pt idx="487">
                        <c:v>44543</c:v>
                      </c:pt>
                      <c:pt idx="488">
                        <c:v>44544</c:v>
                      </c:pt>
                      <c:pt idx="489">
                        <c:v>44545</c:v>
                      </c:pt>
                      <c:pt idx="490">
                        <c:v>44546</c:v>
                      </c:pt>
                      <c:pt idx="491">
                        <c:v>44547</c:v>
                      </c:pt>
                      <c:pt idx="492">
                        <c:v>44550</c:v>
                      </c:pt>
                      <c:pt idx="493">
                        <c:v>44551</c:v>
                      </c:pt>
                      <c:pt idx="494">
                        <c:v>44552</c:v>
                      </c:pt>
                      <c:pt idx="495">
                        <c:v>44553</c:v>
                      </c:pt>
                      <c:pt idx="496">
                        <c:v>44554</c:v>
                      </c:pt>
                      <c:pt idx="497">
                        <c:v>44557</c:v>
                      </c:pt>
                      <c:pt idx="498">
                        <c:v>44558</c:v>
                      </c:pt>
                      <c:pt idx="499">
                        <c:v>44559</c:v>
                      </c:pt>
                      <c:pt idx="500">
                        <c:v>44560</c:v>
                      </c:pt>
                      <c:pt idx="501">
                        <c:v>44561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'NTN-F'!$AM$3:$AM$988</c15:sqref>
                        </c15:formulaRef>
                      </c:ext>
                    </c:extLst>
                    <c:numCache>
                      <c:formatCode>0.00</c:formatCode>
                      <c:ptCount val="986"/>
                      <c:pt idx="0">
                        <c:v>4.4000000000000004</c:v>
                      </c:pt>
                      <c:pt idx="1">
                        <c:v>4.4000000000000004</c:v>
                      </c:pt>
                      <c:pt idx="2">
                        <c:v>4.4000000000000004</c:v>
                      </c:pt>
                      <c:pt idx="3">
                        <c:v>4.4000000000000004</c:v>
                      </c:pt>
                      <c:pt idx="4">
                        <c:v>4.4000000000000004</c:v>
                      </c:pt>
                      <c:pt idx="5">
                        <c:v>4.4000000000000004</c:v>
                      </c:pt>
                      <c:pt idx="6">
                        <c:v>4.4000000000000004</c:v>
                      </c:pt>
                      <c:pt idx="7">
                        <c:v>4.4000000000000004</c:v>
                      </c:pt>
                      <c:pt idx="8">
                        <c:v>4.4000000000000004</c:v>
                      </c:pt>
                      <c:pt idx="9">
                        <c:v>4.4000000000000004</c:v>
                      </c:pt>
                      <c:pt idx="10">
                        <c:v>4.4000000000000004</c:v>
                      </c:pt>
                      <c:pt idx="11">
                        <c:v>4.4000000000000004</c:v>
                      </c:pt>
                      <c:pt idx="12">
                        <c:v>4.4000000000000004</c:v>
                      </c:pt>
                      <c:pt idx="13">
                        <c:v>4.4000000000000004</c:v>
                      </c:pt>
                      <c:pt idx="14">
                        <c:v>4.4000000000000004</c:v>
                      </c:pt>
                      <c:pt idx="15">
                        <c:v>4.4000000000000004</c:v>
                      </c:pt>
                      <c:pt idx="16">
                        <c:v>4.4000000000000004</c:v>
                      </c:pt>
                      <c:pt idx="17">
                        <c:v>4.4000000000000004</c:v>
                      </c:pt>
                      <c:pt idx="18">
                        <c:v>4.4000000000000004</c:v>
                      </c:pt>
                      <c:pt idx="19">
                        <c:v>4.4000000000000004</c:v>
                      </c:pt>
                      <c:pt idx="20">
                        <c:v>4.4000000000000004</c:v>
                      </c:pt>
                      <c:pt idx="21">
                        <c:v>4.4000000000000004</c:v>
                      </c:pt>
                      <c:pt idx="22">
                        <c:v>4.4000000000000004</c:v>
                      </c:pt>
                      <c:pt idx="23">
                        <c:v>4.4000000000000004</c:v>
                      </c:pt>
                      <c:pt idx="24">
                        <c:v>4.4000000000000004</c:v>
                      </c:pt>
                      <c:pt idx="25">
                        <c:v>4.1500000000000004</c:v>
                      </c:pt>
                      <c:pt idx="26">
                        <c:v>4.1500000000000004</c:v>
                      </c:pt>
                      <c:pt idx="27">
                        <c:v>4.1500000000000004</c:v>
                      </c:pt>
                      <c:pt idx="28">
                        <c:v>4.1500000000000004</c:v>
                      </c:pt>
                      <c:pt idx="29">
                        <c:v>4.1500000000000004</c:v>
                      </c:pt>
                      <c:pt idx="30">
                        <c:v>4.1500000000000004</c:v>
                      </c:pt>
                      <c:pt idx="31">
                        <c:v>4.1500000000000004</c:v>
                      </c:pt>
                      <c:pt idx="32">
                        <c:v>4.1500000000000004</c:v>
                      </c:pt>
                      <c:pt idx="33">
                        <c:v>4.1500000000000004</c:v>
                      </c:pt>
                      <c:pt idx="34">
                        <c:v>4.1500000000000004</c:v>
                      </c:pt>
                      <c:pt idx="35">
                        <c:v>4.1500000000000004</c:v>
                      </c:pt>
                      <c:pt idx="36">
                        <c:v>4.1500000000000004</c:v>
                      </c:pt>
                      <c:pt idx="37">
                        <c:v>4.1500000000000004</c:v>
                      </c:pt>
                      <c:pt idx="38">
                        <c:v>4.1500000000000004</c:v>
                      </c:pt>
                      <c:pt idx="39">
                        <c:v>4.1500000000000004</c:v>
                      </c:pt>
                      <c:pt idx="40">
                        <c:v>4.1500000000000004</c:v>
                      </c:pt>
                      <c:pt idx="41">
                        <c:v>4.1500000000000004</c:v>
                      </c:pt>
                      <c:pt idx="42">
                        <c:v>4.1500000000000004</c:v>
                      </c:pt>
                      <c:pt idx="43">
                        <c:v>4.1500000000000004</c:v>
                      </c:pt>
                      <c:pt idx="44">
                        <c:v>4.1500000000000004</c:v>
                      </c:pt>
                      <c:pt idx="45">
                        <c:v>4.1500000000000004</c:v>
                      </c:pt>
                      <c:pt idx="46">
                        <c:v>4.1500000000000004</c:v>
                      </c:pt>
                      <c:pt idx="47">
                        <c:v>4.1500000000000004</c:v>
                      </c:pt>
                      <c:pt idx="48">
                        <c:v>4.1500000000000004</c:v>
                      </c:pt>
                      <c:pt idx="49">
                        <c:v>4.1500000000000004</c:v>
                      </c:pt>
                      <c:pt idx="50">
                        <c:v>4.1500000000000004</c:v>
                      </c:pt>
                      <c:pt idx="51">
                        <c:v>4.1500000000000004</c:v>
                      </c:pt>
                      <c:pt idx="52">
                        <c:v>4.1500000000000004</c:v>
                      </c:pt>
                      <c:pt idx="53">
                        <c:v>3.65</c:v>
                      </c:pt>
                      <c:pt idx="54">
                        <c:v>3.65</c:v>
                      </c:pt>
                      <c:pt idx="55">
                        <c:v>3.65</c:v>
                      </c:pt>
                      <c:pt idx="56">
                        <c:v>3.65</c:v>
                      </c:pt>
                      <c:pt idx="57">
                        <c:v>3.65</c:v>
                      </c:pt>
                      <c:pt idx="58">
                        <c:v>3.65</c:v>
                      </c:pt>
                      <c:pt idx="59">
                        <c:v>3.65</c:v>
                      </c:pt>
                      <c:pt idx="60">
                        <c:v>3.65</c:v>
                      </c:pt>
                      <c:pt idx="61">
                        <c:v>3.65</c:v>
                      </c:pt>
                      <c:pt idx="62">
                        <c:v>3.65</c:v>
                      </c:pt>
                      <c:pt idx="63">
                        <c:v>3.65</c:v>
                      </c:pt>
                      <c:pt idx="64">
                        <c:v>3.65</c:v>
                      </c:pt>
                      <c:pt idx="65">
                        <c:v>3.65</c:v>
                      </c:pt>
                      <c:pt idx="66">
                        <c:v>3.65</c:v>
                      </c:pt>
                      <c:pt idx="67">
                        <c:v>3.65</c:v>
                      </c:pt>
                      <c:pt idx="68">
                        <c:v>3.65</c:v>
                      </c:pt>
                      <c:pt idx="69">
                        <c:v>3.65</c:v>
                      </c:pt>
                      <c:pt idx="70">
                        <c:v>3.65</c:v>
                      </c:pt>
                      <c:pt idx="71">
                        <c:v>3.65</c:v>
                      </c:pt>
                      <c:pt idx="72">
                        <c:v>3.65</c:v>
                      </c:pt>
                      <c:pt idx="73">
                        <c:v>3.65</c:v>
                      </c:pt>
                      <c:pt idx="74">
                        <c:v>3.65</c:v>
                      </c:pt>
                      <c:pt idx="75">
                        <c:v>3.65</c:v>
                      </c:pt>
                      <c:pt idx="76">
                        <c:v>3.65</c:v>
                      </c:pt>
                      <c:pt idx="77">
                        <c:v>3.65</c:v>
                      </c:pt>
                      <c:pt idx="78">
                        <c:v>3.65</c:v>
                      </c:pt>
                      <c:pt idx="79">
                        <c:v>3.65</c:v>
                      </c:pt>
                      <c:pt idx="80">
                        <c:v>3.65</c:v>
                      </c:pt>
                      <c:pt idx="81">
                        <c:v>3.65</c:v>
                      </c:pt>
                      <c:pt idx="82">
                        <c:v>3.65</c:v>
                      </c:pt>
                      <c:pt idx="83">
                        <c:v>3.65</c:v>
                      </c:pt>
                      <c:pt idx="84">
                        <c:v>3.65</c:v>
                      </c:pt>
                      <c:pt idx="85">
                        <c:v>2.9</c:v>
                      </c:pt>
                      <c:pt idx="86">
                        <c:v>2.9</c:v>
                      </c:pt>
                      <c:pt idx="87">
                        <c:v>2.9</c:v>
                      </c:pt>
                      <c:pt idx="88">
                        <c:v>2.9</c:v>
                      </c:pt>
                      <c:pt idx="89">
                        <c:v>2.9</c:v>
                      </c:pt>
                      <c:pt idx="90">
                        <c:v>2.9</c:v>
                      </c:pt>
                      <c:pt idx="91">
                        <c:v>2.9</c:v>
                      </c:pt>
                      <c:pt idx="92">
                        <c:v>2.9</c:v>
                      </c:pt>
                      <c:pt idx="93">
                        <c:v>2.9</c:v>
                      </c:pt>
                      <c:pt idx="94">
                        <c:v>2.9</c:v>
                      </c:pt>
                      <c:pt idx="95">
                        <c:v>2.9</c:v>
                      </c:pt>
                      <c:pt idx="96">
                        <c:v>2.9</c:v>
                      </c:pt>
                      <c:pt idx="97">
                        <c:v>2.9</c:v>
                      </c:pt>
                      <c:pt idx="98">
                        <c:v>2.9</c:v>
                      </c:pt>
                      <c:pt idx="99">
                        <c:v>2.9</c:v>
                      </c:pt>
                      <c:pt idx="100">
                        <c:v>2.9</c:v>
                      </c:pt>
                      <c:pt idx="101">
                        <c:v>2.9</c:v>
                      </c:pt>
                      <c:pt idx="102">
                        <c:v>2.9</c:v>
                      </c:pt>
                      <c:pt idx="103">
                        <c:v>2.9</c:v>
                      </c:pt>
                      <c:pt idx="104">
                        <c:v>2.9</c:v>
                      </c:pt>
                      <c:pt idx="105">
                        <c:v>2.9</c:v>
                      </c:pt>
                      <c:pt idx="106">
                        <c:v>2.9</c:v>
                      </c:pt>
                      <c:pt idx="107">
                        <c:v>2.9</c:v>
                      </c:pt>
                      <c:pt idx="108">
                        <c:v>2.9</c:v>
                      </c:pt>
                      <c:pt idx="109">
                        <c:v>2.9</c:v>
                      </c:pt>
                      <c:pt idx="110">
                        <c:v>2.9</c:v>
                      </c:pt>
                      <c:pt idx="111">
                        <c:v>2.9</c:v>
                      </c:pt>
                      <c:pt idx="112">
                        <c:v>2.9</c:v>
                      </c:pt>
                      <c:pt idx="113">
                        <c:v>2.9</c:v>
                      </c:pt>
                      <c:pt idx="114">
                        <c:v>2.15</c:v>
                      </c:pt>
                      <c:pt idx="115">
                        <c:v>2.15</c:v>
                      </c:pt>
                      <c:pt idx="116">
                        <c:v>2.15</c:v>
                      </c:pt>
                      <c:pt idx="117">
                        <c:v>2.15</c:v>
                      </c:pt>
                      <c:pt idx="118">
                        <c:v>2.15</c:v>
                      </c:pt>
                      <c:pt idx="119">
                        <c:v>2.15</c:v>
                      </c:pt>
                      <c:pt idx="120">
                        <c:v>2.15</c:v>
                      </c:pt>
                      <c:pt idx="121">
                        <c:v>2.15</c:v>
                      </c:pt>
                      <c:pt idx="122">
                        <c:v>2.15</c:v>
                      </c:pt>
                      <c:pt idx="123">
                        <c:v>2.15</c:v>
                      </c:pt>
                      <c:pt idx="124">
                        <c:v>2.15</c:v>
                      </c:pt>
                      <c:pt idx="125">
                        <c:v>2.15</c:v>
                      </c:pt>
                      <c:pt idx="126">
                        <c:v>2.15</c:v>
                      </c:pt>
                      <c:pt idx="127">
                        <c:v>2.15</c:v>
                      </c:pt>
                      <c:pt idx="128">
                        <c:v>2.15</c:v>
                      </c:pt>
                      <c:pt idx="129">
                        <c:v>2.15</c:v>
                      </c:pt>
                      <c:pt idx="130">
                        <c:v>2.15</c:v>
                      </c:pt>
                      <c:pt idx="131">
                        <c:v>2.15</c:v>
                      </c:pt>
                      <c:pt idx="132">
                        <c:v>2.15</c:v>
                      </c:pt>
                      <c:pt idx="133">
                        <c:v>2.15</c:v>
                      </c:pt>
                      <c:pt idx="134">
                        <c:v>2.15</c:v>
                      </c:pt>
                      <c:pt idx="135">
                        <c:v>2.15</c:v>
                      </c:pt>
                      <c:pt idx="136">
                        <c:v>2.15</c:v>
                      </c:pt>
                      <c:pt idx="137">
                        <c:v>2.15</c:v>
                      </c:pt>
                      <c:pt idx="138">
                        <c:v>2.15</c:v>
                      </c:pt>
                      <c:pt idx="139">
                        <c:v>2.15</c:v>
                      </c:pt>
                      <c:pt idx="140">
                        <c:v>2.15</c:v>
                      </c:pt>
                      <c:pt idx="141">
                        <c:v>2.15</c:v>
                      </c:pt>
                      <c:pt idx="142">
                        <c:v>2.15</c:v>
                      </c:pt>
                      <c:pt idx="143">
                        <c:v>2.15</c:v>
                      </c:pt>
                      <c:pt idx="144">
                        <c:v>2.15</c:v>
                      </c:pt>
                      <c:pt idx="145">
                        <c:v>2.15</c:v>
                      </c:pt>
                      <c:pt idx="146">
                        <c:v>2.15</c:v>
                      </c:pt>
                      <c:pt idx="147">
                        <c:v>2.15</c:v>
                      </c:pt>
                      <c:pt idx="148">
                        <c:v>2.15</c:v>
                      </c:pt>
                      <c:pt idx="149">
                        <c:v>1.9</c:v>
                      </c:pt>
                      <c:pt idx="150">
                        <c:v>1.9</c:v>
                      </c:pt>
                      <c:pt idx="151">
                        <c:v>1.9</c:v>
                      </c:pt>
                      <c:pt idx="152">
                        <c:v>1.9</c:v>
                      </c:pt>
                      <c:pt idx="153">
                        <c:v>1.9</c:v>
                      </c:pt>
                      <c:pt idx="154">
                        <c:v>1.9</c:v>
                      </c:pt>
                      <c:pt idx="155">
                        <c:v>1.9</c:v>
                      </c:pt>
                      <c:pt idx="156">
                        <c:v>1.9</c:v>
                      </c:pt>
                      <c:pt idx="157">
                        <c:v>1.9</c:v>
                      </c:pt>
                      <c:pt idx="158">
                        <c:v>1.9</c:v>
                      </c:pt>
                      <c:pt idx="159">
                        <c:v>1.9</c:v>
                      </c:pt>
                      <c:pt idx="160">
                        <c:v>1.9</c:v>
                      </c:pt>
                      <c:pt idx="161">
                        <c:v>1.9</c:v>
                      </c:pt>
                      <c:pt idx="162">
                        <c:v>1.9</c:v>
                      </c:pt>
                      <c:pt idx="163">
                        <c:v>1.9</c:v>
                      </c:pt>
                      <c:pt idx="164">
                        <c:v>1.9</c:v>
                      </c:pt>
                      <c:pt idx="165">
                        <c:v>1.9</c:v>
                      </c:pt>
                      <c:pt idx="166">
                        <c:v>1.9</c:v>
                      </c:pt>
                      <c:pt idx="167">
                        <c:v>1.9</c:v>
                      </c:pt>
                      <c:pt idx="168">
                        <c:v>1.9</c:v>
                      </c:pt>
                      <c:pt idx="169">
                        <c:v>1.9</c:v>
                      </c:pt>
                      <c:pt idx="170">
                        <c:v>1.9</c:v>
                      </c:pt>
                      <c:pt idx="171">
                        <c:v>1.9</c:v>
                      </c:pt>
                      <c:pt idx="172">
                        <c:v>1.9</c:v>
                      </c:pt>
                      <c:pt idx="173">
                        <c:v>1.9</c:v>
                      </c:pt>
                      <c:pt idx="174">
                        <c:v>1.9</c:v>
                      </c:pt>
                      <c:pt idx="175">
                        <c:v>1.9</c:v>
                      </c:pt>
                      <c:pt idx="176">
                        <c:v>1.9</c:v>
                      </c:pt>
                      <c:pt idx="177">
                        <c:v>1.9</c:v>
                      </c:pt>
                      <c:pt idx="178">
                        <c:v>1.9</c:v>
                      </c:pt>
                      <c:pt idx="179">
                        <c:v>1.9</c:v>
                      </c:pt>
                      <c:pt idx="180">
                        <c:v>1.9</c:v>
                      </c:pt>
                      <c:pt idx="181">
                        <c:v>1.9</c:v>
                      </c:pt>
                      <c:pt idx="182">
                        <c:v>1.9</c:v>
                      </c:pt>
                      <c:pt idx="183">
                        <c:v>1.9</c:v>
                      </c:pt>
                      <c:pt idx="184">
                        <c:v>1.9</c:v>
                      </c:pt>
                      <c:pt idx="185">
                        <c:v>1.9</c:v>
                      </c:pt>
                      <c:pt idx="186">
                        <c:v>1.9</c:v>
                      </c:pt>
                      <c:pt idx="187">
                        <c:v>1.9</c:v>
                      </c:pt>
                      <c:pt idx="188">
                        <c:v>1.9</c:v>
                      </c:pt>
                      <c:pt idx="189">
                        <c:v>1.9</c:v>
                      </c:pt>
                      <c:pt idx="190">
                        <c:v>1.9</c:v>
                      </c:pt>
                      <c:pt idx="191">
                        <c:v>1.9</c:v>
                      </c:pt>
                      <c:pt idx="192">
                        <c:v>1.9</c:v>
                      </c:pt>
                      <c:pt idx="193">
                        <c:v>1.9</c:v>
                      </c:pt>
                      <c:pt idx="194">
                        <c:v>1.9</c:v>
                      </c:pt>
                      <c:pt idx="195">
                        <c:v>1.9</c:v>
                      </c:pt>
                      <c:pt idx="196">
                        <c:v>1.9</c:v>
                      </c:pt>
                      <c:pt idx="197">
                        <c:v>1.9</c:v>
                      </c:pt>
                      <c:pt idx="198">
                        <c:v>1.9</c:v>
                      </c:pt>
                      <c:pt idx="199">
                        <c:v>1.9</c:v>
                      </c:pt>
                      <c:pt idx="200">
                        <c:v>1.9</c:v>
                      </c:pt>
                      <c:pt idx="201">
                        <c:v>1.9</c:v>
                      </c:pt>
                      <c:pt idx="202">
                        <c:v>1.9</c:v>
                      </c:pt>
                      <c:pt idx="203">
                        <c:v>1.9</c:v>
                      </c:pt>
                      <c:pt idx="204">
                        <c:v>1.9</c:v>
                      </c:pt>
                      <c:pt idx="205">
                        <c:v>1.9</c:v>
                      </c:pt>
                      <c:pt idx="206">
                        <c:v>1.9</c:v>
                      </c:pt>
                      <c:pt idx="207">
                        <c:v>1.9</c:v>
                      </c:pt>
                      <c:pt idx="208">
                        <c:v>1.9</c:v>
                      </c:pt>
                      <c:pt idx="209">
                        <c:v>1.9</c:v>
                      </c:pt>
                      <c:pt idx="210">
                        <c:v>1.9</c:v>
                      </c:pt>
                      <c:pt idx="211">
                        <c:v>1.9</c:v>
                      </c:pt>
                      <c:pt idx="212">
                        <c:v>1.9</c:v>
                      </c:pt>
                      <c:pt idx="213">
                        <c:v>1.9</c:v>
                      </c:pt>
                      <c:pt idx="214">
                        <c:v>1.9</c:v>
                      </c:pt>
                      <c:pt idx="215">
                        <c:v>1.9</c:v>
                      </c:pt>
                      <c:pt idx="216">
                        <c:v>1.9</c:v>
                      </c:pt>
                      <c:pt idx="217">
                        <c:v>1.9</c:v>
                      </c:pt>
                      <c:pt idx="218">
                        <c:v>1.9</c:v>
                      </c:pt>
                      <c:pt idx="219">
                        <c:v>1.9</c:v>
                      </c:pt>
                      <c:pt idx="220">
                        <c:v>1.9</c:v>
                      </c:pt>
                      <c:pt idx="221">
                        <c:v>1.9</c:v>
                      </c:pt>
                      <c:pt idx="222">
                        <c:v>1.9</c:v>
                      </c:pt>
                      <c:pt idx="223">
                        <c:v>1.9</c:v>
                      </c:pt>
                      <c:pt idx="224">
                        <c:v>1.9</c:v>
                      </c:pt>
                      <c:pt idx="225">
                        <c:v>1.9</c:v>
                      </c:pt>
                      <c:pt idx="226">
                        <c:v>1.9</c:v>
                      </c:pt>
                      <c:pt idx="227">
                        <c:v>1.9</c:v>
                      </c:pt>
                      <c:pt idx="228">
                        <c:v>1.9</c:v>
                      </c:pt>
                      <c:pt idx="229">
                        <c:v>1.9</c:v>
                      </c:pt>
                      <c:pt idx="230">
                        <c:v>1.9</c:v>
                      </c:pt>
                      <c:pt idx="231">
                        <c:v>1.9</c:v>
                      </c:pt>
                      <c:pt idx="232">
                        <c:v>1.9</c:v>
                      </c:pt>
                      <c:pt idx="233">
                        <c:v>1.9</c:v>
                      </c:pt>
                      <c:pt idx="234">
                        <c:v>1.9</c:v>
                      </c:pt>
                      <c:pt idx="235">
                        <c:v>1.9</c:v>
                      </c:pt>
                      <c:pt idx="236">
                        <c:v>1.9</c:v>
                      </c:pt>
                      <c:pt idx="237">
                        <c:v>1.9</c:v>
                      </c:pt>
                      <c:pt idx="238">
                        <c:v>1.9</c:v>
                      </c:pt>
                      <c:pt idx="239">
                        <c:v>1.9</c:v>
                      </c:pt>
                      <c:pt idx="240">
                        <c:v>1.9</c:v>
                      </c:pt>
                      <c:pt idx="241">
                        <c:v>1.9</c:v>
                      </c:pt>
                      <c:pt idx="242">
                        <c:v>1.9</c:v>
                      </c:pt>
                      <c:pt idx="243">
                        <c:v>1.9</c:v>
                      </c:pt>
                      <c:pt idx="244">
                        <c:v>1.9</c:v>
                      </c:pt>
                      <c:pt idx="245">
                        <c:v>1.9</c:v>
                      </c:pt>
                      <c:pt idx="246">
                        <c:v>1.9</c:v>
                      </c:pt>
                      <c:pt idx="247">
                        <c:v>1.9</c:v>
                      </c:pt>
                      <c:pt idx="248">
                        <c:v>1.9</c:v>
                      </c:pt>
                      <c:pt idx="249">
                        <c:v>1.9</c:v>
                      </c:pt>
                      <c:pt idx="250">
                        <c:v>1.9</c:v>
                      </c:pt>
                      <c:pt idx="251">
                        <c:v>1.9</c:v>
                      </c:pt>
                      <c:pt idx="252">
                        <c:v>1.9</c:v>
                      </c:pt>
                      <c:pt idx="253">
                        <c:v>1.9</c:v>
                      </c:pt>
                      <c:pt idx="254">
                        <c:v>1.9</c:v>
                      </c:pt>
                      <c:pt idx="255">
                        <c:v>1.9</c:v>
                      </c:pt>
                      <c:pt idx="256">
                        <c:v>1.9</c:v>
                      </c:pt>
                      <c:pt idx="257">
                        <c:v>1.9</c:v>
                      </c:pt>
                      <c:pt idx="258">
                        <c:v>1.9</c:v>
                      </c:pt>
                      <c:pt idx="259">
                        <c:v>1.9</c:v>
                      </c:pt>
                      <c:pt idx="260">
                        <c:v>1.9</c:v>
                      </c:pt>
                      <c:pt idx="261">
                        <c:v>1.9</c:v>
                      </c:pt>
                      <c:pt idx="262">
                        <c:v>1.9</c:v>
                      </c:pt>
                      <c:pt idx="263">
                        <c:v>1.9</c:v>
                      </c:pt>
                      <c:pt idx="264">
                        <c:v>1.9</c:v>
                      </c:pt>
                      <c:pt idx="265">
                        <c:v>1.9</c:v>
                      </c:pt>
                      <c:pt idx="266">
                        <c:v>1.9</c:v>
                      </c:pt>
                      <c:pt idx="267">
                        <c:v>1.9</c:v>
                      </c:pt>
                      <c:pt idx="268">
                        <c:v>1.9</c:v>
                      </c:pt>
                      <c:pt idx="269">
                        <c:v>1.9</c:v>
                      </c:pt>
                      <c:pt idx="270">
                        <c:v>1.9</c:v>
                      </c:pt>
                      <c:pt idx="271">
                        <c:v>1.9</c:v>
                      </c:pt>
                      <c:pt idx="272">
                        <c:v>1.9</c:v>
                      </c:pt>
                      <c:pt idx="273">
                        <c:v>1.9</c:v>
                      </c:pt>
                      <c:pt idx="274">
                        <c:v>1.9</c:v>
                      </c:pt>
                      <c:pt idx="275">
                        <c:v>1.9</c:v>
                      </c:pt>
                      <c:pt idx="276">
                        <c:v>1.9</c:v>
                      </c:pt>
                      <c:pt idx="277">
                        <c:v>1.9</c:v>
                      </c:pt>
                      <c:pt idx="278">
                        <c:v>1.9</c:v>
                      </c:pt>
                      <c:pt idx="279">
                        <c:v>1.9</c:v>
                      </c:pt>
                      <c:pt idx="280">
                        <c:v>1.9</c:v>
                      </c:pt>
                      <c:pt idx="281">
                        <c:v>1.9</c:v>
                      </c:pt>
                      <c:pt idx="282">
                        <c:v>1.9</c:v>
                      </c:pt>
                      <c:pt idx="283">
                        <c:v>1.9</c:v>
                      </c:pt>
                      <c:pt idx="284">
                        <c:v>1.9</c:v>
                      </c:pt>
                      <c:pt idx="285">
                        <c:v>1.9</c:v>
                      </c:pt>
                      <c:pt idx="286">
                        <c:v>1.9</c:v>
                      </c:pt>
                      <c:pt idx="287">
                        <c:v>1.9</c:v>
                      </c:pt>
                      <c:pt idx="288">
                        <c:v>1.9</c:v>
                      </c:pt>
                      <c:pt idx="289">
                        <c:v>1.9</c:v>
                      </c:pt>
                      <c:pt idx="290">
                        <c:v>1.9</c:v>
                      </c:pt>
                      <c:pt idx="291">
                        <c:v>1.9</c:v>
                      </c:pt>
                      <c:pt idx="292">
                        <c:v>1.9</c:v>
                      </c:pt>
                      <c:pt idx="293">
                        <c:v>1.9</c:v>
                      </c:pt>
                      <c:pt idx="294">
                        <c:v>1.9</c:v>
                      </c:pt>
                      <c:pt idx="295">
                        <c:v>1.9</c:v>
                      </c:pt>
                      <c:pt idx="296">
                        <c:v>1.9</c:v>
                      </c:pt>
                      <c:pt idx="297">
                        <c:v>1.9</c:v>
                      </c:pt>
                      <c:pt idx="298">
                        <c:v>1.9</c:v>
                      </c:pt>
                      <c:pt idx="299">
                        <c:v>1.9</c:v>
                      </c:pt>
                      <c:pt idx="300">
                        <c:v>1.9</c:v>
                      </c:pt>
                      <c:pt idx="301">
                        <c:v>1.9</c:v>
                      </c:pt>
                      <c:pt idx="302">
                        <c:v>2.65</c:v>
                      </c:pt>
                      <c:pt idx="303">
                        <c:v>2.65</c:v>
                      </c:pt>
                      <c:pt idx="304">
                        <c:v>2.65</c:v>
                      </c:pt>
                      <c:pt idx="305">
                        <c:v>2.65</c:v>
                      </c:pt>
                      <c:pt idx="306">
                        <c:v>2.65</c:v>
                      </c:pt>
                      <c:pt idx="307">
                        <c:v>2.65</c:v>
                      </c:pt>
                      <c:pt idx="308">
                        <c:v>2.65</c:v>
                      </c:pt>
                      <c:pt idx="309">
                        <c:v>2.65</c:v>
                      </c:pt>
                      <c:pt idx="310">
                        <c:v>2.65</c:v>
                      </c:pt>
                      <c:pt idx="311">
                        <c:v>2.65</c:v>
                      </c:pt>
                      <c:pt idx="312">
                        <c:v>2.65</c:v>
                      </c:pt>
                      <c:pt idx="313">
                        <c:v>2.65</c:v>
                      </c:pt>
                      <c:pt idx="314">
                        <c:v>2.65</c:v>
                      </c:pt>
                      <c:pt idx="315">
                        <c:v>2.65</c:v>
                      </c:pt>
                      <c:pt idx="316">
                        <c:v>2.65</c:v>
                      </c:pt>
                      <c:pt idx="317">
                        <c:v>2.65</c:v>
                      </c:pt>
                      <c:pt idx="318">
                        <c:v>2.65</c:v>
                      </c:pt>
                      <c:pt idx="319">
                        <c:v>2.65</c:v>
                      </c:pt>
                      <c:pt idx="320">
                        <c:v>2.65</c:v>
                      </c:pt>
                      <c:pt idx="321">
                        <c:v>2.65</c:v>
                      </c:pt>
                      <c:pt idx="322">
                        <c:v>2.65</c:v>
                      </c:pt>
                      <c:pt idx="323">
                        <c:v>2.65</c:v>
                      </c:pt>
                      <c:pt idx="324">
                        <c:v>2.65</c:v>
                      </c:pt>
                      <c:pt idx="325">
                        <c:v>2.65</c:v>
                      </c:pt>
                      <c:pt idx="326">
                        <c:v>2.65</c:v>
                      </c:pt>
                      <c:pt idx="327">
                        <c:v>2.65</c:v>
                      </c:pt>
                      <c:pt idx="328">
                        <c:v>2.65</c:v>
                      </c:pt>
                      <c:pt idx="329">
                        <c:v>2.65</c:v>
                      </c:pt>
                      <c:pt idx="330">
                        <c:v>2.65</c:v>
                      </c:pt>
                      <c:pt idx="331">
                        <c:v>2.65</c:v>
                      </c:pt>
                      <c:pt idx="332">
                        <c:v>2.65</c:v>
                      </c:pt>
                      <c:pt idx="333">
                        <c:v>2.65</c:v>
                      </c:pt>
                      <c:pt idx="334">
                        <c:v>2.65</c:v>
                      </c:pt>
                      <c:pt idx="335">
                        <c:v>3.4</c:v>
                      </c:pt>
                      <c:pt idx="336">
                        <c:v>3.4</c:v>
                      </c:pt>
                      <c:pt idx="337">
                        <c:v>3.4</c:v>
                      </c:pt>
                      <c:pt idx="338">
                        <c:v>3.4</c:v>
                      </c:pt>
                      <c:pt idx="339">
                        <c:v>3.4</c:v>
                      </c:pt>
                      <c:pt idx="340">
                        <c:v>3.4</c:v>
                      </c:pt>
                      <c:pt idx="341">
                        <c:v>3.4</c:v>
                      </c:pt>
                      <c:pt idx="342">
                        <c:v>3.4</c:v>
                      </c:pt>
                      <c:pt idx="343">
                        <c:v>3.4</c:v>
                      </c:pt>
                      <c:pt idx="344">
                        <c:v>3.4</c:v>
                      </c:pt>
                      <c:pt idx="345">
                        <c:v>3.4</c:v>
                      </c:pt>
                      <c:pt idx="346">
                        <c:v>3.4</c:v>
                      </c:pt>
                      <c:pt idx="347">
                        <c:v>3.4</c:v>
                      </c:pt>
                      <c:pt idx="348">
                        <c:v>3.4</c:v>
                      </c:pt>
                      <c:pt idx="349">
                        <c:v>3.4</c:v>
                      </c:pt>
                      <c:pt idx="350">
                        <c:v>3.4</c:v>
                      </c:pt>
                      <c:pt idx="351">
                        <c:v>3.4</c:v>
                      </c:pt>
                      <c:pt idx="352">
                        <c:v>3.4</c:v>
                      </c:pt>
                      <c:pt idx="353">
                        <c:v>3.4</c:v>
                      </c:pt>
                      <c:pt idx="354">
                        <c:v>3.4</c:v>
                      </c:pt>
                      <c:pt idx="355">
                        <c:v>3.4</c:v>
                      </c:pt>
                      <c:pt idx="356">
                        <c:v>3.4</c:v>
                      </c:pt>
                      <c:pt idx="357">
                        <c:v>3.4</c:v>
                      </c:pt>
                      <c:pt idx="358">
                        <c:v>3.4</c:v>
                      </c:pt>
                      <c:pt idx="359">
                        <c:v>3.4</c:v>
                      </c:pt>
                      <c:pt idx="360">
                        <c:v>3.4</c:v>
                      </c:pt>
                      <c:pt idx="361">
                        <c:v>3.4</c:v>
                      </c:pt>
                      <c:pt idx="362">
                        <c:v>3.4</c:v>
                      </c:pt>
                      <c:pt idx="363">
                        <c:v>3.4</c:v>
                      </c:pt>
                      <c:pt idx="364">
                        <c:v>4.1500000000000004</c:v>
                      </c:pt>
                      <c:pt idx="365">
                        <c:v>4.1500000000000004</c:v>
                      </c:pt>
                      <c:pt idx="366">
                        <c:v>4.1500000000000004</c:v>
                      </c:pt>
                      <c:pt idx="367">
                        <c:v>4.1500000000000004</c:v>
                      </c:pt>
                      <c:pt idx="368">
                        <c:v>4.1500000000000004</c:v>
                      </c:pt>
                      <c:pt idx="369">
                        <c:v>4.1500000000000004</c:v>
                      </c:pt>
                      <c:pt idx="370">
                        <c:v>4.1500000000000004</c:v>
                      </c:pt>
                      <c:pt idx="371">
                        <c:v>4.1500000000000004</c:v>
                      </c:pt>
                      <c:pt idx="372">
                        <c:v>4.1500000000000004</c:v>
                      </c:pt>
                      <c:pt idx="373">
                        <c:v>4.1500000000000004</c:v>
                      </c:pt>
                      <c:pt idx="374">
                        <c:v>4.1500000000000004</c:v>
                      </c:pt>
                      <c:pt idx="375">
                        <c:v>4.1500000000000004</c:v>
                      </c:pt>
                      <c:pt idx="376">
                        <c:v>4.1500000000000004</c:v>
                      </c:pt>
                      <c:pt idx="377">
                        <c:v>4.1500000000000004</c:v>
                      </c:pt>
                      <c:pt idx="378">
                        <c:v>4.1500000000000004</c:v>
                      </c:pt>
                      <c:pt idx="379">
                        <c:v>4.1500000000000004</c:v>
                      </c:pt>
                      <c:pt idx="380">
                        <c:v>4.1500000000000004</c:v>
                      </c:pt>
                      <c:pt idx="381">
                        <c:v>4.1500000000000004</c:v>
                      </c:pt>
                      <c:pt idx="382">
                        <c:v>4.1500000000000004</c:v>
                      </c:pt>
                      <c:pt idx="383">
                        <c:v>4.1500000000000004</c:v>
                      </c:pt>
                      <c:pt idx="384">
                        <c:v>4.1500000000000004</c:v>
                      </c:pt>
                      <c:pt idx="385">
                        <c:v>4.1500000000000004</c:v>
                      </c:pt>
                      <c:pt idx="386">
                        <c:v>4.1500000000000004</c:v>
                      </c:pt>
                      <c:pt idx="387">
                        <c:v>4.1500000000000004</c:v>
                      </c:pt>
                      <c:pt idx="388">
                        <c:v>4.1500000000000004</c:v>
                      </c:pt>
                      <c:pt idx="389">
                        <c:v>4.1500000000000004</c:v>
                      </c:pt>
                      <c:pt idx="390">
                        <c:v>4.1500000000000004</c:v>
                      </c:pt>
                      <c:pt idx="391">
                        <c:v>4.1500000000000004</c:v>
                      </c:pt>
                      <c:pt idx="392">
                        <c:v>4.1500000000000004</c:v>
                      </c:pt>
                      <c:pt idx="393">
                        <c:v>4.1500000000000004</c:v>
                      </c:pt>
                      <c:pt idx="394">
                        <c:v>4.1500000000000004</c:v>
                      </c:pt>
                      <c:pt idx="395">
                        <c:v>4.1500000000000004</c:v>
                      </c:pt>
                      <c:pt idx="396">
                        <c:v>4.1500000000000004</c:v>
                      </c:pt>
                      <c:pt idx="397">
                        <c:v>4.1500000000000004</c:v>
                      </c:pt>
                      <c:pt idx="398">
                        <c:v>4.1500000000000004</c:v>
                      </c:pt>
                      <c:pt idx="399">
                        <c:v>5.15</c:v>
                      </c:pt>
                      <c:pt idx="400">
                        <c:v>5.15</c:v>
                      </c:pt>
                      <c:pt idx="401">
                        <c:v>5.15</c:v>
                      </c:pt>
                      <c:pt idx="402">
                        <c:v>5.15</c:v>
                      </c:pt>
                      <c:pt idx="403">
                        <c:v>5.15</c:v>
                      </c:pt>
                      <c:pt idx="404">
                        <c:v>5.15</c:v>
                      </c:pt>
                      <c:pt idx="405">
                        <c:v>5.15</c:v>
                      </c:pt>
                      <c:pt idx="406">
                        <c:v>5.15</c:v>
                      </c:pt>
                      <c:pt idx="407">
                        <c:v>5.15</c:v>
                      </c:pt>
                      <c:pt idx="408">
                        <c:v>5.15</c:v>
                      </c:pt>
                      <c:pt idx="409">
                        <c:v>5.15</c:v>
                      </c:pt>
                      <c:pt idx="410">
                        <c:v>5.15</c:v>
                      </c:pt>
                      <c:pt idx="411">
                        <c:v>5.15</c:v>
                      </c:pt>
                      <c:pt idx="412">
                        <c:v>5.15</c:v>
                      </c:pt>
                      <c:pt idx="413">
                        <c:v>5.15</c:v>
                      </c:pt>
                      <c:pt idx="414">
                        <c:v>5.15</c:v>
                      </c:pt>
                      <c:pt idx="415">
                        <c:v>5.15</c:v>
                      </c:pt>
                      <c:pt idx="416">
                        <c:v>5.15</c:v>
                      </c:pt>
                      <c:pt idx="417">
                        <c:v>5.15</c:v>
                      </c:pt>
                      <c:pt idx="418">
                        <c:v>5.15</c:v>
                      </c:pt>
                      <c:pt idx="419">
                        <c:v>5.15</c:v>
                      </c:pt>
                      <c:pt idx="420">
                        <c:v>5.15</c:v>
                      </c:pt>
                      <c:pt idx="421">
                        <c:v>5.15</c:v>
                      </c:pt>
                      <c:pt idx="422">
                        <c:v>5.15</c:v>
                      </c:pt>
                      <c:pt idx="423">
                        <c:v>5.15</c:v>
                      </c:pt>
                      <c:pt idx="424">
                        <c:v>5.15</c:v>
                      </c:pt>
                      <c:pt idx="425">
                        <c:v>5.15</c:v>
                      </c:pt>
                      <c:pt idx="426">
                        <c:v>5.15</c:v>
                      </c:pt>
                      <c:pt idx="427">
                        <c:v>5.15</c:v>
                      </c:pt>
                      <c:pt idx="428">
                        <c:v>5.15</c:v>
                      </c:pt>
                      <c:pt idx="429">
                        <c:v>5.15</c:v>
                      </c:pt>
                      <c:pt idx="430">
                        <c:v>5.15</c:v>
                      </c:pt>
                      <c:pt idx="431">
                        <c:v>5.15</c:v>
                      </c:pt>
                      <c:pt idx="432">
                        <c:v>6.15</c:v>
                      </c:pt>
                      <c:pt idx="433">
                        <c:v>6.15</c:v>
                      </c:pt>
                      <c:pt idx="434">
                        <c:v>6.15</c:v>
                      </c:pt>
                      <c:pt idx="435">
                        <c:v>6.15</c:v>
                      </c:pt>
                      <c:pt idx="436">
                        <c:v>6.15</c:v>
                      </c:pt>
                      <c:pt idx="437">
                        <c:v>6.15</c:v>
                      </c:pt>
                      <c:pt idx="438">
                        <c:v>6.15</c:v>
                      </c:pt>
                      <c:pt idx="439">
                        <c:v>6.15</c:v>
                      </c:pt>
                      <c:pt idx="440">
                        <c:v>6.15</c:v>
                      </c:pt>
                      <c:pt idx="441">
                        <c:v>6.15</c:v>
                      </c:pt>
                      <c:pt idx="442">
                        <c:v>6.15</c:v>
                      </c:pt>
                      <c:pt idx="443">
                        <c:v>6.15</c:v>
                      </c:pt>
                      <c:pt idx="444">
                        <c:v>6.15</c:v>
                      </c:pt>
                      <c:pt idx="445">
                        <c:v>6.15</c:v>
                      </c:pt>
                      <c:pt idx="446">
                        <c:v>6.15</c:v>
                      </c:pt>
                      <c:pt idx="447">
                        <c:v>6.15</c:v>
                      </c:pt>
                      <c:pt idx="448">
                        <c:v>6.15</c:v>
                      </c:pt>
                      <c:pt idx="449">
                        <c:v>6.15</c:v>
                      </c:pt>
                      <c:pt idx="450">
                        <c:v>6.15</c:v>
                      </c:pt>
                      <c:pt idx="451">
                        <c:v>6.15</c:v>
                      </c:pt>
                      <c:pt idx="452">
                        <c:v>6.15</c:v>
                      </c:pt>
                      <c:pt idx="453">
                        <c:v>6.15</c:v>
                      </c:pt>
                      <c:pt idx="454">
                        <c:v>6.15</c:v>
                      </c:pt>
                      <c:pt idx="455">
                        <c:v>6.15</c:v>
                      </c:pt>
                      <c:pt idx="456">
                        <c:v>6.15</c:v>
                      </c:pt>
                      <c:pt idx="457">
                        <c:v>7.65</c:v>
                      </c:pt>
                      <c:pt idx="458">
                        <c:v>7.65</c:v>
                      </c:pt>
                      <c:pt idx="459">
                        <c:v>7.65</c:v>
                      </c:pt>
                      <c:pt idx="460">
                        <c:v>7.65</c:v>
                      </c:pt>
                      <c:pt idx="461">
                        <c:v>7.65</c:v>
                      </c:pt>
                      <c:pt idx="462">
                        <c:v>7.65</c:v>
                      </c:pt>
                      <c:pt idx="463">
                        <c:v>7.65</c:v>
                      </c:pt>
                      <c:pt idx="464">
                        <c:v>7.65</c:v>
                      </c:pt>
                      <c:pt idx="465">
                        <c:v>7.65</c:v>
                      </c:pt>
                      <c:pt idx="466">
                        <c:v>7.65</c:v>
                      </c:pt>
                      <c:pt idx="467">
                        <c:v>7.65</c:v>
                      </c:pt>
                      <c:pt idx="468">
                        <c:v>7.65</c:v>
                      </c:pt>
                      <c:pt idx="469">
                        <c:v>7.65</c:v>
                      </c:pt>
                      <c:pt idx="470">
                        <c:v>7.65</c:v>
                      </c:pt>
                      <c:pt idx="471">
                        <c:v>7.65</c:v>
                      </c:pt>
                      <c:pt idx="472">
                        <c:v>7.65</c:v>
                      </c:pt>
                      <c:pt idx="473">
                        <c:v>7.65</c:v>
                      </c:pt>
                      <c:pt idx="474">
                        <c:v>7.65</c:v>
                      </c:pt>
                      <c:pt idx="475">
                        <c:v>7.65</c:v>
                      </c:pt>
                      <c:pt idx="476">
                        <c:v>7.65</c:v>
                      </c:pt>
                      <c:pt idx="477">
                        <c:v>7.65</c:v>
                      </c:pt>
                      <c:pt idx="478">
                        <c:v>7.65</c:v>
                      </c:pt>
                      <c:pt idx="479">
                        <c:v>7.65</c:v>
                      </c:pt>
                      <c:pt idx="480">
                        <c:v>7.65</c:v>
                      </c:pt>
                      <c:pt idx="481">
                        <c:v>7.65</c:v>
                      </c:pt>
                      <c:pt idx="482">
                        <c:v>7.65</c:v>
                      </c:pt>
                      <c:pt idx="483">
                        <c:v>7.65</c:v>
                      </c:pt>
                      <c:pt idx="484">
                        <c:v>7.65</c:v>
                      </c:pt>
                      <c:pt idx="485">
                        <c:v>9.15</c:v>
                      </c:pt>
                      <c:pt idx="486">
                        <c:v>9.15</c:v>
                      </c:pt>
                      <c:pt idx="487">
                        <c:v>9.15</c:v>
                      </c:pt>
                      <c:pt idx="488">
                        <c:v>9.15</c:v>
                      </c:pt>
                      <c:pt idx="489">
                        <c:v>9.15</c:v>
                      </c:pt>
                      <c:pt idx="490">
                        <c:v>9.15</c:v>
                      </c:pt>
                      <c:pt idx="491">
                        <c:v>9.15</c:v>
                      </c:pt>
                      <c:pt idx="492">
                        <c:v>9.15</c:v>
                      </c:pt>
                      <c:pt idx="493">
                        <c:v>9.15</c:v>
                      </c:pt>
                      <c:pt idx="494">
                        <c:v>9.15</c:v>
                      </c:pt>
                      <c:pt idx="495">
                        <c:v>9.15</c:v>
                      </c:pt>
                      <c:pt idx="496">
                        <c:v>9.15</c:v>
                      </c:pt>
                      <c:pt idx="497">
                        <c:v>9.15</c:v>
                      </c:pt>
                      <c:pt idx="498">
                        <c:v>9.15</c:v>
                      </c:pt>
                      <c:pt idx="499">
                        <c:v>9.15</c:v>
                      </c:pt>
                      <c:pt idx="500">
                        <c:v>9.15</c:v>
                      </c:pt>
                      <c:pt idx="501">
                        <c:v>9.15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5055-44CC-AF3E-64F64FDA0852}"/>
                  </c:ext>
                </c:extLst>
              </c15:ser>
            </c15:filteredLineSeries>
          </c:ext>
        </c:extLst>
      </c:lineChart>
      <c:dateAx>
        <c:axId val="106866727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6867055"/>
        <c:crosses val="autoZero"/>
        <c:auto val="1"/>
        <c:lblOffset val="100"/>
        <c:baseTimeUnit val="days"/>
        <c:majorUnit val="1"/>
        <c:majorTimeUnit val="months"/>
        <c:minorUnit val="1"/>
        <c:minorTimeUnit val="months"/>
      </c:dateAx>
      <c:valAx>
        <c:axId val="106867055"/>
        <c:scaling>
          <c:orientation val="minMax"/>
          <c:min val="-13"/>
        </c:scaling>
        <c:delete val="0"/>
        <c:axPos val="l"/>
        <c:numFmt formatCode="#,##0.0_ ;[Red]\-#,##0.0\ " sourceLinked="0"/>
        <c:majorTickMark val="none"/>
        <c:minorTickMark val="none"/>
        <c:tickLblPos val="nextTo"/>
        <c:spPr>
          <a:noFill/>
          <a:ln w="15875">
            <a:solidFill>
              <a:schemeClr val="tx1">
                <a:lumMod val="75000"/>
                <a:lumOff val="2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6866727"/>
        <c:crosses val="autoZero"/>
        <c:crossBetween val="between"/>
      </c:valAx>
      <c:valAx>
        <c:axId val="1306700416"/>
        <c:scaling>
          <c:orientation val="minMax"/>
          <c:max val="14"/>
          <c:min val="0"/>
        </c:scaling>
        <c:delete val="0"/>
        <c:axPos val="r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.0_ ;[Red]\-#,##0.0\ " sourceLinked="0"/>
        <c:majorTickMark val="in"/>
        <c:minorTickMark val="none"/>
        <c:tickLblPos val="nextTo"/>
        <c:spPr>
          <a:noFill/>
          <a:ln w="25400">
            <a:solidFill>
              <a:schemeClr val="tx1">
                <a:lumMod val="75000"/>
                <a:lumOff val="25000"/>
              </a:schemeClr>
            </a:solidFill>
            <a:prstDash val="sysDot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06703368"/>
        <c:crosses val="max"/>
        <c:crossBetween val="between"/>
        <c:minorUnit val="1"/>
      </c:valAx>
      <c:dateAx>
        <c:axId val="13067033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06700416"/>
        <c:crosses val="autoZero"/>
        <c:auto val="1"/>
        <c:lblOffset val="100"/>
        <c:baseTimeUnit val="days"/>
        <c:majorUnit val="1"/>
        <c:minorUnit val="1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530507617473905E-2"/>
          <c:y val="9.2052701333125445E-2"/>
          <c:w val="0.89576520358215173"/>
          <c:h val="0.74284181804007177"/>
        </c:manualLayout>
      </c:layout>
      <c:lineChart>
        <c:grouping val="standard"/>
        <c:varyColors val="0"/>
        <c:ser>
          <c:idx val="5"/>
          <c:order val="2"/>
          <c:tx>
            <c:strRef>
              <c:f>'NTN-F'!$AH$2</c:f>
              <c:strCache>
                <c:ptCount val="1"/>
                <c:pt idx="0">
                  <c:v>01/27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'NTN-F'!$B$3:$B$988</c:f>
              <c:numCache>
                <c:formatCode>m/d/yyyy</c:formatCode>
                <c:ptCount val="986"/>
                <c:pt idx="0">
                  <c:v>43832</c:v>
                </c:pt>
                <c:pt idx="1">
                  <c:v>43833</c:v>
                </c:pt>
                <c:pt idx="2">
                  <c:v>43836</c:v>
                </c:pt>
                <c:pt idx="3">
                  <c:v>43837</c:v>
                </c:pt>
                <c:pt idx="4">
                  <c:v>43838</c:v>
                </c:pt>
                <c:pt idx="5">
                  <c:v>43839</c:v>
                </c:pt>
                <c:pt idx="6">
                  <c:v>43840</c:v>
                </c:pt>
                <c:pt idx="7">
                  <c:v>43843</c:v>
                </c:pt>
                <c:pt idx="8">
                  <c:v>43844</c:v>
                </c:pt>
                <c:pt idx="9">
                  <c:v>43845</c:v>
                </c:pt>
                <c:pt idx="10">
                  <c:v>43846</c:v>
                </c:pt>
                <c:pt idx="11">
                  <c:v>43847</c:v>
                </c:pt>
                <c:pt idx="12">
                  <c:v>43850</c:v>
                </c:pt>
                <c:pt idx="13">
                  <c:v>43851</c:v>
                </c:pt>
                <c:pt idx="14">
                  <c:v>43852</c:v>
                </c:pt>
                <c:pt idx="15">
                  <c:v>43853</c:v>
                </c:pt>
                <c:pt idx="16">
                  <c:v>43854</c:v>
                </c:pt>
                <c:pt idx="17">
                  <c:v>43857</c:v>
                </c:pt>
                <c:pt idx="18">
                  <c:v>43858</c:v>
                </c:pt>
                <c:pt idx="19">
                  <c:v>43859</c:v>
                </c:pt>
                <c:pt idx="20">
                  <c:v>43860</c:v>
                </c:pt>
                <c:pt idx="21">
                  <c:v>43861</c:v>
                </c:pt>
                <c:pt idx="22">
                  <c:v>43864</c:v>
                </c:pt>
                <c:pt idx="23">
                  <c:v>43865</c:v>
                </c:pt>
                <c:pt idx="24">
                  <c:v>43866</c:v>
                </c:pt>
                <c:pt idx="25">
                  <c:v>43867</c:v>
                </c:pt>
                <c:pt idx="26">
                  <c:v>43868</c:v>
                </c:pt>
                <c:pt idx="27">
                  <c:v>43871</c:v>
                </c:pt>
                <c:pt idx="28">
                  <c:v>43872</c:v>
                </c:pt>
                <c:pt idx="29">
                  <c:v>43873</c:v>
                </c:pt>
                <c:pt idx="30">
                  <c:v>43874</c:v>
                </c:pt>
                <c:pt idx="31">
                  <c:v>43875</c:v>
                </c:pt>
                <c:pt idx="32">
                  <c:v>43878</c:v>
                </c:pt>
                <c:pt idx="33">
                  <c:v>43879</c:v>
                </c:pt>
                <c:pt idx="34">
                  <c:v>43880</c:v>
                </c:pt>
                <c:pt idx="35">
                  <c:v>43881</c:v>
                </c:pt>
                <c:pt idx="36">
                  <c:v>43882</c:v>
                </c:pt>
                <c:pt idx="37">
                  <c:v>43887</c:v>
                </c:pt>
                <c:pt idx="38">
                  <c:v>43888</c:v>
                </c:pt>
                <c:pt idx="39">
                  <c:v>43889</c:v>
                </c:pt>
                <c:pt idx="40">
                  <c:v>43892</c:v>
                </c:pt>
                <c:pt idx="41">
                  <c:v>43893</c:v>
                </c:pt>
                <c:pt idx="42">
                  <c:v>43894</c:v>
                </c:pt>
                <c:pt idx="43">
                  <c:v>43895</c:v>
                </c:pt>
                <c:pt idx="44">
                  <c:v>43896</c:v>
                </c:pt>
                <c:pt idx="45">
                  <c:v>43899</c:v>
                </c:pt>
                <c:pt idx="46">
                  <c:v>43900</c:v>
                </c:pt>
                <c:pt idx="47">
                  <c:v>43901</c:v>
                </c:pt>
                <c:pt idx="48">
                  <c:v>43902</c:v>
                </c:pt>
                <c:pt idx="49">
                  <c:v>43903</c:v>
                </c:pt>
                <c:pt idx="50">
                  <c:v>43906</c:v>
                </c:pt>
                <c:pt idx="51">
                  <c:v>43907</c:v>
                </c:pt>
                <c:pt idx="52">
                  <c:v>43908</c:v>
                </c:pt>
                <c:pt idx="53">
                  <c:v>43909</c:v>
                </c:pt>
                <c:pt idx="54">
                  <c:v>43910</c:v>
                </c:pt>
                <c:pt idx="55">
                  <c:v>43913</c:v>
                </c:pt>
                <c:pt idx="56">
                  <c:v>43914</c:v>
                </c:pt>
                <c:pt idx="57">
                  <c:v>43915</c:v>
                </c:pt>
                <c:pt idx="58">
                  <c:v>43916</c:v>
                </c:pt>
                <c:pt idx="59">
                  <c:v>43917</c:v>
                </c:pt>
                <c:pt idx="60">
                  <c:v>43920</c:v>
                </c:pt>
                <c:pt idx="61">
                  <c:v>43921</c:v>
                </c:pt>
                <c:pt idx="62">
                  <c:v>43922</c:v>
                </c:pt>
                <c:pt idx="63">
                  <c:v>43923</c:v>
                </c:pt>
                <c:pt idx="64">
                  <c:v>43924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43934</c:v>
                </c:pt>
                <c:pt idx="70">
                  <c:v>43935</c:v>
                </c:pt>
                <c:pt idx="71">
                  <c:v>43936</c:v>
                </c:pt>
                <c:pt idx="72">
                  <c:v>43937</c:v>
                </c:pt>
                <c:pt idx="73">
                  <c:v>43938</c:v>
                </c:pt>
                <c:pt idx="74">
                  <c:v>43941</c:v>
                </c:pt>
                <c:pt idx="75">
                  <c:v>43943</c:v>
                </c:pt>
                <c:pt idx="76">
                  <c:v>43944</c:v>
                </c:pt>
                <c:pt idx="77">
                  <c:v>43945</c:v>
                </c:pt>
                <c:pt idx="78">
                  <c:v>43948</c:v>
                </c:pt>
                <c:pt idx="79">
                  <c:v>43949</c:v>
                </c:pt>
                <c:pt idx="80">
                  <c:v>43950</c:v>
                </c:pt>
                <c:pt idx="81">
                  <c:v>43951</c:v>
                </c:pt>
                <c:pt idx="82">
                  <c:v>43955</c:v>
                </c:pt>
                <c:pt idx="83">
                  <c:v>43956</c:v>
                </c:pt>
                <c:pt idx="84">
                  <c:v>43957</c:v>
                </c:pt>
                <c:pt idx="85">
                  <c:v>43958</c:v>
                </c:pt>
                <c:pt idx="86">
                  <c:v>43959</c:v>
                </c:pt>
                <c:pt idx="87">
                  <c:v>43962</c:v>
                </c:pt>
                <c:pt idx="88">
                  <c:v>43963</c:v>
                </c:pt>
                <c:pt idx="89">
                  <c:v>43964</c:v>
                </c:pt>
                <c:pt idx="90">
                  <c:v>43965</c:v>
                </c:pt>
                <c:pt idx="91">
                  <c:v>43966</c:v>
                </c:pt>
                <c:pt idx="92">
                  <c:v>43969</c:v>
                </c:pt>
                <c:pt idx="93">
                  <c:v>43970</c:v>
                </c:pt>
                <c:pt idx="94">
                  <c:v>43971</c:v>
                </c:pt>
                <c:pt idx="95">
                  <c:v>43972</c:v>
                </c:pt>
                <c:pt idx="96">
                  <c:v>43973</c:v>
                </c:pt>
                <c:pt idx="97">
                  <c:v>43976</c:v>
                </c:pt>
                <c:pt idx="98">
                  <c:v>43977</c:v>
                </c:pt>
                <c:pt idx="99">
                  <c:v>43978</c:v>
                </c:pt>
                <c:pt idx="100">
                  <c:v>43979</c:v>
                </c:pt>
                <c:pt idx="101">
                  <c:v>43980</c:v>
                </c:pt>
                <c:pt idx="102">
                  <c:v>43983</c:v>
                </c:pt>
                <c:pt idx="103">
                  <c:v>43984</c:v>
                </c:pt>
                <c:pt idx="104">
                  <c:v>43985</c:v>
                </c:pt>
                <c:pt idx="105">
                  <c:v>43986</c:v>
                </c:pt>
                <c:pt idx="106">
                  <c:v>43987</c:v>
                </c:pt>
                <c:pt idx="107">
                  <c:v>43990</c:v>
                </c:pt>
                <c:pt idx="108">
                  <c:v>43991</c:v>
                </c:pt>
                <c:pt idx="109">
                  <c:v>43992</c:v>
                </c:pt>
                <c:pt idx="110">
                  <c:v>43994</c:v>
                </c:pt>
                <c:pt idx="111">
                  <c:v>43997</c:v>
                </c:pt>
                <c:pt idx="112">
                  <c:v>43998</c:v>
                </c:pt>
                <c:pt idx="113">
                  <c:v>43999</c:v>
                </c:pt>
                <c:pt idx="114">
                  <c:v>44000</c:v>
                </c:pt>
                <c:pt idx="115">
                  <c:v>44001</c:v>
                </c:pt>
                <c:pt idx="116">
                  <c:v>44004</c:v>
                </c:pt>
                <c:pt idx="117">
                  <c:v>44005</c:v>
                </c:pt>
                <c:pt idx="118">
                  <c:v>44006</c:v>
                </c:pt>
                <c:pt idx="119">
                  <c:v>44007</c:v>
                </c:pt>
                <c:pt idx="120">
                  <c:v>44008</c:v>
                </c:pt>
                <c:pt idx="121">
                  <c:v>44011</c:v>
                </c:pt>
                <c:pt idx="122">
                  <c:v>44012</c:v>
                </c:pt>
                <c:pt idx="123">
                  <c:v>44013</c:v>
                </c:pt>
                <c:pt idx="124">
                  <c:v>44014</c:v>
                </c:pt>
                <c:pt idx="125">
                  <c:v>44015</c:v>
                </c:pt>
                <c:pt idx="126">
                  <c:v>44018</c:v>
                </c:pt>
                <c:pt idx="127">
                  <c:v>44019</c:v>
                </c:pt>
                <c:pt idx="128">
                  <c:v>44020</c:v>
                </c:pt>
                <c:pt idx="129">
                  <c:v>44021</c:v>
                </c:pt>
                <c:pt idx="130">
                  <c:v>44022</c:v>
                </c:pt>
                <c:pt idx="131">
                  <c:v>44025</c:v>
                </c:pt>
                <c:pt idx="132">
                  <c:v>44026</c:v>
                </c:pt>
                <c:pt idx="133">
                  <c:v>44027</c:v>
                </c:pt>
                <c:pt idx="134">
                  <c:v>44028</c:v>
                </c:pt>
                <c:pt idx="135">
                  <c:v>44029</c:v>
                </c:pt>
                <c:pt idx="136">
                  <c:v>44032</c:v>
                </c:pt>
                <c:pt idx="137">
                  <c:v>44033</c:v>
                </c:pt>
                <c:pt idx="138">
                  <c:v>44034</c:v>
                </c:pt>
                <c:pt idx="139">
                  <c:v>44035</c:v>
                </c:pt>
                <c:pt idx="140">
                  <c:v>44036</c:v>
                </c:pt>
                <c:pt idx="141">
                  <c:v>44039</c:v>
                </c:pt>
                <c:pt idx="142">
                  <c:v>44040</c:v>
                </c:pt>
                <c:pt idx="143">
                  <c:v>44041</c:v>
                </c:pt>
                <c:pt idx="144">
                  <c:v>44042</c:v>
                </c:pt>
                <c:pt idx="145">
                  <c:v>44043</c:v>
                </c:pt>
                <c:pt idx="146">
                  <c:v>44046</c:v>
                </c:pt>
                <c:pt idx="147">
                  <c:v>44047</c:v>
                </c:pt>
                <c:pt idx="148">
                  <c:v>44048</c:v>
                </c:pt>
                <c:pt idx="149">
                  <c:v>44049</c:v>
                </c:pt>
                <c:pt idx="150">
                  <c:v>44050</c:v>
                </c:pt>
                <c:pt idx="151">
                  <c:v>44053</c:v>
                </c:pt>
                <c:pt idx="152">
                  <c:v>44054</c:v>
                </c:pt>
                <c:pt idx="153">
                  <c:v>44055</c:v>
                </c:pt>
                <c:pt idx="154">
                  <c:v>44056</c:v>
                </c:pt>
                <c:pt idx="155">
                  <c:v>44057</c:v>
                </c:pt>
                <c:pt idx="156">
                  <c:v>44060</c:v>
                </c:pt>
                <c:pt idx="157">
                  <c:v>44061</c:v>
                </c:pt>
                <c:pt idx="158">
                  <c:v>44062</c:v>
                </c:pt>
                <c:pt idx="159">
                  <c:v>44063</c:v>
                </c:pt>
                <c:pt idx="160">
                  <c:v>44064</c:v>
                </c:pt>
                <c:pt idx="161">
                  <c:v>44067</c:v>
                </c:pt>
                <c:pt idx="162">
                  <c:v>44068</c:v>
                </c:pt>
                <c:pt idx="163">
                  <c:v>44069</c:v>
                </c:pt>
                <c:pt idx="164">
                  <c:v>44070</c:v>
                </c:pt>
                <c:pt idx="165">
                  <c:v>44071</c:v>
                </c:pt>
                <c:pt idx="166">
                  <c:v>44074</c:v>
                </c:pt>
                <c:pt idx="167">
                  <c:v>44075</c:v>
                </c:pt>
                <c:pt idx="168">
                  <c:v>44076</c:v>
                </c:pt>
                <c:pt idx="169">
                  <c:v>44077</c:v>
                </c:pt>
                <c:pt idx="170">
                  <c:v>44078</c:v>
                </c:pt>
                <c:pt idx="171">
                  <c:v>44082</c:v>
                </c:pt>
                <c:pt idx="172">
                  <c:v>44083</c:v>
                </c:pt>
                <c:pt idx="173">
                  <c:v>44084</c:v>
                </c:pt>
                <c:pt idx="174">
                  <c:v>44085</c:v>
                </c:pt>
                <c:pt idx="175">
                  <c:v>44088</c:v>
                </c:pt>
                <c:pt idx="176">
                  <c:v>44089</c:v>
                </c:pt>
                <c:pt idx="177">
                  <c:v>44090</c:v>
                </c:pt>
                <c:pt idx="178">
                  <c:v>44091</c:v>
                </c:pt>
                <c:pt idx="179">
                  <c:v>44092</c:v>
                </c:pt>
                <c:pt idx="180">
                  <c:v>44095</c:v>
                </c:pt>
                <c:pt idx="181">
                  <c:v>44096</c:v>
                </c:pt>
                <c:pt idx="182">
                  <c:v>44097</c:v>
                </c:pt>
                <c:pt idx="183">
                  <c:v>44098</c:v>
                </c:pt>
                <c:pt idx="184">
                  <c:v>44099</c:v>
                </c:pt>
                <c:pt idx="185">
                  <c:v>44102</c:v>
                </c:pt>
                <c:pt idx="186">
                  <c:v>44103</c:v>
                </c:pt>
                <c:pt idx="187">
                  <c:v>44104</c:v>
                </c:pt>
                <c:pt idx="188">
                  <c:v>44105</c:v>
                </c:pt>
                <c:pt idx="189">
                  <c:v>44106</c:v>
                </c:pt>
                <c:pt idx="190">
                  <c:v>44109</c:v>
                </c:pt>
                <c:pt idx="191">
                  <c:v>44110</c:v>
                </c:pt>
                <c:pt idx="192">
                  <c:v>44111</c:v>
                </c:pt>
                <c:pt idx="193">
                  <c:v>44112</c:v>
                </c:pt>
                <c:pt idx="194">
                  <c:v>44113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44123</c:v>
                </c:pt>
                <c:pt idx="200">
                  <c:v>44124</c:v>
                </c:pt>
                <c:pt idx="201">
                  <c:v>44125</c:v>
                </c:pt>
                <c:pt idx="202">
                  <c:v>44126</c:v>
                </c:pt>
                <c:pt idx="203">
                  <c:v>44127</c:v>
                </c:pt>
                <c:pt idx="204">
                  <c:v>44130</c:v>
                </c:pt>
                <c:pt idx="205">
                  <c:v>44131</c:v>
                </c:pt>
                <c:pt idx="206">
                  <c:v>44132</c:v>
                </c:pt>
                <c:pt idx="207">
                  <c:v>44133</c:v>
                </c:pt>
                <c:pt idx="208">
                  <c:v>44134</c:v>
                </c:pt>
                <c:pt idx="209">
                  <c:v>44138</c:v>
                </c:pt>
                <c:pt idx="210">
                  <c:v>44139</c:v>
                </c:pt>
                <c:pt idx="211">
                  <c:v>44140</c:v>
                </c:pt>
                <c:pt idx="212">
                  <c:v>44141</c:v>
                </c:pt>
                <c:pt idx="213">
                  <c:v>44144</c:v>
                </c:pt>
                <c:pt idx="214">
                  <c:v>44145</c:v>
                </c:pt>
                <c:pt idx="215">
                  <c:v>44146</c:v>
                </c:pt>
                <c:pt idx="216">
                  <c:v>44147</c:v>
                </c:pt>
                <c:pt idx="217">
                  <c:v>44148</c:v>
                </c:pt>
                <c:pt idx="218">
                  <c:v>44151</c:v>
                </c:pt>
                <c:pt idx="219">
                  <c:v>44152</c:v>
                </c:pt>
                <c:pt idx="220">
                  <c:v>44153</c:v>
                </c:pt>
                <c:pt idx="221">
                  <c:v>44154</c:v>
                </c:pt>
                <c:pt idx="222">
                  <c:v>44155</c:v>
                </c:pt>
                <c:pt idx="223">
                  <c:v>44158</c:v>
                </c:pt>
                <c:pt idx="224">
                  <c:v>44159</c:v>
                </c:pt>
                <c:pt idx="225">
                  <c:v>44160</c:v>
                </c:pt>
                <c:pt idx="226">
                  <c:v>44161</c:v>
                </c:pt>
                <c:pt idx="227">
                  <c:v>44162</c:v>
                </c:pt>
                <c:pt idx="228">
                  <c:v>44165</c:v>
                </c:pt>
                <c:pt idx="229">
                  <c:v>44166</c:v>
                </c:pt>
                <c:pt idx="230">
                  <c:v>44167</c:v>
                </c:pt>
                <c:pt idx="231">
                  <c:v>44168</c:v>
                </c:pt>
                <c:pt idx="232">
                  <c:v>44169</c:v>
                </c:pt>
                <c:pt idx="233">
                  <c:v>44172</c:v>
                </c:pt>
                <c:pt idx="234">
                  <c:v>44173</c:v>
                </c:pt>
                <c:pt idx="235">
                  <c:v>44174</c:v>
                </c:pt>
                <c:pt idx="236">
                  <c:v>44175</c:v>
                </c:pt>
                <c:pt idx="237">
                  <c:v>44176</c:v>
                </c:pt>
                <c:pt idx="238">
                  <c:v>44179</c:v>
                </c:pt>
                <c:pt idx="239">
                  <c:v>44180</c:v>
                </c:pt>
                <c:pt idx="240">
                  <c:v>44181</c:v>
                </c:pt>
                <c:pt idx="241">
                  <c:v>44182</c:v>
                </c:pt>
                <c:pt idx="242">
                  <c:v>44183</c:v>
                </c:pt>
                <c:pt idx="243">
                  <c:v>44186</c:v>
                </c:pt>
                <c:pt idx="244">
                  <c:v>44187</c:v>
                </c:pt>
                <c:pt idx="245">
                  <c:v>44188</c:v>
                </c:pt>
                <c:pt idx="246">
                  <c:v>44189</c:v>
                </c:pt>
                <c:pt idx="247">
                  <c:v>44193</c:v>
                </c:pt>
                <c:pt idx="248">
                  <c:v>44194</c:v>
                </c:pt>
                <c:pt idx="249">
                  <c:v>44195</c:v>
                </c:pt>
                <c:pt idx="250">
                  <c:v>44196</c:v>
                </c:pt>
                <c:pt idx="251">
                  <c:v>44200</c:v>
                </c:pt>
                <c:pt idx="252">
                  <c:v>44201</c:v>
                </c:pt>
                <c:pt idx="253">
                  <c:v>44202</c:v>
                </c:pt>
                <c:pt idx="254">
                  <c:v>44203</c:v>
                </c:pt>
                <c:pt idx="255">
                  <c:v>44204</c:v>
                </c:pt>
                <c:pt idx="256">
                  <c:v>44207</c:v>
                </c:pt>
                <c:pt idx="257">
                  <c:v>44208</c:v>
                </c:pt>
                <c:pt idx="258">
                  <c:v>44209</c:v>
                </c:pt>
                <c:pt idx="259">
                  <c:v>44210</c:v>
                </c:pt>
                <c:pt idx="260">
                  <c:v>44211</c:v>
                </c:pt>
                <c:pt idx="261">
                  <c:v>44214</c:v>
                </c:pt>
                <c:pt idx="262">
                  <c:v>44215</c:v>
                </c:pt>
                <c:pt idx="263">
                  <c:v>44216</c:v>
                </c:pt>
                <c:pt idx="264">
                  <c:v>44217</c:v>
                </c:pt>
                <c:pt idx="265">
                  <c:v>44218</c:v>
                </c:pt>
                <c:pt idx="266">
                  <c:v>44221</c:v>
                </c:pt>
                <c:pt idx="267">
                  <c:v>44222</c:v>
                </c:pt>
                <c:pt idx="268">
                  <c:v>44223</c:v>
                </c:pt>
                <c:pt idx="269">
                  <c:v>44224</c:v>
                </c:pt>
                <c:pt idx="270">
                  <c:v>44225</c:v>
                </c:pt>
                <c:pt idx="271">
                  <c:v>44228</c:v>
                </c:pt>
                <c:pt idx="272">
                  <c:v>44229</c:v>
                </c:pt>
                <c:pt idx="273">
                  <c:v>44230</c:v>
                </c:pt>
                <c:pt idx="274">
                  <c:v>44231</c:v>
                </c:pt>
                <c:pt idx="275">
                  <c:v>44232</c:v>
                </c:pt>
                <c:pt idx="276">
                  <c:v>44235</c:v>
                </c:pt>
                <c:pt idx="277">
                  <c:v>44236</c:v>
                </c:pt>
                <c:pt idx="278">
                  <c:v>44237</c:v>
                </c:pt>
                <c:pt idx="279">
                  <c:v>44238</c:v>
                </c:pt>
                <c:pt idx="280">
                  <c:v>44239</c:v>
                </c:pt>
                <c:pt idx="281">
                  <c:v>44244</c:v>
                </c:pt>
                <c:pt idx="282">
                  <c:v>44245</c:v>
                </c:pt>
                <c:pt idx="283">
                  <c:v>44246</c:v>
                </c:pt>
                <c:pt idx="284">
                  <c:v>44249</c:v>
                </c:pt>
                <c:pt idx="285">
                  <c:v>44250</c:v>
                </c:pt>
                <c:pt idx="286">
                  <c:v>44251</c:v>
                </c:pt>
                <c:pt idx="287">
                  <c:v>44252</c:v>
                </c:pt>
                <c:pt idx="288">
                  <c:v>44253</c:v>
                </c:pt>
                <c:pt idx="289">
                  <c:v>44256</c:v>
                </c:pt>
                <c:pt idx="290">
                  <c:v>44257</c:v>
                </c:pt>
                <c:pt idx="291">
                  <c:v>44258</c:v>
                </c:pt>
                <c:pt idx="292">
                  <c:v>44259</c:v>
                </c:pt>
                <c:pt idx="293">
                  <c:v>44260</c:v>
                </c:pt>
                <c:pt idx="294">
                  <c:v>44263</c:v>
                </c:pt>
                <c:pt idx="295">
                  <c:v>44264</c:v>
                </c:pt>
                <c:pt idx="296">
                  <c:v>44265</c:v>
                </c:pt>
                <c:pt idx="297">
                  <c:v>44266</c:v>
                </c:pt>
                <c:pt idx="298">
                  <c:v>44267</c:v>
                </c:pt>
                <c:pt idx="299">
                  <c:v>44270</c:v>
                </c:pt>
                <c:pt idx="300">
                  <c:v>44271</c:v>
                </c:pt>
                <c:pt idx="301">
                  <c:v>44272</c:v>
                </c:pt>
                <c:pt idx="302">
                  <c:v>44273</c:v>
                </c:pt>
                <c:pt idx="303">
                  <c:v>44274</c:v>
                </c:pt>
                <c:pt idx="304">
                  <c:v>44277</c:v>
                </c:pt>
                <c:pt idx="305">
                  <c:v>44278</c:v>
                </c:pt>
                <c:pt idx="306">
                  <c:v>44279</c:v>
                </c:pt>
                <c:pt idx="307">
                  <c:v>44280</c:v>
                </c:pt>
                <c:pt idx="308">
                  <c:v>44281</c:v>
                </c:pt>
                <c:pt idx="309">
                  <c:v>44284</c:v>
                </c:pt>
                <c:pt idx="310">
                  <c:v>44285</c:v>
                </c:pt>
                <c:pt idx="311">
                  <c:v>44286</c:v>
                </c:pt>
                <c:pt idx="312">
                  <c:v>44287</c:v>
                </c:pt>
                <c:pt idx="313">
                  <c:v>44291</c:v>
                </c:pt>
                <c:pt idx="314">
                  <c:v>44292</c:v>
                </c:pt>
                <c:pt idx="315">
                  <c:v>44293</c:v>
                </c:pt>
                <c:pt idx="316">
                  <c:v>44294</c:v>
                </c:pt>
                <c:pt idx="317">
                  <c:v>44295</c:v>
                </c:pt>
                <c:pt idx="318">
                  <c:v>44298</c:v>
                </c:pt>
                <c:pt idx="319">
                  <c:v>44299</c:v>
                </c:pt>
                <c:pt idx="320">
                  <c:v>44300</c:v>
                </c:pt>
                <c:pt idx="321">
                  <c:v>44301</c:v>
                </c:pt>
                <c:pt idx="322">
                  <c:v>44302</c:v>
                </c:pt>
                <c:pt idx="323">
                  <c:v>44305</c:v>
                </c:pt>
                <c:pt idx="324">
                  <c:v>44306</c:v>
                </c:pt>
                <c:pt idx="325">
                  <c:v>44308</c:v>
                </c:pt>
                <c:pt idx="326">
                  <c:v>44309</c:v>
                </c:pt>
                <c:pt idx="327">
                  <c:v>44312</c:v>
                </c:pt>
                <c:pt idx="328">
                  <c:v>44313</c:v>
                </c:pt>
                <c:pt idx="329">
                  <c:v>44314</c:v>
                </c:pt>
                <c:pt idx="330">
                  <c:v>44315</c:v>
                </c:pt>
                <c:pt idx="331">
                  <c:v>44316</c:v>
                </c:pt>
                <c:pt idx="332">
                  <c:v>44319</c:v>
                </c:pt>
                <c:pt idx="333">
                  <c:v>44320</c:v>
                </c:pt>
                <c:pt idx="334">
                  <c:v>44321</c:v>
                </c:pt>
                <c:pt idx="335">
                  <c:v>44322</c:v>
                </c:pt>
                <c:pt idx="336">
                  <c:v>44323</c:v>
                </c:pt>
                <c:pt idx="337">
                  <c:v>44326</c:v>
                </c:pt>
                <c:pt idx="338">
                  <c:v>44327</c:v>
                </c:pt>
                <c:pt idx="339">
                  <c:v>44328</c:v>
                </c:pt>
                <c:pt idx="340">
                  <c:v>44329</c:v>
                </c:pt>
                <c:pt idx="341">
                  <c:v>44330</c:v>
                </c:pt>
                <c:pt idx="342">
                  <c:v>44333</c:v>
                </c:pt>
                <c:pt idx="343">
                  <c:v>44334</c:v>
                </c:pt>
                <c:pt idx="344">
                  <c:v>44335</c:v>
                </c:pt>
                <c:pt idx="345">
                  <c:v>44336</c:v>
                </c:pt>
                <c:pt idx="346">
                  <c:v>44337</c:v>
                </c:pt>
                <c:pt idx="347">
                  <c:v>44340</c:v>
                </c:pt>
                <c:pt idx="348">
                  <c:v>44341</c:v>
                </c:pt>
                <c:pt idx="349">
                  <c:v>44342</c:v>
                </c:pt>
                <c:pt idx="350">
                  <c:v>44343</c:v>
                </c:pt>
                <c:pt idx="351">
                  <c:v>44344</c:v>
                </c:pt>
                <c:pt idx="352">
                  <c:v>44347</c:v>
                </c:pt>
                <c:pt idx="353">
                  <c:v>44348</c:v>
                </c:pt>
                <c:pt idx="354">
                  <c:v>44349</c:v>
                </c:pt>
                <c:pt idx="355">
                  <c:v>44351</c:v>
                </c:pt>
                <c:pt idx="356">
                  <c:v>44354</c:v>
                </c:pt>
                <c:pt idx="357">
                  <c:v>44355</c:v>
                </c:pt>
                <c:pt idx="358">
                  <c:v>44356</c:v>
                </c:pt>
                <c:pt idx="359">
                  <c:v>44357</c:v>
                </c:pt>
                <c:pt idx="360">
                  <c:v>44358</c:v>
                </c:pt>
                <c:pt idx="361">
                  <c:v>44361</c:v>
                </c:pt>
                <c:pt idx="362">
                  <c:v>44362</c:v>
                </c:pt>
                <c:pt idx="363">
                  <c:v>44363</c:v>
                </c:pt>
                <c:pt idx="364">
                  <c:v>44364</c:v>
                </c:pt>
                <c:pt idx="365">
                  <c:v>44365</c:v>
                </c:pt>
                <c:pt idx="366">
                  <c:v>44368</c:v>
                </c:pt>
                <c:pt idx="367">
                  <c:v>44369</c:v>
                </c:pt>
                <c:pt idx="368">
                  <c:v>44370</c:v>
                </c:pt>
                <c:pt idx="369">
                  <c:v>44371</c:v>
                </c:pt>
                <c:pt idx="370">
                  <c:v>44372</c:v>
                </c:pt>
                <c:pt idx="371">
                  <c:v>44375</c:v>
                </c:pt>
                <c:pt idx="372">
                  <c:v>44376</c:v>
                </c:pt>
                <c:pt idx="373">
                  <c:v>44377</c:v>
                </c:pt>
                <c:pt idx="374">
                  <c:v>44378</c:v>
                </c:pt>
                <c:pt idx="375">
                  <c:v>44379</c:v>
                </c:pt>
                <c:pt idx="376">
                  <c:v>44382</c:v>
                </c:pt>
                <c:pt idx="377">
                  <c:v>44383</c:v>
                </c:pt>
                <c:pt idx="378">
                  <c:v>44384</c:v>
                </c:pt>
                <c:pt idx="379">
                  <c:v>44385</c:v>
                </c:pt>
                <c:pt idx="380">
                  <c:v>44386</c:v>
                </c:pt>
                <c:pt idx="381">
                  <c:v>44389</c:v>
                </c:pt>
                <c:pt idx="382">
                  <c:v>44390</c:v>
                </c:pt>
                <c:pt idx="383">
                  <c:v>44391</c:v>
                </c:pt>
                <c:pt idx="384">
                  <c:v>44392</c:v>
                </c:pt>
                <c:pt idx="385">
                  <c:v>44393</c:v>
                </c:pt>
                <c:pt idx="386">
                  <c:v>44396</c:v>
                </c:pt>
                <c:pt idx="387">
                  <c:v>44397</c:v>
                </c:pt>
                <c:pt idx="388">
                  <c:v>44398</c:v>
                </c:pt>
                <c:pt idx="389">
                  <c:v>44399</c:v>
                </c:pt>
                <c:pt idx="390">
                  <c:v>44400</c:v>
                </c:pt>
                <c:pt idx="391">
                  <c:v>44403</c:v>
                </c:pt>
                <c:pt idx="392">
                  <c:v>44404</c:v>
                </c:pt>
                <c:pt idx="393">
                  <c:v>44405</c:v>
                </c:pt>
                <c:pt idx="394">
                  <c:v>44406</c:v>
                </c:pt>
                <c:pt idx="395">
                  <c:v>44407</c:v>
                </c:pt>
                <c:pt idx="396">
                  <c:v>44410</c:v>
                </c:pt>
                <c:pt idx="397">
                  <c:v>44411</c:v>
                </c:pt>
                <c:pt idx="398">
                  <c:v>44412</c:v>
                </c:pt>
                <c:pt idx="399">
                  <c:v>44413</c:v>
                </c:pt>
                <c:pt idx="400">
                  <c:v>44414</c:v>
                </c:pt>
                <c:pt idx="401">
                  <c:v>44417</c:v>
                </c:pt>
                <c:pt idx="402">
                  <c:v>44418</c:v>
                </c:pt>
                <c:pt idx="403">
                  <c:v>44419</c:v>
                </c:pt>
                <c:pt idx="404">
                  <c:v>44420</c:v>
                </c:pt>
                <c:pt idx="405">
                  <c:v>44421</c:v>
                </c:pt>
                <c:pt idx="406">
                  <c:v>44424</c:v>
                </c:pt>
                <c:pt idx="407">
                  <c:v>44425</c:v>
                </c:pt>
                <c:pt idx="408">
                  <c:v>44426</c:v>
                </c:pt>
                <c:pt idx="409">
                  <c:v>44427</c:v>
                </c:pt>
                <c:pt idx="410">
                  <c:v>44428</c:v>
                </c:pt>
                <c:pt idx="411">
                  <c:v>44431</c:v>
                </c:pt>
                <c:pt idx="412">
                  <c:v>44432</c:v>
                </c:pt>
                <c:pt idx="413">
                  <c:v>44433</c:v>
                </c:pt>
                <c:pt idx="414">
                  <c:v>44434</c:v>
                </c:pt>
                <c:pt idx="415">
                  <c:v>44435</c:v>
                </c:pt>
                <c:pt idx="416">
                  <c:v>44438</c:v>
                </c:pt>
                <c:pt idx="417">
                  <c:v>44439</c:v>
                </c:pt>
                <c:pt idx="418">
                  <c:v>44440</c:v>
                </c:pt>
                <c:pt idx="419">
                  <c:v>44441</c:v>
                </c:pt>
                <c:pt idx="420">
                  <c:v>44442</c:v>
                </c:pt>
                <c:pt idx="421">
                  <c:v>44445</c:v>
                </c:pt>
                <c:pt idx="422">
                  <c:v>44447</c:v>
                </c:pt>
                <c:pt idx="423">
                  <c:v>44448</c:v>
                </c:pt>
                <c:pt idx="424">
                  <c:v>44449</c:v>
                </c:pt>
                <c:pt idx="425">
                  <c:v>44452</c:v>
                </c:pt>
                <c:pt idx="426">
                  <c:v>44453</c:v>
                </c:pt>
                <c:pt idx="427">
                  <c:v>44454</c:v>
                </c:pt>
                <c:pt idx="428">
                  <c:v>44455</c:v>
                </c:pt>
                <c:pt idx="429">
                  <c:v>44456</c:v>
                </c:pt>
                <c:pt idx="430">
                  <c:v>44459</c:v>
                </c:pt>
                <c:pt idx="431">
                  <c:v>44460</c:v>
                </c:pt>
                <c:pt idx="432">
                  <c:v>44461</c:v>
                </c:pt>
                <c:pt idx="433">
                  <c:v>44462</c:v>
                </c:pt>
                <c:pt idx="434">
                  <c:v>44463</c:v>
                </c:pt>
                <c:pt idx="435">
                  <c:v>44466</c:v>
                </c:pt>
                <c:pt idx="436">
                  <c:v>44467</c:v>
                </c:pt>
                <c:pt idx="437">
                  <c:v>44468</c:v>
                </c:pt>
                <c:pt idx="438">
                  <c:v>44469</c:v>
                </c:pt>
                <c:pt idx="439">
                  <c:v>44470</c:v>
                </c:pt>
                <c:pt idx="440">
                  <c:v>44473</c:v>
                </c:pt>
                <c:pt idx="441">
                  <c:v>44474</c:v>
                </c:pt>
                <c:pt idx="442">
                  <c:v>44475</c:v>
                </c:pt>
                <c:pt idx="443">
                  <c:v>44476</c:v>
                </c:pt>
                <c:pt idx="444">
                  <c:v>44477</c:v>
                </c:pt>
                <c:pt idx="445">
                  <c:v>44480</c:v>
                </c:pt>
                <c:pt idx="446">
                  <c:v>44482</c:v>
                </c:pt>
                <c:pt idx="447">
                  <c:v>44483</c:v>
                </c:pt>
                <c:pt idx="448">
                  <c:v>44484</c:v>
                </c:pt>
                <c:pt idx="449">
                  <c:v>44487</c:v>
                </c:pt>
                <c:pt idx="450">
                  <c:v>44488</c:v>
                </c:pt>
                <c:pt idx="451">
                  <c:v>44489</c:v>
                </c:pt>
                <c:pt idx="452">
                  <c:v>44490</c:v>
                </c:pt>
                <c:pt idx="453">
                  <c:v>44491</c:v>
                </c:pt>
                <c:pt idx="454">
                  <c:v>44494</c:v>
                </c:pt>
                <c:pt idx="455">
                  <c:v>44495</c:v>
                </c:pt>
                <c:pt idx="456">
                  <c:v>44496</c:v>
                </c:pt>
                <c:pt idx="457">
                  <c:v>44497</c:v>
                </c:pt>
                <c:pt idx="458">
                  <c:v>44498</c:v>
                </c:pt>
                <c:pt idx="459">
                  <c:v>44501</c:v>
                </c:pt>
                <c:pt idx="460">
                  <c:v>44503</c:v>
                </c:pt>
                <c:pt idx="461">
                  <c:v>44504</c:v>
                </c:pt>
                <c:pt idx="462">
                  <c:v>44505</c:v>
                </c:pt>
                <c:pt idx="463">
                  <c:v>44508</c:v>
                </c:pt>
                <c:pt idx="464">
                  <c:v>44509</c:v>
                </c:pt>
                <c:pt idx="465">
                  <c:v>44510</c:v>
                </c:pt>
                <c:pt idx="466">
                  <c:v>44511</c:v>
                </c:pt>
                <c:pt idx="467">
                  <c:v>44512</c:v>
                </c:pt>
                <c:pt idx="468">
                  <c:v>44516</c:v>
                </c:pt>
                <c:pt idx="469">
                  <c:v>44517</c:v>
                </c:pt>
                <c:pt idx="470">
                  <c:v>44518</c:v>
                </c:pt>
                <c:pt idx="471">
                  <c:v>44519</c:v>
                </c:pt>
                <c:pt idx="472">
                  <c:v>44522</c:v>
                </c:pt>
                <c:pt idx="473">
                  <c:v>44523</c:v>
                </c:pt>
                <c:pt idx="474">
                  <c:v>44524</c:v>
                </c:pt>
                <c:pt idx="475">
                  <c:v>44525</c:v>
                </c:pt>
                <c:pt idx="476">
                  <c:v>44526</c:v>
                </c:pt>
                <c:pt idx="477">
                  <c:v>44529</c:v>
                </c:pt>
                <c:pt idx="478">
                  <c:v>44530</c:v>
                </c:pt>
                <c:pt idx="479">
                  <c:v>44531</c:v>
                </c:pt>
                <c:pt idx="480">
                  <c:v>44532</c:v>
                </c:pt>
                <c:pt idx="481">
                  <c:v>44533</c:v>
                </c:pt>
                <c:pt idx="482">
                  <c:v>44536</c:v>
                </c:pt>
                <c:pt idx="483">
                  <c:v>44537</c:v>
                </c:pt>
                <c:pt idx="484">
                  <c:v>44538</c:v>
                </c:pt>
                <c:pt idx="485">
                  <c:v>44539</c:v>
                </c:pt>
                <c:pt idx="486">
                  <c:v>44540</c:v>
                </c:pt>
                <c:pt idx="487">
                  <c:v>44543</c:v>
                </c:pt>
                <c:pt idx="488">
                  <c:v>44544</c:v>
                </c:pt>
                <c:pt idx="489">
                  <c:v>44545</c:v>
                </c:pt>
                <c:pt idx="490">
                  <c:v>44546</c:v>
                </c:pt>
                <c:pt idx="491">
                  <c:v>44547</c:v>
                </c:pt>
                <c:pt idx="492">
                  <c:v>44550</c:v>
                </c:pt>
                <c:pt idx="493">
                  <c:v>44551</c:v>
                </c:pt>
                <c:pt idx="494">
                  <c:v>44552</c:v>
                </c:pt>
                <c:pt idx="495">
                  <c:v>44553</c:v>
                </c:pt>
                <c:pt idx="496">
                  <c:v>44554</c:v>
                </c:pt>
                <c:pt idx="497">
                  <c:v>44557</c:v>
                </c:pt>
                <c:pt idx="498">
                  <c:v>44558</c:v>
                </c:pt>
                <c:pt idx="499">
                  <c:v>44559</c:v>
                </c:pt>
                <c:pt idx="500">
                  <c:v>44560</c:v>
                </c:pt>
                <c:pt idx="501">
                  <c:v>44561</c:v>
                </c:pt>
              </c:numCache>
            </c:numRef>
          </c:cat>
          <c:val>
            <c:numRef>
              <c:f>'NTN-F'!$AB$3:$AB$504</c:f>
              <c:numCache>
                <c:formatCode>#,##0.00</c:formatCode>
                <c:ptCount val="502"/>
                <c:pt idx="0">
                  <c:v>1182.845372</c:v>
                </c:pt>
                <c:pt idx="1">
                  <c:v>1180.78944</c:v>
                </c:pt>
                <c:pt idx="2">
                  <c:v>1178.7185340000001</c:v>
                </c:pt>
                <c:pt idx="3">
                  <c:v>1179.021033</c:v>
                </c:pt>
                <c:pt idx="4">
                  <c:v>1180.804028</c:v>
                </c:pt>
                <c:pt idx="5">
                  <c:v>1183.5143720000001</c:v>
                </c:pt>
                <c:pt idx="6">
                  <c:v>1183.2454130000001</c:v>
                </c:pt>
                <c:pt idx="7">
                  <c:v>1179.517231</c:v>
                </c:pt>
                <c:pt idx="8">
                  <c:v>1183.4922919999999</c:v>
                </c:pt>
                <c:pt idx="9">
                  <c:v>1186.1897389999999</c:v>
                </c:pt>
                <c:pt idx="10">
                  <c:v>1180.35644</c:v>
                </c:pt>
                <c:pt idx="11">
                  <c:v>1184.9889470000001</c:v>
                </c:pt>
                <c:pt idx="12">
                  <c:v>1184.107677</c:v>
                </c:pt>
                <c:pt idx="13">
                  <c:v>1187.0718979999999</c:v>
                </c:pt>
                <c:pt idx="14">
                  <c:v>1189.370752</c:v>
                </c:pt>
                <c:pt idx="15">
                  <c:v>1189.1903259999999</c:v>
                </c:pt>
                <c:pt idx="16">
                  <c:v>1191.2347</c:v>
                </c:pt>
                <c:pt idx="17">
                  <c:v>1192.8884820000001</c:v>
                </c:pt>
                <c:pt idx="18">
                  <c:v>1196.681979</c:v>
                </c:pt>
                <c:pt idx="19">
                  <c:v>1197.2535190000001</c:v>
                </c:pt>
                <c:pt idx="20">
                  <c:v>1196.5914849999999</c:v>
                </c:pt>
                <c:pt idx="21">
                  <c:v>1196.294255</c:v>
                </c:pt>
                <c:pt idx="22">
                  <c:v>1201.3609269999999</c:v>
                </c:pt>
                <c:pt idx="23">
                  <c:v>1203.648252</c:v>
                </c:pt>
                <c:pt idx="24">
                  <c:v>1208.8398569999999</c:v>
                </c:pt>
                <c:pt idx="25">
                  <c:v>1204.1602620000001</c:v>
                </c:pt>
                <c:pt idx="26">
                  <c:v>1199.567096</c:v>
                </c:pt>
                <c:pt idx="27">
                  <c:v>1204.0337159999999</c:v>
                </c:pt>
                <c:pt idx="28">
                  <c:v>1207.9166459999999</c:v>
                </c:pt>
                <c:pt idx="29">
                  <c:v>1210.008679</c:v>
                </c:pt>
                <c:pt idx="30">
                  <c:v>1207.3080930000001</c:v>
                </c:pt>
                <c:pt idx="31">
                  <c:v>1214.505396</c:v>
                </c:pt>
                <c:pt idx="32">
                  <c:v>1212.3867359999999</c:v>
                </c:pt>
                <c:pt idx="33">
                  <c:v>1211.779861</c:v>
                </c:pt>
                <c:pt idx="34">
                  <c:v>1213.271373</c:v>
                </c:pt>
                <c:pt idx="35">
                  <c:v>1211.3726670000001</c:v>
                </c:pt>
                <c:pt idx="36">
                  <c:v>1208.0818770000001</c:v>
                </c:pt>
                <c:pt idx="37">
                  <c:v>1198.792559</c:v>
                </c:pt>
                <c:pt idx="38">
                  <c:v>1202.959705</c:v>
                </c:pt>
                <c:pt idx="39">
                  <c:v>1199.9051039999999</c:v>
                </c:pt>
                <c:pt idx="40">
                  <c:v>1213.628786</c:v>
                </c:pt>
                <c:pt idx="41">
                  <c:v>1215.319442</c:v>
                </c:pt>
                <c:pt idx="42">
                  <c:v>1217.1066330000001</c:v>
                </c:pt>
                <c:pt idx="43">
                  <c:v>1208.2797089999999</c:v>
                </c:pt>
                <c:pt idx="44">
                  <c:v>1207.778515</c:v>
                </c:pt>
                <c:pt idx="45">
                  <c:v>1187.3091879999999</c:v>
                </c:pt>
                <c:pt idx="46">
                  <c:v>1194.0339309999999</c:v>
                </c:pt>
                <c:pt idx="47">
                  <c:v>1151.179856</c:v>
                </c:pt>
                <c:pt idx="48">
                  <c:v>1087.384832</c:v>
                </c:pt>
                <c:pt idx="49">
                  <c:v>1139.930366</c:v>
                </c:pt>
                <c:pt idx="50">
                  <c:v>1143.8985909999999</c:v>
                </c:pt>
                <c:pt idx="51">
                  <c:v>1163.896663</c:v>
                </c:pt>
                <c:pt idx="52">
                  <c:v>1097.9149279999999</c:v>
                </c:pt>
                <c:pt idx="53">
                  <c:v>1094.360357</c:v>
                </c:pt>
                <c:pt idx="54">
                  <c:v>1073.8842749999999</c:v>
                </c:pt>
                <c:pt idx="55">
                  <c:v>1045.7767269999999</c:v>
                </c:pt>
                <c:pt idx="56">
                  <c:v>1069.2956959999999</c:v>
                </c:pt>
                <c:pt idx="57">
                  <c:v>1114.521469</c:v>
                </c:pt>
                <c:pt idx="58">
                  <c:v>1145.6358700000001</c:v>
                </c:pt>
                <c:pt idx="59">
                  <c:v>1151.0721430000001</c:v>
                </c:pt>
                <c:pt idx="60">
                  <c:v>1156.452736</c:v>
                </c:pt>
                <c:pt idx="61">
                  <c:v>1159.3349969999999</c:v>
                </c:pt>
                <c:pt idx="62">
                  <c:v>1147.4957770000001</c:v>
                </c:pt>
                <c:pt idx="63">
                  <c:v>1146.6423629999999</c:v>
                </c:pt>
                <c:pt idx="64">
                  <c:v>1133.6204929999999</c:v>
                </c:pt>
                <c:pt idx="65">
                  <c:v>1142.5229119999999</c:v>
                </c:pt>
                <c:pt idx="66">
                  <c:v>1147.970877</c:v>
                </c:pt>
                <c:pt idx="67">
                  <c:v>1156.053259</c:v>
                </c:pt>
                <c:pt idx="68">
                  <c:v>1164.5970580000001</c:v>
                </c:pt>
                <c:pt idx="69">
                  <c:v>1167.6771100000001</c:v>
                </c:pt>
                <c:pt idx="70">
                  <c:v>1176.315799</c:v>
                </c:pt>
                <c:pt idx="71">
                  <c:v>1185.0228689999999</c:v>
                </c:pt>
                <c:pt idx="72">
                  <c:v>1195.526038</c:v>
                </c:pt>
                <c:pt idx="73">
                  <c:v>1199.2479619999999</c:v>
                </c:pt>
                <c:pt idx="74">
                  <c:v>1204.0800389999999</c:v>
                </c:pt>
                <c:pt idx="75">
                  <c:v>1205.5963810000001</c:v>
                </c:pt>
                <c:pt idx="76">
                  <c:v>1183.8075710000001</c:v>
                </c:pt>
                <c:pt idx="77">
                  <c:v>1110.946328</c:v>
                </c:pt>
                <c:pt idx="78">
                  <c:v>1118.762418</c:v>
                </c:pt>
                <c:pt idx="79">
                  <c:v>1165.529524</c:v>
                </c:pt>
                <c:pt idx="80">
                  <c:v>1179.517646</c:v>
                </c:pt>
                <c:pt idx="81">
                  <c:v>1177.6973760000001</c:v>
                </c:pt>
                <c:pt idx="82">
                  <c:v>1173.541534</c:v>
                </c:pt>
                <c:pt idx="83">
                  <c:v>1176.0647329999999</c:v>
                </c:pt>
                <c:pt idx="84">
                  <c:v>1182.0239549999999</c:v>
                </c:pt>
                <c:pt idx="85">
                  <c:v>1170.618647</c:v>
                </c:pt>
                <c:pt idx="86">
                  <c:v>1178.965942</c:v>
                </c:pt>
                <c:pt idx="87">
                  <c:v>1177.8251580000001</c:v>
                </c:pt>
                <c:pt idx="88">
                  <c:v>1161.941491</c:v>
                </c:pt>
                <c:pt idx="89">
                  <c:v>1154.50145</c:v>
                </c:pt>
                <c:pt idx="90">
                  <c:v>1160.9221480000001</c:v>
                </c:pt>
                <c:pt idx="91">
                  <c:v>1165.059356</c:v>
                </c:pt>
                <c:pt idx="92">
                  <c:v>1172.9715679999999</c:v>
                </c:pt>
                <c:pt idx="93">
                  <c:v>1177.124204</c:v>
                </c:pt>
                <c:pt idx="94">
                  <c:v>1178.2577650000001</c:v>
                </c:pt>
                <c:pt idx="95">
                  <c:v>1188.2444330000001</c:v>
                </c:pt>
                <c:pt idx="96">
                  <c:v>1188.23865</c:v>
                </c:pt>
                <c:pt idx="97">
                  <c:v>1208.262479</c:v>
                </c:pt>
                <c:pt idx="98">
                  <c:v>1211.1599309999999</c:v>
                </c:pt>
                <c:pt idx="99">
                  <c:v>1213.5123550000001</c:v>
                </c:pt>
                <c:pt idx="100">
                  <c:v>1210.1447989999999</c:v>
                </c:pt>
                <c:pt idx="101">
                  <c:v>1214.7729400000001</c:v>
                </c:pt>
                <c:pt idx="102">
                  <c:v>1215.7316840000001</c:v>
                </c:pt>
                <c:pt idx="103">
                  <c:v>1226.702581</c:v>
                </c:pt>
                <c:pt idx="104">
                  <c:v>1232.753796</c:v>
                </c:pt>
                <c:pt idx="105">
                  <c:v>1228.1645060000001</c:v>
                </c:pt>
                <c:pt idx="106">
                  <c:v>1224.9251859999999</c:v>
                </c:pt>
                <c:pt idx="107">
                  <c:v>1228.1306119999999</c:v>
                </c:pt>
                <c:pt idx="108">
                  <c:v>1226.631901</c:v>
                </c:pt>
                <c:pt idx="109">
                  <c:v>1234.2444439999999</c:v>
                </c:pt>
                <c:pt idx="110">
                  <c:v>1234.703794</c:v>
                </c:pt>
                <c:pt idx="111">
                  <c:v>1233.010004</c:v>
                </c:pt>
                <c:pt idx="112">
                  <c:v>1227.135759</c:v>
                </c:pt>
                <c:pt idx="113">
                  <c:v>1234.2910119999999</c:v>
                </c:pt>
                <c:pt idx="114">
                  <c:v>1223.760305</c:v>
                </c:pt>
                <c:pt idx="115">
                  <c:v>1225.208922</c:v>
                </c:pt>
                <c:pt idx="116">
                  <c:v>1219.3099279999999</c:v>
                </c:pt>
                <c:pt idx="117">
                  <c:v>1224.9705799999999</c:v>
                </c:pt>
                <c:pt idx="118">
                  <c:v>1218.244338</c:v>
                </c:pt>
                <c:pt idx="119">
                  <c:v>1228.091602</c:v>
                </c:pt>
                <c:pt idx="120">
                  <c:v>1225.0413610000001</c:v>
                </c:pt>
                <c:pt idx="121">
                  <c:v>1229.865808</c:v>
                </c:pt>
                <c:pt idx="122">
                  <c:v>1236.987136</c:v>
                </c:pt>
                <c:pt idx="123">
                  <c:v>1192.191184</c:v>
                </c:pt>
                <c:pt idx="124">
                  <c:v>1192.563183</c:v>
                </c:pt>
                <c:pt idx="125">
                  <c:v>1198.90904</c:v>
                </c:pt>
                <c:pt idx="126">
                  <c:v>1202.8192280000001</c:v>
                </c:pt>
                <c:pt idx="127">
                  <c:v>1195.624051</c:v>
                </c:pt>
                <c:pt idx="128">
                  <c:v>1197.6280360000001</c:v>
                </c:pt>
                <c:pt idx="129">
                  <c:v>1200.2310179999999</c:v>
                </c:pt>
                <c:pt idx="130">
                  <c:v>1204.2322839999999</c:v>
                </c:pt>
                <c:pt idx="131">
                  <c:v>1203.3613210000001</c:v>
                </c:pt>
                <c:pt idx="132">
                  <c:v>1201.9187179999999</c:v>
                </c:pt>
                <c:pt idx="133">
                  <c:v>1202.0064890000001</c:v>
                </c:pt>
                <c:pt idx="134">
                  <c:v>1200.9141850000001</c:v>
                </c:pt>
                <c:pt idx="135">
                  <c:v>1208.3463389999999</c:v>
                </c:pt>
                <c:pt idx="136">
                  <c:v>1206.4954399999999</c:v>
                </c:pt>
                <c:pt idx="137">
                  <c:v>1204.307978</c:v>
                </c:pt>
                <c:pt idx="138">
                  <c:v>1199.368759</c:v>
                </c:pt>
                <c:pt idx="139">
                  <c:v>1194.9472040000001</c:v>
                </c:pt>
                <c:pt idx="140">
                  <c:v>1201.1244409999999</c:v>
                </c:pt>
                <c:pt idx="141">
                  <c:v>1205.3247369999999</c:v>
                </c:pt>
                <c:pt idx="142">
                  <c:v>1205.0362700000001</c:v>
                </c:pt>
                <c:pt idx="143">
                  <c:v>1204.178435</c:v>
                </c:pt>
                <c:pt idx="144">
                  <c:v>1215.7963629999999</c:v>
                </c:pt>
                <c:pt idx="145">
                  <c:v>1219.0212730000001</c:v>
                </c:pt>
                <c:pt idx="146">
                  <c:v>1219.957238</c:v>
                </c:pt>
                <c:pt idx="147">
                  <c:v>1213.7936480000001</c:v>
                </c:pt>
                <c:pt idx="148">
                  <c:v>1209.258018</c:v>
                </c:pt>
                <c:pt idx="149">
                  <c:v>1213.7220339999999</c:v>
                </c:pt>
                <c:pt idx="150">
                  <c:v>1206.219685</c:v>
                </c:pt>
                <c:pt idx="151">
                  <c:v>1201.7761399999999</c:v>
                </c:pt>
                <c:pt idx="152">
                  <c:v>1197.9921079999999</c:v>
                </c:pt>
                <c:pt idx="153">
                  <c:v>1187.9606329999999</c:v>
                </c:pt>
                <c:pt idx="154">
                  <c:v>1180.251205</c:v>
                </c:pt>
                <c:pt idx="155">
                  <c:v>1181.6391349999999</c:v>
                </c:pt>
                <c:pt idx="156">
                  <c:v>1173.494052</c:v>
                </c:pt>
                <c:pt idx="157">
                  <c:v>1189.685258</c:v>
                </c:pt>
                <c:pt idx="158">
                  <c:v>1181.5057300000001</c:v>
                </c:pt>
                <c:pt idx="159">
                  <c:v>1184.5943709999999</c:v>
                </c:pt>
                <c:pt idx="160">
                  <c:v>1187.424444</c:v>
                </c:pt>
                <c:pt idx="161">
                  <c:v>1190.9776420000001</c:v>
                </c:pt>
                <c:pt idx="162">
                  <c:v>1189.6887750000001</c:v>
                </c:pt>
                <c:pt idx="163">
                  <c:v>1178.5507640000001</c:v>
                </c:pt>
                <c:pt idx="164">
                  <c:v>1179.582576</c:v>
                </c:pt>
                <c:pt idx="165">
                  <c:v>1189.571479</c:v>
                </c:pt>
                <c:pt idx="166">
                  <c:v>1186.3030429999999</c:v>
                </c:pt>
                <c:pt idx="167">
                  <c:v>1192.3665579999999</c:v>
                </c:pt>
                <c:pt idx="168">
                  <c:v>1189.1851899999999</c:v>
                </c:pt>
                <c:pt idx="169">
                  <c:v>1193.4048519999999</c:v>
                </c:pt>
                <c:pt idx="170">
                  <c:v>1198.4341019999999</c:v>
                </c:pt>
                <c:pt idx="171">
                  <c:v>1191.1701009999999</c:v>
                </c:pt>
                <c:pt idx="172">
                  <c:v>1194.150594</c:v>
                </c:pt>
                <c:pt idx="173">
                  <c:v>1181.8810530000001</c:v>
                </c:pt>
                <c:pt idx="174">
                  <c:v>1182.1034509999999</c:v>
                </c:pt>
                <c:pt idx="175">
                  <c:v>1184.924385</c:v>
                </c:pt>
                <c:pt idx="176">
                  <c:v>1179.6207280000001</c:v>
                </c:pt>
                <c:pt idx="177">
                  <c:v>1174.7661330000001</c:v>
                </c:pt>
                <c:pt idx="178">
                  <c:v>1181.243373</c:v>
                </c:pt>
                <c:pt idx="179">
                  <c:v>1167.4078919999999</c:v>
                </c:pt>
                <c:pt idx="180">
                  <c:v>1166.1251589999999</c:v>
                </c:pt>
                <c:pt idx="181">
                  <c:v>1171.9707679999999</c:v>
                </c:pt>
                <c:pt idx="182">
                  <c:v>1164.6518530000001</c:v>
                </c:pt>
                <c:pt idx="183">
                  <c:v>1175.4943029999999</c:v>
                </c:pt>
                <c:pt idx="184">
                  <c:v>1174.2784180000001</c:v>
                </c:pt>
                <c:pt idx="185">
                  <c:v>1153.1815200000001</c:v>
                </c:pt>
                <c:pt idx="186">
                  <c:v>1156.264805</c:v>
                </c:pt>
                <c:pt idx="187">
                  <c:v>1163.4276239999999</c:v>
                </c:pt>
                <c:pt idx="188">
                  <c:v>1163.4105790000001</c:v>
                </c:pt>
                <c:pt idx="189">
                  <c:v>1157.279814</c:v>
                </c:pt>
                <c:pt idx="190">
                  <c:v>1164.061475</c:v>
                </c:pt>
                <c:pt idx="191">
                  <c:v>1155.571222</c:v>
                </c:pt>
                <c:pt idx="192">
                  <c:v>1152.414947</c:v>
                </c:pt>
                <c:pt idx="193">
                  <c:v>1152.9809150000001</c:v>
                </c:pt>
                <c:pt idx="194">
                  <c:v>1153.988335</c:v>
                </c:pt>
                <c:pt idx="195">
                  <c:v>1162.519456</c:v>
                </c:pt>
                <c:pt idx="196">
                  <c:v>1164.540403</c:v>
                </c:pt>
                <c:pt idx="197">
                  <c:v>1157.020278</c:v>
                </c:pt>
                <c:pt idx="198">
                  <c:v>1155.660511</c:v>
                </c:pt>
                <c:pt idx="199">
                  <c:v>1164.560311</c:v>
                </c:pt>
                <c:pt idx="200">
                  <c:v>1172.598866</c:v>
                </c:pt>
                <c:pt idx="201">
                  <c:v>1169.409547</c:v>
                </c:pt>
                <c:pt idx="202">
                  <c:v>1166.5129919999999</c:v>
                </c:pt>
                <c:pt idx="203">
                  <c:v>1162.6953289999999</c:v>
                </c:pt>
                <c:pt idx="204">
                  <c:v>1165.226555</c:v>
                </c:pt>
                <c:pt idx="205">
                  <c:v>1161.937267</c:v>
                </c:pt>
                <c:pt idx="206">
                  <c:v>1164.0776980000001</c:v>
                </c:pt>
                <c:pt idx="207">
                  <c:v>1163.5371379999999</c:v>
                </c:pt>
                <c:pt idx="208">
                  <c:v>1160.532694</c:v>
                </c:pt>
                <c:pt idx="209">
                  <c:v>1154.8698280000001</c:v>
                </c:pt>
                <c:pt idx="210">
                  <c:v>1162.3613600000001</c:v>
                </c:pt>
                <c:pt idx="211">
                  <c:v>1168.9340689999999</c:v>
                </c:pt>
                <c:pt idx="212">
                  <c:v>1176.8689489999999</c:v>
                </c:pt>
                <c:pt idx="213">
                  <c:v>1183.3743079999999</c:v>
                </c:pt>
                <c:pt idx="214">
                  <c:v>1179.697091</c:v>
                </c:pt>
                <c:pt idx="215">
                  <c:v>1166.3756530000001</c:v>
                </c:pt>
                <c:pt idx="216">
                  <c:v>1161.8814130000001</c:v>
                </c:pt>
                <c:pt idx="217">
                  <c:v>1166.5423619999999</c:v>
                </c:pt>
                <c:pt idx="218">
                  <c:v>1166.4072249999999</c:v>
                </c:pt>
                <c:pt idx="219">
                  <c:v>1169.036245</c:v>
                </c:pt>
                <c:pt idx="220">
                  <c:v>1159.7933849999999</c:v>
                </c:pt>
                <c:pt idx="221">
                  <c:v>1160.590729</c:v>
                </c:pt>
                <c:pt idx="222">
                  <c:v>1154.5094529999999</c:v>
                </c:pt>
                <c:pt idx="223">
                  <c:v>1151.447815</c:v>
                </c:pt>
                <c:pt idx="224">
                  <c:v>1155.3131060000001</c:v>
                </c:pt>
                <c:pt idx="225">
                  <c:v>1159.0091210000001</c:v>
                </c:pt>
                <c:pt idx="226">
                  <c:v>1163.445436</c:v>
                </c:pt>
                <c:pt idx="227">
                  <c:v>1168.9204970000001</c:v>
                </c:pt>
                <c:pt idx="228">
                  <c:v>1166.182348</c:v>
                </c:pt>
                <c:pt idx="229">
                  <c:v>1176.242401</c:v>
                </c:pt>
                <c:pt idx="230">
                  <c:v>1182.709771</c:v>
                </c:pt>
                <c:pt idx="231">
                  <c:v>1199.494938</c:v>
                </c:pt>
                <c:pt idx="232">
                  <c:v>1198.4180899999999</c:v>
                </c:pt>
                <c:pt idx="233">
                  <c:v>1199.1030089999999</c:v>
                </c:pt>
                <c:pt idx="234">
                  <c:v>1199.7772829999999</c:v>
                </c:pt>
                <c:pt idx="235">
                  <c:v>1196.1404199999999</c:v>
                </c:pt>
                <c:pt idx="236">
                  <c:v>1202.985113</c:v>
                </c:pt>
                <c:pt idx="237">
                  <c:v>1208.9720239999999</c:v>
                </c:pt>
                <c:pt idx="238">
                  <c:v>1205.3621889999999</c:v>
                </c:pt>
                <c:pt idx="239">
                  <c:v>1211.737531</c:v>
                </c:pt>
                <c:pt idx="240">
                  <c:v>1207.4665660000001</c:v>
                </c:pt>
                <c:pt idx="241">
                  <c:v>1208.337773</c:v>
                </c:pt>
                <c:pt idx="242">
                  <c:v>1210.5821619999999</c:v>
                </c:pt>
                <c:pt idx="243">
                  <c:v>1211.815049</c:v>
                </c:pt>
                <c:pt idx="244">
                  <c:v>1214.745678</c:v>
                </c:pt>
                <c:pt idx="245">
                  <c:v>1220.6081019999999</c:v>
                </c:pt>
                <c:pt idx="246">
                  <c:v>1220.907111</c:v>
                </c:pt>
                <c:pt idx="247">
                  <c:v>1219.474228</c:v>
                </c:pt>
                <c:pt idx="248">
                  <c:v>1229.5985499999999</c:v>
                </c:pt>
                <c:pt idx="249">
                  <c:v>1230.1272409999999</c:v>
                </c:pt>
                <c:pt idx="250">
                  <c:v>1230.4213749999999</c:v>
                </c:pt>
                <c:pt idx="251">
                  <c:v>1183.105268</c:v>
                </c:pt>
                <c:pt idx="252">
                  <c:v>1177.970112</c:v>
                </c:pt>
                <c:pt idx="253">
                  <c:v>1167.4597920000001</c:v>
                </c:pt>
                <c:pt idx="254">
                  <c:v>1154.0115149999999</c:v>
                </c:pt>
                <c:pt idx="255">
                  <c:v>1150.7180149999999</c:v>
                </c:pt>
                <c:pt idx="256">
                  <c:v>1140.7765440000001</c:v>
                </c:pt>
                <c:pt idx="257">
                  <c:v>1147.732481</c:v>
                </c:pt>
                <c:pt idx="258">
                  <c:v>1139.2256560000001</c:v>
                </c:pt>
                <c:pt idx="259">
                  <c:v>1149.55582</c:v>
                </c:pt>
                <c:pt idx="260">
                  <c:v>1150.261117</c:v>
                </c:pt>
                <c:pt idx="261">
                  <c:v>1152.534713</c:v>
                </c:pt>
                <c:pt idx="262">
                  <c:v>1150.2936070000001</c:v>
                </c:pt>
                <c:pt idx="263">
                  <c:v>1148.4276010000001</c:v>
                </c:pt>
                <c:pt idx="264">
                  <c:v>1141.7334000000001</c:v>
                </c:pt>
                <c:pt idx="265">
                  <c:v>1130.0029979999999</c:v>
                </c:pt>
                <c:pt idx="266">
                  <c:v>1130.3191340000001</c:v>
                </c:pt>
                <c:pt idx="267">
                  <c:v>1140.3450399999999</c:v>
                </c:pt>
                <c:pt idx="268">
                  <c:v>1143.556658</c:v>
                </c:pt>
                <c:pt idx="269">
                  <c:v>1147.8460230000001</c:v>
                </c:pt>
                <c:pt idx="270">
                  <c:v>1154.6187769999999</c:v>
                </c:pt>
                <c:pt idx="271">
                  <c:v>1155.697197</c:v>
                </c:pt>
                <c:pt idx="272">
                  <c:v>1159.858692</c:v>
                </c:pt>
                <c:pt idx="273">
                  <c:v>1160.3069230000001</c:v>
                </c:pt>
                <c:pt idx="274">
                  <c:v>1154.297116</c:v>
                </c:pt>
                <c:pt idx="275">
                  <c:v>1154.793279</c:v>
                </c:pt>
                <c:pt idx="276">
                  <c:v>1151.7922860000001</c:v>
                </c:pt>
                <c:pt idx="277">
                  <c:v>1147.928836</c:v>
                </c:pt>
                <c:pt idx="278">
                  <c:v>1147.9933510000001</c:v>
                </c:pt>
                <c:pt idx="279">
                  <c:v>1147.166502</c:v>
                </c:pt>
                <c:pt idx="280">
                  <c:v>1143.113476</c:v>
                </c:pt>
                <c:pt idx="281">
                  <c:v>1137.942258</c:v>
                </c:pt>
                <c:pt idx="282">
                  <c:v>1139.310078</c:v>
                </c:pt>
                <c:pt idx="283">
                  <c:v>1133.674176</c:v>
                </c:pt>
                <c:pt idx="284">
                  <c:v>1124.3045850000001</c:v>
                </c:pt>
                <c:pt idx="285">
                  <c:v>1127.5539690000001</c:v>
                </c:pt>
                <c:pt idx="286">
                  <c:v>1117.519675</c:v>
                </c:pt>
                <c:pt idx="287">
                  <c:v>1111.006161</c:v>
                </c:pt>
                <c:pt idx="288">
                  <c:v>1109.172955</c:v>
                </c:pt>
                <c:pt idx="289">
                  <c:v>1101.3202100000001</c:v>
                </c:pt>
                <c:pt idx="290">
                  <c:v>1094.0859</c:v>
                </c:pt>
                <c:pt idx="291">
                  <c:v>1081.771808</c:v>
                </c:pt>
                <c:pt idx="292">
                  <c:v>1108.4491</c:v>
                </c:pt>
                <c:pt idx="293">
                  <c:v>1120.3048610000001</c:v>
                </c:pt>
                <c:pt idx="294">
                  <c:v>1107.9084640000001</c:v>
                </c:pt>
                <c:pt idx="295">
                  <c:v>1099.7349959999999</c:v>
                </c:pt>
                <c:pt idx="296">
                  <c:v>1099.7900979999999</c:v>
                </c:pt>
                <c:pt idx="297">
                  <c:v>1104.6713830000001</c:v>
                </c:pt>
                <c:pt idx="298">
                  <c:v>1098.408741</c:v>
                </c:pt>
                <c:pt idx="299">
                  <c:v>1100.1429619999999</c:v>
                </c:pt>
                <c:pt idx="300">
                  <c:v>1104.0872690000001</c:v>
                </c:pt>
                <c:pt idx="301">
                  <c:v>1103.748345</c:v>
                </c:pt>
                <c:pt idx="302">
                  <c:v>1105.9762479999999</c:v>
                </c:pt>
                <c:pt idx="303">
                  <c:v>1095.4207060000001</c:v>
                </c:pt>
                <c:pt idx="304">
                  <c:v>1088.7106160000001</c:v>
                </c:pt>
                <c:pt idx="305">
                  <c:v>1079.4252650000001</c:v>
                </c:pt>
                <c:pt idx="306">
                  <c:v>1069.7053330000001</c:v>
                </c:pt>
                <c:pt idx="307">
                  <c:v>1073.254641</c:v>
                </c:pt>
                <c:pt idx="308">
                  <c:v>1074.5425749999999</c:v>
                </c:pt>
                <c:pt idx="309">
                  <c:v>1068.7719709999999</c:v>
                </c:pt>
                <c:pt idx="310">
                  <c:v>1075.624337</c:v>
                </c:pt>
                <c:pt idx="311">
                  <c:v>1075.8737180000001</c:v>
                </c:pt>
                <c:pt idx="312">
                  <c:v>1072.786396</c:v>
                </c:pt>
                <c:pt idx="313">
                  <c:v>1073.6314620000001</c:v>
                </c:pt>
                <c:pt idx="314">
                  <c:v>1071.096534</c:v>
                </c:pt>
                <c:pt idx="315">
                  <c:v>1064.9652269999999</c:v>
                </c:pt>
                <c:pt idx="316">
                  <c:v>1075.4720480000001</c:v>
                </c:pt>
                <c:pt idx="317">
                  <c:v>1067.8896050000001</c:v>
                </c:pt>
                <c:pt idx="318">
                  <c:v>1069.541618</c:v>
                </c:pt>
                <c:pt idx="319">
                  <c:v>1064.4524140000001</c:v>
                </c:pt>
                <c:pt idx="320">
                  <c:v>1067.507732</c:v>
                </c:pt>
                <c:pt idx="321">
                  <c:v>1072.912376</c:v>
                </c:pt>
                <c:pt idx="322">
                  <c:v>1083.790201</c:v>
                </c:pt>
                <c:pt idx="323">
                  <c:v>1089.022109</c:v>
                </c:pt>
                <c:pt idx="324">
                  <c:v>1082.884497</c:v>
                </c:pt>
                <c:pt idx="325">
                  <c:v>1091.9979519999999</c:v>
                </c:pt>
                <c:pt idx="326">
                  <c:v>1096.5748160000001</c:v>
                </c:pt>
                <c:pt idx="327">
                  <c:v>1097.8834039999999</c:v>
                </c:pt>
                <c:pt idx="328">
                  <c:v>1095.0941580000001</c:v>
                </c:pt>
                <c:pt idx="329">
                  <c:v>1095.9511050000001</c:v>
                </c:pt>
                <c:pt idx="330">
                  <c:v>1097.506576</c:v>
                </c:pt>
                <c:pt idx="331">
                  <c:v>1094.933585</c:v>
                </c:pt>
                <c:pt idx="332">
                  <c:v>1091.351735</c:v>
                </c:pt>
                <c:pt idx="333">
                  <c:v>1084.6930050000001</c:v>
                </c:pt>
                <c:pt idx="334">
                  <c:v>1089.0225889999999</c:v>
                </c:pt>
                <c:pt idx="335">
                  <c:v>1085.7793449999999</c:v>
                </c:pt>
                <c:pt idx="336">
                  <c:v>1087.6122370000001</c:v>
                </c:pt>
                <c:pt idx="337">
                  <c:v>1084.8931210000001</c:v>
                </c:pt>
                <c:pt idx="338">
                  <c:v>1087.829193</c:v>
                </c:pt>
                <c:pt idx="339">
                  <c:v>1079.860369</c:v>
                </c:pt>
                <c:pt idx="340">
                  <c:v>1081.473399</c:v>
                </c:pt>
                <c:pt idx="341">
                  <c:v>1080.9000060000001</c:v>
                </c:pt>
                <c:pt idx="342">
                  <c:v>1084.7016249999999</c:v>
                </c:pt>
                <c:pt idx="343">
                  <c:v>1080.9888570000001</c:v>
                </c:pt>
                <c:pt idx="344">
                  <c:v>1078.769908</c:v>
                </c:pt>
                <c:pt idx="345">
                  <c:v>1083.6029659999999</c:v>
                </c:pt>
                <c:pt idx="346">
                  <c:v>1086.5985760000001</c:v>
                </c:pt>
                <c:pt idx="347">
                  <c:v>1082.6614549999999</c:v>
                </c:pt>
                <c:pt idx="348">
                  <c:v>1087.329332</c:v>
                </c:pt>
                <c:pt idx="349">
                  <c:v>1091.7998769999999</c:v>
                </c:pt>
                <c:pt idx="350">
                  <c:v>1099.51143</c:v>
                </c:pt>
                <c:pt idx="351">
                  <c:v>1104.3262830000001</c:v>
                </c:pt>
                <c:pt idx="352">
                  <c:v>1102.910764</c:v>
                </c:pt>
                <c:pt idx="353">
                  <c:v>1104.3507440000001</c:v>
                </c:pt>
                <c:pt idx="354">
                  <c:v>1108.86445</c:v>
                </c:pt>
                <c:pt idx="355">
                  <c:v>1113.581379</c:v>
                </c:pt>
                <c:pt idx="356">
                  <c:v>1110.2564709999999</c:v>
                </c:pt>
                <c:pt idx="357">
                  <c:v>1111.2451309999999</c:v>
                </c:pt>
                <c:pt idx="358">
                  <c:v>1109.8405310000001</c:v>
                </c:pt>
                <c:pt idx="359">
                  <c:v>1106.063085</c:v>
                </c:pt>
                <c:pt idx="360">
                  <c:v>1101.479542</c:v>
                </c:pt>
                <c:pt idx="361">
                  <c:v>1103.823762</c:v>
                </c:pt>
                <c:pt idx="362">
                  <c:v>1107.4342489999999</c:v>
                </c:pt>
                <c:pt idx="363">
                  <c:v>1106.0340329999999</c:v>
                </c:pt>
                <c:pt idx="364">
                  <c:v>1099.5583220000001</c:v>
                </c:pt>
                <c:pt idx="365">
                  <c:v>1088.7645849999999</c:v>
                </c:pt>
                <c:pt idx="366">
                  <c:v>1096.8520820000001</c:v>
                </c:pt>
                <c:pt idx="367">
                  <c:v>1096.0035170000001</c:v>
                </c:pt>
                <c:pt idx="368">
                  <c:v>1098.508761</c:v>
                </c:pt>
                <c:pt idx="369">
                  <c:v>1104.5665690000001</c:v>
                </c:pt>
                <c:pt idx="370">
                  <c:v>1104.1149499999999</c:v>
                </c:pt>
                <c:pt idx="371">
                  <c:v>1109.5450539999999</c:v>
                </c:pt>
                <c:pt idx="372">
                  <c:v>1111.6683969999999</c:v>
                </c:pt>
                <c:pt idx="373">
                  <c:v>1108.623484</c:v>
                </c:pt>
                <c:pt idx="374">
                  <c:v>1054.9402399999999</c:v>
                </c:pt>
                <c:pt idx="375">
                  <c:v>1055.8883639999999</c:v>
                </c:pt>
                <c:pt idx="376">
                  <c:v>1053.155094</c:v>
                </c:pt>
                <c:pt idx="377">
                  <c:v>1049.1904239999999</c:v>
                </c:pt>
                <c:pt idx="378">
                  <c:v>1053.7233670000001</c:v>
                </c:pt>
                <c:pt idx="379">
                  <c:v>1052.9804160000001</c:v>
                </c:pt>
                <c:pt idx="380">
                  <c:v>1053.331576</c:v>
                </c:pt>
                <c:pt idx="381">
                  <c:v>1050.6272280000001</c:v>
                </c:pt>
                <c:pt idx="382">
                  <c:v>1047.7239119999999</c:v>
                </c:pt>
                <c:pt idx="383">
                  <c:v>1056.1140399999999</c:v>
                </c:pt>
                <c:pt idx="384">
                  <c:v>1055.899803</c:v>
                </c:pt>
                <c:pt idx="385">
                  <c:v>1059.0990569999999</c:v>
                </c:pt>
                <c:pt idx="386">
                  <c:v>1059.3294370000001</c:v>
                </c:pt>
                <c:pt idx="387">
                  <c:v>1061.365313</c:v>
                </c:pt>
                <c:pt idx="388">
                  <c:v>1061.2244270000001</c:v>
                </c:pt>
                <c:pt idx="389">
                  <c:v>1062.2547870000001</c:v>
                </c:pt>
                <c:pt idx="390">
                  <c:v>1054.980427</c:v>
                </c:pt>
                <c:pt idx="391">
                  <c:v>1056.5901140000001</c:v>
                </c:pt>
                <c:pt idx="392">
                  <c:v>1054.4678570000001</c:v>
                </c:pt>
                <c:pt idx="393">
                  <c:v>1054.708934</c:v>
                </c:pt>
                <c:pt idx="394">
                  <c:v>1056.513003</c:v>
                </c:pt>
                <c:pt idx="395">
                  <c:v>1043.580784</c:v>
                </c:pt>
                <c:pt idx="396">
                  <c:v>1042.3344340000001</c:v>
                </c:pt>
                <c:pt idx="397">
                  <c:v>1041.4673680000001</c:v>
                </c:pt>
                <c:pt idx="398">
                  <c:v>1042.2377240000001</c:v>
                </c:pt>
                <c:pt idx="399">
                  <c:v>1030.7227350000001</c:v>
                </c:pt>
                <c:pt idx="400">
                  <c:v>1030.818426</c:v>
                </c:pt>
                <c:pt idx="401">
                  <c:v>1026.4209330000001</c:v>
                </c:pt>
                <c:pt idx="402">
                  <c:v>1029.585677</c:v>
                </c:pt>
                <c:pt idx="403">
                  <c:v>1027.5688290000001</c:v>
                </c:pt>
                <c:pt idx="404">
                  <c:v>1021.921511</c:v>
                </c:pt>
                <c:pt idx="405">
                  <c:v>1014.637935</c:v>
                </c:pt>
                <c:pt idx="406">
                  <c:v>1007.12382</c:v>
                </c:pt>
                <c:pt idx="407">
                  <c:v>1006.357367</c:v>
                </c:pt>
                <c:pt idx="408">
                  <c:v>995.40225099999998</c:v>
                </c:pt>
                <c:pt idx="409">
                  <c:v>1001.479341</c:v>
                </c:pt>
                <c:pt idx="410">
                  <c:v>1008.6222770000001</c:v>
                </c:pt>
                <c:pt idx="411">
                  <c:v>1001.738069</c:v>
                </c:pt>
                <c:pt idx="412">
                  <c:v>1009.426687</c:v>
                </c:pt>
                <c:pt idx="413">
                  <c:v>1018.4064530000001</c:v>
                </c:pt>
                <c:pt idx="414">
                  <c:v>1018.7378220000001</c:v>
                </c:pt>
                <c:pt idx="415">
                  <c:v>1022.0757160000001</c:v>
                </c:pt>
                <c:pt idx="416">
                  <c:v>1022.228972</c:v>
                </c:pt>
                <c:pt idx="417">
                  <c:v>1014.408454</c:v>
                </c:pt>
                <c:pt idx="418">
                  <c:v>1014.52314</c:v>
                </c:pt>
                <c:pt idx="419">
                  <c:v>1006.260192</c:v>
                </c:pt>
                <c:pt idx="420">
                  <c:v>1002.913559</c:v>
                </c:pt>
                <c:pt idx="421">
                  <c:v>1004.589512</c:v>
                </c:pt>
                <c:pt idx="422">
                  <c:v>995.77241900000001</c:v>
                </c:pt>
                <c:pt idx="423">
                  <c:v>989.65036499999997</c:v>
                </c:pt>
                <c:pt idx="424">
                  <c:v>995.43619899999999</c:v>
                </c:pt>
                <c:pt idx="425">
                  <c:v>1000.261653</c:v>
                </c:pt>
                <c:pt idx="426">
                  <c:v>1001.785746</c:v>
                </c:pt>
                <c:pt idx="427">
                  <c:v>999.434619</c:v>
                </c:pt>
                <c:pt idx="428">
                  <c:v>1000.031686</c:v>
                </c:pt>
                <c:pt idx="429">
                  <c:v>997.59420599999999</c:v>
                </c:pt>
                <c:pt idx="430">
                  <c:v>1001.390959</c:v>
                </c:pt>
                <c:pt idx="431">
                  <c:v>1012.643235</c:v>
                </c:pt>
                <c:pt idx="432">
                  <c:v>1014.8689450000001</c:v>
                </c:pt>
                <c:pt idx="433">
                  <c:v>1009.749999</c:v>
                </c:pt>
                <c:pt idx="434">
                  <c:v>1006.371029</c:v>
                </c:pt>
                <c:pt idx="435">
                  <c:v>1003.158498</c:v>
                </c:pt>
                <c:pt idx="436">
                  <c:v>999.37321099999997</c:v>
                </c:pt>
                <c:pt idx="437">
                  <c:v>1002.839859</c:v>
                </c:pt>
                <c:pt idx="438">
                  <c:v>998.90364499999998</c:v>
                </c:pt>
                <c:pt idx="439">
                  <c:v>1004.512889</c:v>
                </c:pt>
                <c:pt idx="440">
                  <c:v>1002.532832</c:v>
                </c:pt>
                <c:pt idx="441">
                  <c:v>1001.508632</c:v>
                </c:pt>
                <c:pt idx="442">
                  <c:v>1007.11898</c:v>
                </c:pt>
                <c:pt idx="443">
                  <c:v>1003.0731510000001</c:v>
                </c:pt>
                <c:pt idx="444">
                  <c:v>1010.810512</c:v>
                </c:pt>
                <c:pt idx="445">
                  <c:v>1008.1874319999999</c:v>
                </c:pt>
                <c:pt idx="446">
                  <c:v>1011.633103</c:v>
                </c:pt>
                <c:pt idx="447">
                  <c:v>1010.84003</c:v>
                </c:pt>
                <c:pt idx="448">
                  <c:v>1006.836804</c:v>
                </c:pt>
                <c:pt idx="449">
                  <c:v>1004.1262390000001</c:v>
                </c:pt>
                <c:pt idx="450">
                  <c:v>985.99092499999995</c:v>
                </c:pt>
                <c:pt idx="451">
                  <c:v>983.65890300000001</c:v>
                </c:pt>
                <c:pt idx="452">
                  <c:v>965.65428099999997</c:v>
                </c:pt>
                <c:pt idx="453">
                  <c:v>965.78216199999997</c:v>
                </c:pt>
                <c:pt idx="454">
                  <c:v>966.52170799999999</c:v>
                </c:pt>
                <c:pt idx="455">
                  <c:v>961.97528499999999</c:v>
                </c:pt>
                <c:pt idx="456">
                  <c:v>965.79575399999999</c:v>
                </c:pt>
                <c:pt idx="457">
                  <c:v>947.45186200000001</c:v>
                </c:pt>
                <c:pt idx="458">
                  <c:v>955.01194699999996</c:v>
                </c:pt>
                <c:pt idx="459">
                  <c:v>946.43696699999998</c:v>
                </c:pt>
                <c:pt idx="460">
                  <c:v>963.56701399999997</c:v>
                </c:pt>
                <c:pt idx="461">
                  <c:v>958.72042599999997</c:v>
                </c:pt>
                <c:pt idx="462">
                  <c:v>962.71346500000004</c:v>
                </c:pt>
                <c:pt idx="463">
                  <c:v>966.19603700000005</c:v>
                </c:pt>
                <c:pt idx="464">
                  <c:v>976.62861899999996</c:v>
                </c:pt>
                <c:pt idx="465">
                  <c:v>978.63695700000005</c:v>
                </c:pt>
                <c:pt idx="466">
                  <c:v>976.98964899999999</c:v>
                </c:pt>
                <c:pt idx="467">
                  <c:v>978.85289899999998</c:v>
                </c:pt>
                <c:pt idx="468">
                  <c:v>974.41572599999995</c:v>
                </c:pt>
                <c:pt idx="469">
                  <c:v>969.148234</c:v>
                </c:pt>
                <c:pt idx="470">
                  <c:v>967.97662200000002</c:v>
                </c:pt>
                <c:pt idx="471">
                  <c:v>972.43571599999996</c:v>
                </c:pt>
                <c:pt idx="472">
                  <c:v>967.03742299999999</c:v>
                </c:pt>
                <c:pt idx="473">
                  <c:v>975.93034599999999</c:v>
                </c:pt>
                <c:pt idx="474">
                  <c:v>976.54612699999996</c:v>
                </c:pt>
                <c:pt idx="475">
                  <c:v>974.32889</c:v>
                </c:pt>
                <c:pt idx="476">
                  <c:v>978.02207199999998</c:v>
                </c:pt>
                <c:pt idx="477">
                  <c:v>982.73046799999997</c:v>
                </c:pt>
                <c:pt idx="478">
                  <c:v>989.62276299999996</c:v>
                </c:pt>
                <c:pt idx="479">
                  <c:v>988.380807</c:v>
                </c:pt>
                <c:pt idx="480">
                  <c:v>993.49509</c:v>
                </c:pt>
                <c:pt idx="481">
                  <c:v>1004.793729</c:v>
                </c:pt>
                <c:pt idx="482">
                  <c:v>1005.932225</c:v>
                </c:pt>
                <c:pt idx="483">
                  <c:v>1009.9136099999999</c:v>
                </c:pt>
                <c:pt idx="484">
                  <c:v>1016.066544</c:v>
                </c:pt>
                <c:pt idx="485">
                  <c:v>1019.084529</c:v>
                </c:pt>
                <c:pt idx="486">
                  <c:v>1028.7785690000001</c:v>
                </c:pt>
                <c:pt idx="487">
                  <c:v>1023.220195</c:v>
                </c:pt>
                <c:pt idx="488">
                  <c:v>1027.8027649999999</c:v>
                </c:pt>
                <c:pt idx="489">
                  <c:v>1026.197246</c:v>
                </c:pt>
                <c:pt idx="490">
                  <c:v>1023.215316</c:v>
                </c:pt>
                <c:pt idx="491">
                  <c:v>1018.947348</c:v>
                </c:pt>
                <c:pt idx="492">
                  <c:v>1025.3842870000001</c:v>
                </c:pt>
                <c:pt idx="493">
                  <c:v>1029.6902170000001</c:v>
                </c:pt>
                <c:pt idx="494">
                  <c:v>1028.9722999999999</c:v>
                </c:pt>
                <c:pt idx="495">
                  <c:v>1024.0036259999999</c:v>
                </c:pt>
                <c:pt idx="496">
                  <c:v>1024.4143919999999</c:v>
                </c:pt>
                <c:pt idx="497">
                  <c:v>1024.8648129999999</c:v>
                </c:pt>
                <c:pt idx="498">
                  <c:v>1026.133904</c:v>
                </c:pt>
                <c:pt idx="499">
                  <c:v>1023.32098</c:v>
                </c:pt>
                <c:pt idx="500">
                  <c:v>1023.369667</c:v>
                </c:pt>
                <c:pt idx="501">
                  <c:v>1023.7829390000001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F4-4802-9192-900EC9C5018A}"/>
            </c:ext>
          </c:extLst>
        </c:ser>
        <c:ser>
          <c:idx val="0"/>
          <c:order val="4"/>
          <c:tx>
            <c:v>PU Ajustado</c:v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'NTN-F'!$B$3:$B$504</c:f>
              <c:numCache>
                <c:formatCode>m/d/yyyy</c:formatCode>
                <c:ptCount val="502"/>
                <c:pt idx="0">
                  <c:v>43832</c:v>
                </c:pt>
                <c:pt idx="1">
                  <c:v>43833</c:v>
                </c:pt>
                <c:pt idx="2">
                  <c:v>43836</c:v>
                </c:pt>
                <c:pt idx="3">
                  <c:v>43837</c:v>
                </c:pt>
                <c:pt idx="4">
                  <c:v>43838</c:v>
                </c:pt>
                <c:pt idx="5">
                  <c:v>43839</c:v>
                </c:pt>
                <c:pt idx="6">
                  <c:v>43840</c:v>
                </c:pt>
                <c:pt idx="7">
                  <c:v>43843</c:v>
                </c:pt>
                <c:pt idx="8">
                  <c:v>43844</c:v>
                </c:pt>
                <c:pt idx="9">
                  <c:v>43845</c:v>
                </c:pt>
                <c:pt idx="10">
                  <c:v>43846</c:v>
                </c:pt>
                <c:pt idx="11">
                  <c:v>43847</c:v>
                </c:pt>
                <c:pt idx="12">
                  <c:v>43850</c:v>
                </c:pt>
                <c:pt idx="13">
                  <c:v>43851</c:v>
                </c:pt>
                <c:pt idx="14">
                  <c:v>43852</c:v>
                </c:pt>
                <c:pt idx="15">
                  <c:v>43853</c:v>
                </c:pt>
                <c:pt idx="16">
                  <c:v>43854</c:v>
                </c:pt>
                <c:pt idx="17">
                  <c:v>43857</c:v>
                </c:pt>
                <c:pt idx="18">
                  <c:v>43858</c:v>
                </c:pt>
                <c:pt idx="19">
                  <c:v>43859</c:v>
                </c:pt>
                <c:pt idx="20">
                  <c:v>43860</c:v>
                </c:pt>
                <c:pt idx="21">
                  <c:v>43861</c:v>
                </c:pt>
                <c:pt idx="22">
                  <c:v>43864</c:v>
                </c:pt>
                <c:pt idx="23">
                  <c:v>43865</c:v>
                </c:pt>
                <c:pt idx="24">
                  <c:v>43866</c:v>
                </c:pt>
                <c:pt idx="25">
                  <c:v>43867</c:v>
                </c:pt>
                <c:pt idx="26">
                  <c:v>43868</c:v>
                </c:pt>
                <c:pt idx="27">
                  <c:v>43871</c:v>
                </c:pt>
                <c:pt idx="28">
                  <c:v>43872</c:v>
                </c:pt>
                <c:pt idx="29">
                  <c:v>43873</c:v>
                </c:pt>
                <c:pt idx="30">
                  <c:v>43874</c:v>
                </c:pt>
                <c:pt idx="31">
                  <c:v>43875</c:v>
                </c:pt>
                <c:pt idx="32">
                  <c:v>43878</c:v>
                </c:pt>
                <c:pt idx="33">
                  <c:v>43879</c:v>
                </c:pt>
                <c:pt idx="34">
                  <c:v>43880</c:v>
                </c:pt>
                <c:pt idx="35">
                  <c:v>43881</c:v>
                </c:pt>
                <c:pt idx="36">
                  <c:v>43882</c:v>
                </c:pt>
                <c:pt idx="37">
                  <c:v>43887</c:v>
                </c:pt>
                <c:pt idx="38">
                  <c:v>43888</c:v>
                </c:pt>
                <c:pt idx="39">
                  <c:v>43889</c:v>
                </c:pt>
                <c:pt idx="40">
                  <c:v>43892</c:v>
                </c:pt>
                <c:pt idx="41">
                  <c:v>43893</c:v>
                </c:pt>
                <c:pt idx="42">
                  <c:v>43894</c:v>
                </c:pt>
                <c:pt idx="43">
                  <c:v>43895</c:v>
                </c:pt>
                <c:pt idx="44">
                  <c:v>43896</c:v>
                </c:pt>
                <c:pt idx="45">
                  <c:v>43899</c:v>
                </c:pt>
                <c:pt idx="46">
                  <c:v>43900</c:v>
                </c:pt>
                <c:pt idx="47">
                  <c:v>43901</c:v>
                </c:pt>
                <c:pt idx="48">
                  <c:v>43902</c:v>
                </c:pt>
                <c:pt idx="49">
                  <c:v>43903</c:v>
                </c:pt>
                <c:pt idx="50">
                  <c:v>43906</c:v>
                </c:pt>
                <c:pt idx="51">
                  <c:v>43907</c:v>
                </c:pt>
                <c:pt idx="52">
                  <c:v>43908</c:v>
                </c:pt>
                <c:pt idx="53">
                  <c:v>43909</c:v>
                </c:pt>
                <c:pt idx="54">
                  <c:v>43910</c:v>
                </c:pt>
                <c:pt idx="55">
                  <c:v>43913</c:v>
                </c:pt>
                <c:pt idx="56">
                  <c:v>43914</c:v>
                </c:pt>
                <c:pt idx="57">
                  <c:v>43915</c:v>
                </c:pt>
                <c:pt idx="58">
                  <c:v>43916</c:v>
                </c:pt>
                <c:pt idx="59">
                  <c:v>43917</c:v>
                </c:pt>
                <c:pt idx="60">
                  <c:v>43920</c:v>
                </c:pt>
                <c:pt idx="61">
                  <c:v>43921</c:v>
                </c:pt>
                <c:pt idx="62">
                  <c:v>43922</c:v>
                </c:pt>
                <c:pt idx="63">
                  <c:v>43923</c:v>
                </c:pt>
                <c:pt idx="64">
                  <c:v>43924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43934</c:v>
                </c:pt>
                <c:pt idx="70">
                  <c:v>43935</c:v>
                </c:pt>
                <c:pt idx="71">
                  <c:v>43936</c:v>
                </c:pt>
                <c:pt idx="72">
                  <c:v>43937</c:v>
                </c:pt>
                <c:pt idx="73">
                  <c:v>43938</c:v>
                </c:pt>
                <c:pt idx="74">
                  <c:v>43941</c:v>
                </c:pt>
                <c:pt idx="75">
                  <c:v>43943</c:v>
                </c:pt>
                <c:pt idx="76">
                  <c:v>43944</c:v>
                </c:pt>
                <c:pt idx="77">
                  <c:v>43945</c:v>
                </c:pt>
                <c:pt idx="78">
                  <c:v>43948</c:v>
                </c:pt>
                <c:pt idx="79">
                  <c:v>43949</c:v>
                </c:pt>
                <c:pt idx="80">
                  <c:v>43950</c:v>
                </c:pt>
                <c:pt idx="81">
                  <c:v>43951</c:v>
                </c:pt>
                <c:pt idx="82">
                  <c:v>43955</c:v>
                </c:pt>
                <c:pt idx="83">
                  <c:v>43956</c:v>
                </c:pt>
                <c:pt idx="84">
                  <c:v>43957</c:v>
                </c:pt>
                <c:pt idx="85">
                  <c:v>43958</c:v>
                </c:pt>
                <c:pt idx="86">
                  <c:v>43959</c:v>
                </c:pt>
                <c:pt idx="87">
                  <c:v>43962</c:v>
                </c:pt>
                <c:pt idx="88">
                  <c:v>43963</c:v>
                </c:pt>
                <c:pt idx="89">
                  <c:v>43964</c:v>
                </c:pt>
                <c:pt idx="90">
                  <c:v>43965</c:v>
                </c:pt>
                <c:pt idx="91">
                  <c:v>43966</c:v>
                </c:pt>
                <c:pt idx="92">
                  <c:v>43969</c:v>
                </c:pt>
                <c:pt idx="93">
                  <c:v>43970</c:v>
                </c:pt>
                <c:pt idx="94">
                  <c:v>43971</c:v>
                </c:pt>
                <c:pt idx="95">
                  <c:v>43972</c:v>
                </c:pt>
                <c:pt idx="96">
                  <c:v>43973</c:v>
                </c:pt>
                <c:pt idx="97">
                  <c:v>43976</c:v>
                </c:pt>
                <c:pt idx="98">
                  <c:v>43977</c:v>
                </c:pt>
                <c:pt idx="99">
                  <c:v>43978</c:v>
                </c:pt>
                <c:pt idx="100">
                  <c:v>43979</c:v>
                </c:pt>
                <c:pt idx="101">
                  <c:v>43980</c:v>
                </c:pt>
                <c:pt idx="102">
                  <c:v>43983</c:v>
                </c:pt>
                <c:pt idx="103">
                  <c:v>43984</c:v>
                </c:pt>
                <c:pt idx="104">
                  <c:v>43985</c:v>
                </c:pt>
                <c:pt idx="105">
                  <c:v>43986</c:v>
                </c:pt>
                <c:pt idx="106">
                  <c:v>43987</c:v>
                </c:pt>
                <c:pt idx="107">
                  <c:v>43990</c:v>
                </c:pt>
                <c:pt idx="108">
                  <c:v>43991</c:v>
                </c:pt>
                <c:pt idx="109">
                  <c:v>43992</c:v>
                </c:pt>
                <c:pt idx="110">
                  <c:v>43994</c:v>
                </c:pt>
                <c:pt idx="111">
                  <c:v>43997</c:v>
                </c:pt>
                <c:pt idx="112">
                  <c:v>43998</c:v>
                </c:pt>
                <c:pt idx="113">
                  <c:v>43999</c:v>
                </c:pt>
                <c:pt idx="114">
                  <c:v>44000</c:v>
                </c:pt>
                <c:pt idx="115">
                  <c:v>44001</c:v>
                </c:pt>
                <c:pt idx="116">
                  <c:v>44004</c:v>
                </c:pt>
                <c:pt idx="117">
                  <c:v>44005</c:v>
                </c:pt>
                <c:pt idx="118">
                  <c:v>44006</c:v>
                </c:pt>
                <c:pt idx="119">
                  <c:v>44007</c:v>
                </c:pt>
                <c:pt idx="120">
                  <c:v>44008</c:v>
                </c:pt>
                <c:pt idx="121">
                  <c:v>44011</c:v>
                </c:pt>
                <c:pt idx="122">
                  <c:v>44012</c:v>
                </c:pt>
                <c:pt idx="123">
                  <c:v>44013</c:v>
                </c:pt>
                <c:pt idx="124">
                  <c:v>44014</c:v>
                </c:pt>
                <c:pt idx="125">
                  <c:v>44015</c:v>
                </c:pt>
                <c:pt idx="126">
                  <c:v>44018</c:v>
                </c:pt>
                <c:pt idx="127">
                  <c:v>44019</c:v>
                </c:pt>
                <c:pt idx="128">
                  <c:v>44020</c:v>
                </c:pt>
                <c:pt idx="129">
                  <c:v>44021</c:v>
                </c:pt>
                <c:pt idx="130">
                  <c:v>44022</c:v>
                </c:pt>
                <c:pt idx="131">
                  <c:v>44025</c:v>
                </c:pt>
                <c:pt idx="132">
                  <c:v>44026</c:v>
                </c:pt>
                <c:pt idx="133">
                  <c:v>44027</c:v>
                </c:pt>
                <c:pt idx="134">
                  <c:v>44028</c:v>
                </c:pt>
                <c:pt idx="135">
                  <c:v>44029</c:v>
                </c:pt>
                <c:pt idx="136">
                  <c:v>44032</c:v>
                </c:pt>
                <c:pt idx="137">
                  <c:v>44033</c:v>
                </c:pt>
                <c:pt idx="138">
                  <c:v>44034</c:v>
                </c:pt>
                <c:pt idx="139">
                  <c:v>44035</c:v>
                </c:pt>
                <c:pt idx="140">
                  <c:v>44036</c:v>
                </c:pt>
                <c:pt idx="141">
                  <c:v>44039</c:v>
                </c:pt>
                <c:pt idx="142">
                  <c:v>44040</c:v>
                </c:pt>
                <c:pt idx="143">
                  <c:v>44041</c:v>
                </c:pt>
                <c:pt idx="144">
                  <c:v>44042</c:v>
                </c:pt>
                <c:pt idx="145">
                  <c:v>44043</c:v>
                </c:pt>
                <c:pt idx="146">
                  <c:v>44046</c:v>
                </c:pt>
                <c:pt idx="147">
                  <c:v>44047</c:v>
                </c:pt>
                <c:pt idx="148">
                  <c:v>44048</c:v>
                </c:pt>
                <c:pt idx="149">
                  <c:v>44049</c:v>
                </c:pt>
                <c:pt idx="150">
                  <c:v>44050</c:v>
                </c:pt>
                <c:pt idx="151">
                  <c:v>44053</c:v>
                </c:pt>
                <c:pt idx="152">
                  <c:v>44054</c:v>
                </c:pt>
                <c:pt idx="153">
                  <c:v>44055</c:v>
                </c:pt>
                <c:pt idx="154">
                  <c:v>44056</c:v>
                </c:pt>
                <c:pt idx="155">
                  <c:v>44057</c:v>
                </c:pt>
                <c:pt idx="156">
                  <c:v>44060</c:v>
                </c:pt>
                <c:pt idx="157">
                  <c:v>44061</c:v>
                </c:pt>
                <c:pt idx="158">
                  <c:v>44062</c:v>
                </c:pt>
                <c:pt idx="159">
                  <c:v>44063</c:v>
                </c:pt>
                <c:pt idx="160">
                  <c:v>44064</c:v>
                </c:pt>
                <c:pt idx="161">
                  <c:v>44067</c:v>
                </c:pt>
                <c:pt idx="162">
                  <c:v>44068</c:v>
                </c:pt>
                <c:pt idx="163">
                  <c:v>44069</c:v>
                </c:pt>
                <c:pt idx="164">
                  <c:v>44070</c:v>
                </c:pt>
                <c:pt idx="165">
                  <c:v>44071</c:v>
                </c:pt>
                <c:pt idx="166">
                  <c:v>44074</c:v>
                </c:pt>
                <c:pt idx="167">
                  <c:v>44075</c:v>
                </c:pt>
                <c:pt idx="168">
                  <c:v>44076</c:v>
                </c:pt>
                <c:pt idx="169">
                  <c:v>44077</c:v>
                </c:pt>
                <c:pt idx="170">
                  <c:v>44078</c:v>
                </c:pt>
                <c:pt idx="171">
                  <c:v>44082</c:v>
                </c:pt>
                <c:pt idx="172">
                  <c:v>44083</c:v>
                </c:pt>
                <c:pt idx="173">
                  <c:v>44084</c:v>
                </c:pt>
                <c:pt idx="174">
                  <c:v>44085</c:v>
                </c:pt>
                <c:pt idx="175">
                  <c:v>44088</c:v>
                </c:pt>
                <c:pt idx="176">
                  <c:v>44089</c:v>
                </c:pt>
                <c:pt idx="177">
                  <c:v>44090</c:v>
                </c:pt>
                <c:pt idx="178">
                  <c:v>44091</c:v>
                </c:pt>
                <c:pt idx="179">
                  <c:v>44092</c:v>
                </c:pt>
                <c:pt idx="180">
                  <c:v>44095</c:v>
                </c:pt>
                <c:pt idx="181">
                  <c:v>44096</c:v>
                </c:pt>
                <c:pt idx="182">
                  <c:v>44097</c:v>
                </c:pt>
                <c:pt idx="183">
                  <c:v>44098</c:v>
                </c:pt>
                <c:pt idx="184">
                  <c:v>44099</c:v>
                </c:pt>
                <c:pt idx="185">
                  <c:v>44102</c:v>
                </c:pt>
                <c:pt idx="186">
                  <c:v>44103</c:v>
                </c:pt>
                <c:pt idx="187">
                  <c:v>44104</c:v>
                </c:pt>
                <c:pt idx="188">
                  <c:v>44105</c:v>
                </c:pt>
                <c:pt idx="189">
                  <c:v>44106</c:v>
                </c:pt>
                <c:pt idx="190">
                  <c:v>44109</c:v>
                </c:pt>
                <c:pt idx="191">
                  <c:v>44110</c:v>
                </c:pt>
                <c:pt idx="192">
                  <c:v>44111</c:v>
                </c:pt>
                <c:pt idx="193">
                  <c:v>44112</c:v>
                </c:pt>
                <c:pt idx="194">
                  <c:v>44113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44123</c:v>
                </c:pt>
                <c:pt idx="200">
                  <c:v>44124</c:v>
                </c:pt>
                <c:pt idx="201">
                  <c:v>44125</c:v>
                </c:pt>
                <c:pt idx="202">
                  <c:v>44126</c:v>
                </c:pt>
                <c:pt idx="203">
                  <c:v>44127</c:v>
                </c:pt>
                <c:pt idx="204">
                  <c:v>44130</c:v>
                </c:pt>
                <c:pt idx="205">
                  <c:v>44131</c:v>
                </c:pt>
                <c:pt idx="206">
                  <c:v>44132</c:v>
                </c:pt>
                <c:pt idx="207">
                  <c:v>44133</c:v>
                </c:pt>
                <c:pt idx="208">
                  <c:v>44134</c:v>
                </c:pt>
                <c:pt idx="209">
                  <c:v>44138</c:v>
                </c:pt>
                <c:pt idx="210">
                  <c:v>44139</c:v>
                </c:pt>
                <c:pt idx="211">
                  <c:v>44140</c:v>
                </c:pt>
                <c:pt idx="212">
                  <c:v>44141</c:v>
                </c:pt>
                <c:pt idx="213">
                  <c:v>44144</c:v>
                </c:pt>
                <c:pt idx="214">
                  <c:v>44145</c:v>
                </c:pt>
                <c:pt idx="215">
                  <c:v>44146</c:v>
                </c:pt>
                <c:pt idx="216">
                  <c:v>44147</c:v>
                </c:pt>
                <c:pt idx="217">
                  <c:v>44148</c:v>
                </c:pt>
                <c:pt idx="218">
                  <c:v>44151</c:v>
                </c:pt>
                <c:pt idx="219">
                  <c:v>44152</c:v>
                </c:pt>
                <c:pt idx="220">
                  <c:v>44153</c:v>
                </c:pt>
                <c:pt idx="221">
                  <c:v>44154</c:v>
                </c:pt>
                <c:pt idx="222">
                  <c:v>44155</c:v>
                </c:pt>
                <c:pt idx="223">
                  <c:v>44158</c:v>
                </c:pt>
                <c:pt idx="224">
                  <c:v>44159</c:v>
                </c:pt>
                <c:pt idx="225">
                  <c:v>44160</c:v>
                </c:pt>
                <c:pt idx="226">
                  <c:v>44161</c:v>
                </c:pt>
                <c:pt idx="227">
                  <c:v>44162</c:v>
                </c:pt>
                <c:pt idx="228">
                  <c:v>44165</c:v>
                </c:pt>
                <c:pt idx="229">
                  <c:v>44166</c:v>
                </c:pt>
                <c:pt idx="230">
                  <c:v>44167</c:v>
                </c:pt>
                <c:pt idx="231">
                  <c:v>44168</c:v>
                </c:pt>
                <c:pt idx="232">
                  <c:v>44169</c:v>
                </c:pt>
                <c:pt idx="233">
                  <c:v>44172</c:v>
                </c:pt>
                <c:pt idx="234">
                  <c:v>44173</c:v>
                </c:pt>
                <c:pt idx="235">
                  <c:v>44174</c:v>
                </c:pt>
                <c:pt idx="236">
                  <c:v>44175</c:v>
                </c:pt>
                <c:pt idx="237">
                  <c:v>44176</c:v>
                </c:pt>
                <c:pt idx="238">
                  <c:v>44179</c:v>
                </c:pt>
                <c:pt idx="239">
                  <c:v>44180</c:v>
                </c:pt>
                <c:pt idx="240">
                  <c:v>44181</c:v>
                </c:pt>
                <c:pt idx="241">
                  <c:v>44182</c:v>
                </c:pt>
                <c:pt idx="242">
                  <c:v>44183</c:v>
                </c:pt>
                <c:pt idx="243">
                  <c:v>44186</c:v>
                </c:pt>
                <c:pt idx="244">
                  <c:v>44187</c:v>
                </c:pt>
                <c:pt idx="245">
                  <c:v>44188</c:v>
                </c:pt>
                <c:pt idx="246">
                  <c:v>44189</c:v>
                </c:pt>
                <c:pt idx="247">
                  <c:v>44193</c:v>
                </c:pt>
                <c:pt idx="248">
                  <c:v>44194</c:v>
                </c:pt>
                <c:pt idx="249">
                  <c:v>44195</c:v>
                </c:pt>
                <c:pt idx="250">
                  <c:v>44196</c:v>
                </c:pt>
                <c:pt idx="251">
                  <c:v>44200</c:v>
                </c:pt>
                <c:pt idx="252">
                  <c:v>44201</c:v>
                </c:pt>
                <c:pt idx="253">
                  <c:v>44202</c:v>
                </c:pt>
                <c:pt idx="254">
                  <c:v>44203</c:v>
                </c:pt>
                <c:pt idx="255">
                  <c:v>44204</c:v>
                </c:pt>
                <c:pt idx="256">
                  <c:v>44207</c:v>
                </c:pt>
                <c:pt idx="257">
                  <c:v>44208</c:v>
                </c:pt>
                <c:pt idx="258">
                  <c:v>44209</c:v>
                </c:pt>
                <c:pt idx="259">
                  <c:v>44210</c:v>
                </c:pt>
                <c:pt idx="260">
                  <c:v>44211</c:v>
                </c:pt>
                <c:pt idx="261">
                  <c:v>44214</c:v>
                </c:pt>
                <c:pt idx="262">
                  <c:v>44215</c:v>
                </c:pt>
                <c:pt idx="263">
                  <c:v>44216</c:v>
                </c:pt>
                <c:pt idx="264">
                  <c:v>44217</c:v>
                </c:pt>
                <c:pt idx="265">
                  <c:v>44218</c:v>
                </c:pt>
                <c:pt idx="266">
                  <c:v>44221</c:v>
                </c:pt>
                <c:pt idx="267">
                  <c:v>44222</c:v>
                </c:pt>
                <c:pt idx="268">
                  <c:v>44223</c:v>
                </c:pt>
                <c:pt idx="269">
                  <c:v>44224</c:v>
                </c:pt>
                <c:pt idx="270">
                  <c:v>44225</c:v>
                </c:pt>
                <c:pt idx="271">
                  <c:v>44228</c:v>
                </c:pt>
                <c:pt idx="272">
                  <c:v>44229</c:v>
                </c:pt>
                <c:pt idx="273">
                  <c:v>44230</c:v>
                </c:pt>
                <c:pt idx="274">
                  <c:v>44231</c:v>
                </c:pt>
                <c:pt idx="275">
                  <c:v>44232</c:v>
                </c:pt>
                <c:pt idx="276">
                  <c:v>44235</c:v>
                </c:pt>
                <c:pt idx="277">
                  <c:v>44236</c:v>
                </c:pt>
                <c:pt idx="278">
                  <c:v>44237</c:v>
                </c:pt>
                <c:pt idx="279">
                  <c:v>44238</c:v>
                </c:pt>
                <c:pt idx="280">
                  <c:v>44239</c:v>
                </c:pt>
                <c:pt idx="281">
                  <c:v>44244</c:v>
                </c:pt>
                <c:pt idx="282">
                  <c:v>44245</c:v>
                </c:pt>
                <c:pt idx="283">
                  <c:v>44246</c:v>
                </c:pt>
                <c:pt idx="284">
                  <c:v>44249</c:v>
                </c:pt>
                <c:pt idx="285">
                  <c:v>44250</c:v>
                </c:pt>
                <c:pt idx="286">
                  <c:v>44251</c:v>
                </c:pt>
                <c:pt idx="287">
                  <c:v>44252</c:v>
                </c:pt>
                <c:pt idx="288">
                  <c:v>44253</c:v>
                </c:pt>
                <c:pt idx="289">
                  <c:v>44256</c:v>
                </c:pt>
                <c:pt idx="290">
                  <c:v>44257</c:v>
                </c:pt>
                <c:pt idx="291">
                  <c:v>44258</c:v>
                </c:pt>
                <c:pt idx="292">
                  <c:v>44259</c:v>
                </c:pt>
                <c:pt idx="293">
                  <c:v>44260</c:v>
                </c:pt>
                <c:pt idx="294">
                  <c:v>44263</c:v>
                </c:pt>
                <c:pt idx="295">
                  <c:v>44264</c:v>
                </c:pt>
                <c:pt idx="296">
                  <c:v>44265</c:v>
                </c:pt>
                <c:pt idx="297">
                  <c:v>44266</c:v>
                </c:pt>
                <c:pt idx="298">
                  <c:v>44267</c:v>
                </c:pt>
                <c:pt idx="299">
                  <c:v>44270</c:v>
                </c:pt>
                <c:pt idx="300">
                  <c:v>44271</c:v>
                </c:pt>
                <c:pt idx="301">
                  <c:v>44272</c:v>
                </c:pt>
                <c:pt idx="302">
                  <c:v>44273</c:v>
                </c:pt>
                <c:pt idx="303">
                  <c:v>44274</c:v>
                </c:pt>
                <c:pt idx="304">
                  <c:v>44277</c:v>
                </c:pt>
                <c:pt idx="305">
                  <c:v>44278</c:v>
                </c:pt>
                <c:pt idx="306">
                  <c:v>44279</c:v>
                </c:pt>
                <c:pt idx="307">
                  <c:v>44280</c:v>
                </c:pt>
                <c:pt idx="308">
                  <c:v>44281</c:v>
                </c:pt>
                <c:pt idx="309">
                  <c:v>44284</c:v>
                </c:pt>
                <c:pt idx="310">
                  <c:v>44285</c:v>
                </c:pt>
                <c:pt idx="311">
                  <c:v>44286</c:v>
                </c:pt>
                <c:pt idx="312">
                  <c:v>44287</c:v>
                </c:pt>
                <c:pt idx="313">
                  <c:v>44291</c:v>
                </c:pt>
                <c:pt idx="314">
                  <c:v>44292</c:v>
                </c:pt>
                <c:pt idx="315">
                  <c:v>44293</c:v>
                </c:pt>
                <c:pt idx="316">
                  <c:v>44294</c:v>
                </c:pt>
                <c:pt idx="317">
                  <c:v>44295</c:v>
                </c:pt>
                <c:pt idx="318">
                  <c:v>44298</c:v>
                </c:pt>
                <c:pt idx="319">
                  <c:v>44299</c:v>
                </c:pt>
                <c:pt idx="320">
                  <c:v>44300</c:v>
                </c:pt>
                <c:pt idx="321">
                  <c:v>44301</c:v>
                </c:pt>
                <c:pt idx="322">
                  <c:v>44302</c:v>
                </c:pt>
                <c:pt idx="323">
                  <c:v>44305</c:v>
                </c:pt>
                <c:pt idx="324">
                  <c:v>44306</c:v>
                </c:pt>
                <c:pt idx="325">
                  <c:v>44308</c:v>
                </c:pt>
                <c:pt idx="326">
                  <c:v>44309</c:v>
                </c:pt>
                <c:pt idx="327">
                  <c:v>44312</c:v>
                </c:pt>
                <c:pt idx="328">
                  <c:v>44313</c:v>
                </c:pt>
                <c:pt idx="329">
                  <c:v>44314</c:v>
                </c:pt>
                <c:pt idx="330">
                  <c:v>44315</c:v>
                </c:pt>
                <c:pt idx="331">
                  <c:v>44316</c:v>
                </c:pt>
                <c:pt idx="332">
                  <c:v>44319</c:v>
                </c:pt>
                <c:pt idx="333">
                  <c:v>44320</c:v>
                </c:pt>
                <c:pt idx="334">
                  <c:v>44321</c:v>
                </c:pt>
                <c:pt idx="335">
                  <c:v>44322</c:v>
                </c:pt>
                <c:pt idx="336">
                  <c:v>44323</c:v>
                </c:pt>
                <c:pt idx="337">
                  <c:v>44326</c:v>
                </c:pt>
                <c:pt idx="338">
                  <c:v>44327</c:v>
                </c:pt>
                <c:pt idx="339">
                  <c:v>44328</c:v>
                </c:pt>
                <c:pt idx="340">
                  <c:v>44329</c:v>
                </c:pt>
                <c:pt idx="341">
                  <c:v>44330</c:v>
                </c:pt>
                <c:pt idx="342">
                  <c:v>44333</c:v>
                </c:pt>
                <c:pt idx="343">
                  <c:v>44334</c:v>
                </c:pt>
                <c:pt idx="344">
                  <c:v>44335</c:v>
                </c:pt>
                <c:pt idx="345">
                  <c:v>44336</c:v>
                </c:pt>
                <c:pt idx="346">
                  <c:v>44337</c:v>
                </c:pt>
                <c:pt idx="347">
                  <c:v>44340</c:v>
                </c:pt>
                <c:pt idx="348">
                  <c:v>44341</c:v>
                </c:pt>
                <c:pt idx="349">
                  <c:v>44342</c:v>
                </c:pt>
                <c:pt idx="350">
                  <c:v>44343</c:v>
                </c:pt>
                <c:pt idx="351">
                  <c:v>44344</c:v>
                </c:pt>
                <c:pt idx="352">
                  <c:v>44347</c:v>
                </c:pt>
                <c:pt idx="353">
                  <c:v>44348</c:v>
                </c:pt>
                <c:pt idx="354">
                  <c:v>44349</c:v>
                </c:pt>
                <c:pt idx="355">
                  <c:v>44351</c:v>
                </c:pt>
                <c:pt idx="356">
                  <c:v>44354</c:v>
                </c:pt>
                <c:pt idx="357">
                  <c:v>44355</c:v>
                </c:pt>
                <c:pt idx="358">
                  <c:v>44356</c:v>
                </c:pt>
                <c:pt idx="359">
                  <c:v>44357</c:v>
                </c:pt>
                <c:pt idx="360">
                  <c:v>44358</c:v>
                </c:pt>
                <c:pt idx="361">
                  <c:v>44361</c:v>
                </c:pt>
                <c:pt idx="362">
                  <c:v>44362</c:v>
                </c:pt>
                <c:pt idx="363">
                  <c:v>44363</c:v>
                </c:pt>
                <c:pt idx="364">
                  <c:v>44364</c:v>
                </c:pt>
                <c:pt idx="365">
                  <c:v>44365</c:v>
                </c:pt>
                <c:pt idx="366">
                  <c:v>44368</c:v>
                </c:pt>
                <c:pt idx="367">
                  <c:v>44369</c:v>
                </c:pt>
                <c:pt idx="368">
                  <c:v>44370</c:v>
                </c:pt>
                <c:pt idx="369">
                  <c:v>44371</c:v>
                </c:pt>
                <c:pt idx="370">
                  <c:v>44372</c:v>
                </c:pt>
                <c:pt idx="371">
                  <c:v>44375</c:v>
                </c:pt>
                <c:pt idx="372">
                  <c:v>44376</c:v>
                </c:pt>
                <c:pt idx="373">
                  <c:v>44377</c:v>
                </c:pt>
                <c:pt idx="374">
                  <c:v>44378</c:v>
                </c:pt>
                <c:pt idx="375">
                  <c:v>44379</c:v>
                </c:pt>
                <c:pt idx="376">
                  <c:v>44382</c:v>
                </c:pt>
                <c:pt idx="377">
                  <c:v>44383</c:v>
                </c:pt>
                <c:pt idx="378">
                  <c:v>44384</c:v>
                </c:pt>
                <c:pt idx="379">
                  <c:v>44385</c:v>
                </c:pt>
                <c:pt idx="380">
                  <c:v>44386</c:v>
                </c:pt>
                <c:pt idx="381">
                  <c:v>44389</c:v>
                </c:pt>
                <c:pt idx="382">
                  <c:v>44390</c:v>
                </c:pt>
                <c:pt idx="383">
                  <c:v>44391</c:v>
                </c:pt>
                <c:pt idx="384">
                  <c:v>44392</c:v>
                </c:pt>
                <c:pt idx="385">
                  <c:v>44393</c:v>
                </c:pt>
                <c:pt idx="386">
                  <c:v>44396</c:v>
                </c:pt>
                <c:pt idx="387">
                  <c:v>44397</c:v>
                </c:pt>
                <c:pt idx="388">
                  <c:v>44398</c:v>
                </c:pt>
                <c:pt idx="389">
                  <c:v>44399</c:v>
                </c:pt>
                <c:pt idx="390">
                  <c:v>44400</c:v>
                </c:pt>
                <c:pt idx="391">
                  <c:v>44403</c:v>
                </c:pt>
                <c:pt idx="392">
                  <c:v>44404</c:v>
                </c:pt>
                <c:pt idx="393">
                  <c:v>44405</c:v>
                </c:pt>
                <c:pt idx="394">
                  <c:v>44406</c:v>
                </c:pt>
                <c:pt idx="395">
                  <c:v>44407</c:v>
                </c:pt>
                <c:pt idx="396">
                  <c:v>44410</c:v>
                </c:pt>
                <c:pt idx="397">
                  <c:v>44411</c:v>
                </c:pt>
                <c:pt idx="398">
                  <c:v>44412</c:v>
                </c:pt>
                <c:pt idx="399">
                  <c:v>44413</c:v>
                </c:pt>
                <c:pt idx="400">
                  <c:v>44414</c:v>
                </c:pt>
                <c:pt idx="401">
                  <c:v>44417</c:v>
                </c:pt>
                <c:pt idx="402">
                  <c:v>44418</c:v>
                </c:pt>
                <c:pt idx="403">
                  <c:v>44419</c:v>
                </c:pt>
                <c:pt idx="404">
                  <c:v>44420</c:v>
                </c:pt>
                <c:pt idx="405">
                  <c:v>44421</c:v>
                </c:pt>
                <c:pt idx="406">
                  <c:v>44424</c:v>
                </c:pt>
                <c:pt idx="407">
                  <c:v>44425</c:v>
                </c:pt>
                <c:pt idx="408">
                  <c:v>44426</c:v>
                </c:pt>
                <c:pt idx="409">
                  <c:v>44427</c:v>
                </c:pt>
                <c:pt idx="410">
                  <c:v>44428</c:v>
                </c:pt>
                <c:pt idx="411">
                  <c:v>44431</c:v>
                </c:pt>
                <c:pt idx="412">
                  <c:v>44432</c:v>
                </c:pt>
                <c:pt idx="413">
                  <c:v>44433</c:v>
                </c:pt>
                <c:pt idx="414">
                  <c:v>44434</c:v>
                </c:pt>
                <c:pt idx="415">
                  <c:v>44435</c:v>
                </c:pt>
                <c:pt idx="416">
                  <c:v>44438</c:v>
                </c:pt>
                <c:pt idx="417">
                  <c:v>44439</c:v>
                </c:pt>
                <c:pt idx="418">
                  <c:v>44440</c:v>
                </c:pt>
                <c:pt idx="419">
                  <c:v>44441</c:v>
                </c:pt>
                <c:pt idx="420">
                  <c:v>44442</c:v>
                </c:pt>
                <c:pt idx="421">
                  <c:v>44445</c:v>
                </c:pt>
                <c:pt idx="422">
                  <c:v>44447</c:v>
                </c:pt>
                <c:pt idx="423">
                  <c:v>44448</c:v>
                </c:pt>
                <c:pt idx="424">
                  <c:v>44449</c:v>
                </c:pt>
                <c:pt idx="425">
                  <c:v>44452</c:v>
                </c:pt>
                <c:pt idx="426">
                  <c:v>44453</c:v>
                </c:pt>
                <c:pt idx="427">
                  <c:v>44454</c:v>
                </c:pt>
                <c:pt idx="428">
                  <c:v>44455</c:v>
                </c:pt>
                <c:pt idx="429">
                  <c:v>44456</c:v>
                </c:pt>
                <c:pt idx="430">
                  <c:v>44459</c:v>
                </c:pt>
                <c:pt idx="431">
                  <c:v>44460</c:v>
                </c:pt>
                <c:pt idx="432">
                  <c:v>44461</c:v>
                </c:pt>
                <c:pt idx="433">
                  <c:v>44462</c:v>
                </c:pt>
                <c:pt idx="434">
                  <c:v>44463</c:v>
                </c:pt>
                <c:pt idx="435">
                  <c:v>44466</c:v>
                </c:pt>
                <c:pt idx="436">
                  <c:v>44467</c:v>
                </c:pt>
                <c:pt idx="437">
                  <c:v>44468</c:v>
                </c:pt>
                <c:pt idx="438">
                  <c:v>44469</c:v>
                </c:pt>
                <c:pt idx="439">
                  <c:v>44470</c:v>
                </c:pt>
                <c:pt idx="440">
                  <c:v>44473</c:v>
                </c:pt>
                <c:pt idx="441">
                  <c:v>44474</c:v>
                </c:pt>
                <c:pt idx="442">
                  <c:v>44475</c:v>
                </c:pt>
                <c:pt idx="443">
                  <c:v>44476</c:v>
                </c:pt>
                <c:pt idx="444">
                  <c:v>44477</c:v>
                </c:pt>
                <c:pt idx="445">
                  <c:v>44480</c:v>
                </c:pt>
                <c:pt idx="446">
                  <c:v>44482</c:v>
                </c:pt>
                <c:pt idx="447">
                  <c:v>44483</c:v>
                </c:pt>
                <c:pt idx="448">
                  <c:v>44484</c:v>
                </c:pt>
                <c:pt idx="449">
                  <c:v>44487</c:v>
                </c:pt>
                <c:pt idx="450">
                  <c:v>44488</c:v>
                </c:pt>
                <c:pt idx="451">
                  <c:v>44489</c:v>
                </c:pt>
                <c:pt idx="452">
                  <c:v>44490</c:v>
                </c:pt>
                <c:pt idx="453">
                  <c:v>44491</c:v>
                </c:pt>
                <c:pt idx="454">
                  <c:v>44494</c:v>
                </c:pt>
                <c:pt idx="455">
                  <c:v>44495</c:v>
                </c:pt>
                <c:pt idx="456">
                  <c:v>44496</c:v>
                </c:pt>
                <c:pt idx="457">
                  <c:v>44497</c:v>
                </c:pt>
                <c:pt idx="458">
                  <c:v>44498</c:v>
                </c:pt>
                <c:pt idx="459">
                  <c:v>44501</c:v>
                </c:pt>
                <c:pt idx="460">
                  <c:v>44503</c:v>
                </c:pt>
                <c:pt idx="461">
                  <c:v>44504</c:v>
                </c:pt>
                <c:pt idx="462">
                  <c:v>44505</c:v>
                </c:pt>
                <c:pt idx="463">
                  <c:v>44508</c:v>
                </c:pt>
                <c:pt idx="464">
                  <c:v>44509</c:v>
                </c:pt>
                <c:pt idx="465">
                  <c:v>44510</c:v>
                </c:pt>
                <c:pt idx="466">
                  <c:v>44511</c:v>
                </c:pt>
                <c:pt idx="467">
                  <c:v>44512</c:v>
                </c:pt>
                <c:pt idx="468">
                  <c:v>44516</c:v>
                </c:pt>
                <c:pt idx="469">
                  <c:v>44517</c:v>
                </c:pt>
                <c:pt idx="470">
                  <c:v>44518</c:v>
                </c:pt>
                <c:pt idx="471">
                  <c:v>44519</c:v>
                </c:pt>
                <c:pt idx="472">
                  <c:v>44522</c:v>
                </c:pt>
                <c:pt idx="473">
                  <c:v>44523</c:v>
                </c:pt>
                <c:pt idx="474">
                  <c:v>44524</c:v>
                </c:pt>
                <c:pt idx="475">
                  <c:v>44525</c:v>
                </c:pt>
                <c:pt idx="476">
                  <c:v>44526</c:v>
                </c:pt>
                <c:pt idx="477">
                  <c:v>44529</c:v>
                </c:pt>
                <c:pt idx="478">
                  <c:v>44530</c:v>
                </c:pt>
                <c:pt idx="479">
                  <c:v>44531</c:v>
                </c:pt>
                <c:pt idx="480">
                  <c:v>44532</c:v>
                </c:pt>
                <c:pt idx="481">
                  <c:v>44533</c:v>
                </c:pt>
                <c:pt idx="482">
                  <c:v>44536</c:v>
                </c:pt>
                <c:pt idx="483">
                  <c:v>44537</c:v>
                </c:pt>
                <c:pt idx="484">
                  <c:v>44538</c:v>
                </c:pt>
                <c:pt idx="485">
                  <c:v>44539</c:v>
                </c:pt>
                <c:pt idx="486">
                  <c:v>44540</c:v>
                </c:pt>
                <c:pt idx="487">
                  <c:v>44543</c:v>
                </c:pt>
                <c:pt idx="488">
                  <c:v>44544</c:v>
                </c:pt>
                <c:pt idx="489">
                  <c:v>44545</c:v>
                </c:pt>
                <c:pt idx="490">
                  <c:v>44546</c:v>
                </c:pt>
                <c:pt idx="491">
                  <c:v>44547</c:v>
                </c:pt>
                <c:pt idx="492">
                  <c:v>44550</c:v>
                </c:pt>
                <c:pt idx="493">
                  <c:v>44551</c:v>
                </c:pt>
                <c:pt idx="494">
                  <c:v>44552</c:v>
                </c:pt>
                <c:pt idx="495">
                  <c:v>44553</c:v>
                </c:pt>
                <c:pt idx="496">
                  <c:v>44554</c:v>
                </c:pt>
                <c:pt idx="497">
                  <c:v>44557</c:v>
                </c:pt>
                <c:pt idx="498">
                  <c:v>44558</c:v>
                </c:pt>
                <c:pt idx="499">
                  <c:v>44559</c:v>
                </c:pt>
                <c:pt idx="500">
                  <c:v>44560</c:v>
                </c:pt>
                <c:pt idx="501">
                  <c:v>44561</c:v>
                </c:pt>
              </c:numCache>
            </c:numRef>
          </c:cat>
          <c:val>
            <c:numRef>
              <c:f>'NTN-F'!$AI$3:$AI$504</c:f>
              <c:numCache>
                <c:formatCode>0.00</c:formatCode>
                <c:ptCount val="502"/>
                <c:pt idx="0" formatCode="General">
                  <c:v>1182.845372</c:v>
                </c:pt>
                <c:pt idx="1">
                  <c:v>1180.78944</c:v>
                </c:pt>
                <c:pt idx="2">
                  <c:v>1178.7185340000001</c:v>
                </c:pt>
                <c:pt idx="3">
                  <c:v>1179.021033</c:v>
                </c:pt>
                <c:pt idx="4">
                  <c:v>1180.804028</c:v>
                </c:pt>
                <c:pt idx="5">
                  <c:v>1183.5143720000001</c:v>
                </c:pt>
                <c:pt idx="6">
                  <c:v>1183.2454130000001</c:v>
                </c:pt>
                <c:pt idx="7">
                  <c:v>1179.517231</c:v>
                </c:pt>
                <c:pt idx="8">
                  <c:v>1183.4922919999999</c:v>
                </c:pt>
                <c:pt idx="9">
                  <c:v>1186.1897389999999</c:v>
                </c:pt>
                <c:pt idx="10">
                  <c:v>1180.35644</c:v>
                </c:pt>
                <c:pt idx="11">
                  <c:v>1184.9889470000001</c:v>
                </c:pt>
                <c:pt idx="12">
                  <c:v>1184.107677</c:v>
                </c:pt>
                <c:pt idx="13">
                  <c:v>1187.0718979999999</c:v>
                </c:pt>
                <c:pt idx="14">
                  <c:v>1189.370752</c:v>
                </c:pt>
                <c:pt idx="15">
                  <c:v>1189.1903259999999</c:v>
                </c:pt>
                <c:pt idx="16">
                  <c:v>1191.2347</c:v>
                </c:pt>
                <c:pt idx="17">
                  <c:v>1192.8884820000001</c:v>
                </c:pt>
                <c:pt idx="18">
                  <c:v>1196.681979</c:v>
                </c:pt>
                <c:pt idx="19">
                  <c:v>1197.2535190000001</c:v>
                </c:pt>
                <c:pt idx="20">
                  <c:v>1196.5914849999999</c:v>
                </c:pt>
                <c:pt idx="21">
                  <c:v>1196.294255</c:v>
                </c:pt>
                <c:pt idx="22">
                  <c:v>1201.3609269999999</c:v>
                </c:pt>
                <c:pt idx="23">
                  <c:v>1203.648252</c:v>
                </c:pt>
                <c:pt idx="24">
                  <c:v>1208.8398569999999</c:v>
                </c:pt>
                <c:pt idx="25">
                  <c:v>1204.1602620000001</c:v>
                </c:pt>
                <c:pt idx="26">
                  <c:v>1199.567096</c:v>
                </c:pt>
                <c:pt idx="27">
                  <c:v>1204.0337159999999</c:v>
                </c:pt>
                <c:pt idx="28">
                  <c:v>1207.9166459999999</c:v>
                </c:pt>
                <c:pt idx="29">
                  <c:v>1210.008679</c:v>
                </c:pt>
                <c:pt idx="30">
                  <c:v>1207.3080930000001</c:v>
                </c:pt>
                <c:pt idx="31">
                  <c:v>1214.505396</c:v>
                </c:pt>
                <c:pt idx="32">
                  <c:v>1212.3867359999999</c:v>
                </c:pt>
                <c:pt idx="33">
                  <c:v>1211.779861</c:v>
                </c:pt>
                <c:pt idx="34">
                  <c:v>1213.271373</c:v>
                </c:pt>
                <c:pt idx="35">
                  <c:v>1211.3726670000001</c:v>
                </c:pt>
                <c:pt idx="36">
                  <c:v>1208.0818770000001</c:v>
                </c:pt>
                <c:pt idx="37">
                  <c:v>1198.792559</c:v>
                </c:pt>
                <c:pt idx="38">
                  <c:v>1202.959705</c:v>
                </c:pt>
                <c:pt idx="39">
                  <c:v>1199.9051039999999</c:v>
                </c:pt>
                <c:pt idx="40">
                  <c:v>1213.628786</c:v>
                </c:pt>
                <c:pt idx="41">
                  <c:v>1215.319442</c:v>
                </c:pt>
                <c:pt idx="42">
                  <c:v>1217.1066330000001</c:v>
                </c:pt>
                <c:pt idx="43">
                  <c:v>1208.2797089999999</c:v>
                </c:pt>
                <c:pt idx="44">
                  <c:v>1207.778515</c:v>
                </c:pt>
                <c:pt idx="45">
                  <c:v>1187.3091879999999</c:v>
                </c:pt>
                <c:pt idx="46">
                  <c:v>1194.0339309999999</c:v>
                </c:pt>
                <c:pt idx="47">
                  <c:v>1151.179856</c:v>
                </c:pt>
                <c:pt idx="48">
                  <c:v>1087.384832</c:v>
                </c:pt>
                <c:pt idx="49">
                  <c:v>1139.930366</c:v>
                </c:pt>
                <c:pt idx="50">
                  <c:v>1143.8985909999999</c:v>
                </c:pt>
                <c:pt idx="51">
                  <c:v>1163.896663</c:v>
                </c:pt>
                <c:pt idx="52">
                  <c:v>1097.9149279999999</c:v>
                </c:pt>
                <c:pt idx="53">
                  <c:v>1094.360357</c:v>
                </c:pt>
                <c:pt idx="54">
                  <c:v>1073.8842749999999</c:v>
                </c:pt>
                <c:pt idx="55">
                  <c:v>1045.7767269999999</c:v>
                </c:pt>
                <c:pt idx="56">
                  <c:v>1069.2956959999999</c:v>
                </c:pt>
                <c:pt idx="57">
                  <c:v>1114.521469</c:v>
                </c:pt>
                <c:pt idx="58">
                  <c:v>1145.6358700000001</c:v>
                </c:pt>
                <c:pt idx="59">
                  <c:v>1151.0721430000001</c:v>
                </c:pt>
                <c:pt idx="60">
                  <c:v>1156.452736</c:v>
                </c:pt>
                <c:pt idx="61">
                  <c:v>1159.3349969999999</c:v>
                </c:pt>
                <c:pt idx="62">
                  <c:v>1147.4957770000001</c:v>
                </c:pt>
                <c:pt idx="63">
                  <c:v>1146.6423629999999</c:v>
                </c:pt>
                <c:pt idx="64">
                  <c:v>1133.6204929999999</c:v>
                </c:pt>
                <c:pt idx="65">
                  <c:v>1142.5229119999999</c:v>
                </c:pt>
                <c:pt idx="66">
                  <c:v>1147.970877</c:v>
                </c:pt>
                <c:pt idx="67">
                  <c:v>1156.053259</c:v>
                </c:pt>
                <c:pt idx="68">
                  <c:v>1164.5970580000001</c:v>
                </c:pt>
                <c:pt idx="69">
                  <c:v>1167.6771100000001</c:v>
                </c:pt>
                <c:pt idx="70">
                  <c:v>1176.315799</c:v>
                </c:pt>
                <c:pt idx="71">
                  <c:v>1185.0228689999999</c:v>
                </c:pt>
                <c:pt idx="72">
                  <c:v>1195.526038</c:v>
                </c:pt>
                <c:pt idx="73">
                  <c:v>1199.2479619999999</c:v>
                </c:pt>
                <c:pt idx="74">
                  <c:v>1204.0800389999999</c:v>
                </c:pt>
                <c:pt idx="75">
                  <c:v>1205.5963810000001</c:v>
                </c:pt>
                <c:pt idx="76">
                  <c:v>1183.8075710000001</c:v>
                </c:pt>
                <c:pt idx="77">
                  <c:v>1110.946328</c:v>
                </c:pt>
                <c:pt idx="78">
                  <c:v>1118.762418</c:v>
                </c:pt>
                <c:pt idx="79">
                  <c:v>1165.529524</c:v>
                </c:pt>
                <c:pt idx="80">
                  <c:v>1179.517646</c:v>
                </c:pt>
                <c:pt idx="81">
                  <c:v>1177.6973760000001</c:v>
                </c:pt>
                <c:pt idx="82">
                  <c:v>1173.541534</c:v>
                </c:pt>
                <c:pt idx="83">
                  <c:v>1176.0647329999999</c:v>
                </c:pt>
                <c:pt idx="84">
                  <c:v>1182.0239549999999</c:v>
                </c:pt>
                <c:pt idx="85">
                  <c:v>1170.618647</c:v>
                </c:pt>
                <c:pt idx="86">
                  <c:v>1178.965942</c:v>
                </c:pt>
                <c:pt idx="87">
                  <c:v>1177.8251580000001</c:v>
                </c:pt>
                <c:pt idx="88">
                  <c:v>1161.941491</c:v>
                </c:pt>
                <c:pt idx="89">
                  <c:v>1154.50145</c:v>
                </c:pt>
                <c:pt idx="90">
                  <c:v>1160.9221480000001</c:v>
                </c:pt>
                <c:pt idx="91">
                  <c:v>1165.059356</c:v>
                </c:pt>
                <c:pt idx="92">
                  <c:v>1172.9715679999999</c:v>
                </c:pt>
                <c:pt idx="93">
                  <c:v>1177.124204</c:v>
                </c:pt>
                <c:pt idx="94">
                  <c:v>1178.2577650000001</c:v>
                </c:pt>
                <c:pt idx="95">
                  <c:v>1188.2444330000001</c:v>
                </c:pt>
                <c:pt idx="96">
                  <c:v>1188.23865</c:v>
                </c:pt>
                <c:pt idx="97">
                  <c:v>1208.262479</c:v>
                </c:pt>
                <c:pt idx="98">
                  <c:v>1211.1599309999999</c:v>
                </c:pt>
                <c:pt idx="99">
                  <c:v>1213.5123550000001</c:v>
                </c:pt>
                <c:pt idx="100">
                  <c:v>1210.1447989999999</c:v>
                </c:pt>
                <c:pt idx="101">
                  <c:v>1214.7729400000001</c:v>
                </c:pt>
                <c:pt idx="102">
                  <c:v>1215.7316840000001</c:v>
                </c:pt>
                <c:pt idx="103">
                  <c:v>1226.702581</c:v>
                </c:pt>
                <c:pt idx="104">
                  <c:v>1232.753796</c:v>
                </c:pt>
                <c:pt idx="105">
                  <c:v>1228.1645060000001</c:v>
                </c:pt>
                <c:pt idx="106">
                  <c:v>1224.9251859999999</c:v>
                </c:pt>
                <c:pt idx="107">
                  <c:v>1228.1306119999999</c:v>
                </c:pt>
                <c:pt idx="108">
                  <c:v>1226.631901</c:v>
                </c:pt>
                <c:pt idx="109">
                  <c:v>1234.2444439999999</c:v>
                </c:pt>
                <c:pt idx="110">
                  <c:v>1234.703794</c:v>
                </c:pt>
                <c:pt idx="111">
                  <c:v>1233.010004</c:v>
                </c:pt>
                <c:pt idx="112">
                  <c:v>1227.135759</c:v>
                </c:pt>
                <c:pt idx="113">
                  <c:v>1234.2910119999999</c:v>
                </c:pt>
                <c:pt idx="114">
                  <c:v>1223.760305</c:v>
                </c:pt>
                <c:pt idx="115">
                  <c:v>1225.208922</c:v>
                </c:pt>
                <c:pt idx="116">
                  <c:v>1219.3099279999999</c:v>
                </c:pt>
                <c:pt idx="117">
                  <c:v>1224.9705799999999</c:v>
                </c:pt>
                <c:pt idx="118">
                  <c:v>1218.244338</c:v>
                </c:pt>
                <c:pt idx="119">
                  <c:v>1228.091602</c:v>
                </c:pt>
                <c:pt idx="120">
                  <c:v>1225.0413610000001</c:v>
                </c:pt>
                <c:pt idx="121">
                  <c:v>1229.865808</c:v>
                </c:pt>
                <c:pt idx="122">
                  <c:v>1236.987136</c:v>
                </c:pt>
                <c:pt idx="123">
                  <c:v>1241.0000339999999</c:v>
                </c:pt>
                <c:pt idx="124">
                  <c:v>1241.3761532868368</c:v>
                </c:pt>
                <c:pt idx="125">
                  <c:v>1247.726130921495</c:v>
                </c:pt>
                <c:pt idx="126">
                  <c:v>1251.6404399040041</c:v>
                </c:pt>
                <c:pt idx="127">
                  <c:v>1244.4493842343932</c:v>
                </c:pt>
                <c:pt idx="128">
                  <c:v>1246.457490912692</c:v>
                </c:pt>
                <c:pt idx="129">
                  <c:v>1249.0645949389295</c:v>
                </c:pt>
                <c:pt idx="130">
                  <c:v>1253.0699833131353</c:v>
                </c:pt>
                <c:pt idx="131">
                  <c:v>1252.2031430353388</c:v>
                </c:pt>
                <c:pt idx="132">
                  <c:v>1250.7646631055691</c:v>
                </c:pt>
                <c:pt idx="133">
                  <c:v>1250.8565575238561</c:v>
                </c:pt>
                <c:pt idx="134">
                  <c:v>1249.7683772902287</c:v>
                </c:pt>
                <c:pt idx="135">
                  <c:v>1257.2046554047165</c:v>
                </c:pt>
                <c:pt idx="136">
                  <c:v>1255.3578808673487</c:v>
                </c:pt>
                <c:pt idx="137">
                  <c:v>1253.174543678155</c:v>
                </c:pt>
                <c:pt idx="138">
                  <c:v>1248.2394498371646</c:v>
                </c:pt>
                <c:pt idx="139">
                  <c:v>1243.8220203444068</c:v>
                </c:pt>
                <c:pt idx="140">
                  <c:v>1250.0033831999112</c:v>
                </c:pt>
                <c:pt idx="141">
                  <c:v>1254.207805403707</c:v>
                </c:pt>
                <c:pt idx="142">
                  <c:v>1253.9234649558241</c:v>
                </c:pt>
                <c:pt idx="143">
                  <c:v>1253.0697568562912</c:v>
                </c:pt>
                <c:pt idx="144">
                  <c:v>1264.6918121051378</c:v>
                </c:pt>
                <c:pt idx="145">
                  <c:v>1267.920849702394</c:v>
                </c:pt>
                <c:pt idx="146">
                  <c:v>1268.8609426480884</c:v>
                </c:pt>
                <c:pt idx="147">
                  <c:v>1262.701480942251</c:v>
                </c:pt>
                <c:pt idx="148">
                  <c:v>1258.1699795849108</c:v>
                </c:pt>
                <c:pt idx="149">
                  <c:v>1262.6381245760974</c:v>
                </c:pt>
                <c:pt idx="150">
                  <c:v>1255.1399049158404</c:v>
                </c:pt>
                <c:pt idx="151">
                  <c:v>1250.700013879107</c:v>
                </c:pt>
                <c:pt idx="152">
                  <c:v>1246.9196361152967</c:v>
                </c:pt>
                <c:pt idx="153">
                  <c:v>1236.8918156244295</c:v>
                </c:pt>
                <c:pt idx="154">
                  <c:v>1229.1860424065262</c:v>
                </c:pt>
                <c:pt idx="155">
                  <c:v>1230.5776274616067</c:v>
                </c:pt>
                <c:pt idx="156">
                  <c:v>1222.436199789692</c:v>
                </c:pt>
                <c:pt idx="157">
                  <c:v>1238.6310613908017</c:v>
                </c:pt>
                <c:pt idx="158">
                  <c:v>1230.455189264957</c:v>
                </c:pt>
                <c:pt idx="159">
                  <c:v>1233.5474864121775</c:v>
                </c:pt>
                <c:pt idx="160">
                  <c:v>1236.3812158324843</c:v>
                </c:pt>
                <c:pt idx="161">
                  <c:v>1239.9380705258975</c:v>
                </c:pt>
                <c:pt idx="162">
                  <c:v>1238.6528604924374</c:v>
                </c:pt>
                <c:pt idx="163">
                  <c:v>1227.5185067321245</c:v>
                </c:pt>
                <c:pt idx="164">
                  <c:v>1228.5539762449794</c:v>
                </c:pt>
                <c:pt idx="165">
                  <c:v>1238.5465370310219</c:v>
                </c:pt>
                <c:pt idx="166">
                  <c:v>1235.281759090273</c:v>
                </c:pt>
                <c:pt idx="167">
                  <c:v>1241.348932422753</c:v>
                </c:pt>
                <c:pt idx="168">
                  <c:v>1238.1712230284822</c:v>
                </c:pt>
                <c:pt idx="169">
                  <c:v>1242.3945439074812</c:v>
                </c:pt>
                <c:pt idx="170">
                  <c:v>1247.4274530597702</c:v>
                </c:pt>
                <c:pt idx="171">
                  <c:v>1240.1671114853696</c:v>
                </c:pt>
                <c:pt idx="172">
                  <c:v>1243.1512641842999</c:v>
                </c:pt>
                <c:pt idx="173">
                  <c:v>1230.8853831565816</c:v>
                </c:pt>
                <c:pt idx="174">
                  <c:v>1231.1114414022347</c:v>
                </c:pt>
                <c:pt idx="175">
                  <c:v>1233.9360359212801</c:v>
                </c:pt>
                <c:pt idx="176">
                  <c:v>1228.6360397137382</c:v>
                </c:pt>
                <c:pt idx="177">
                  <c:v>1223.785105779629</c:v>
                </c:pt>
                <c:pt idx="178">
                  <c:v>1230.2660071189734</c:v>
                </c:pt>
                <c:pt idx="179">
                  <c:v>1216.4341877317916</c:v>
                </c:pt>
                <c:pt idx="180">
                  <c:v>1215.1551166181039</c:v>
                </c:pt>
                <c:pt idx="181">
                  <c:v>1221.0043877779308</c:v>
                </c:pt>
                <c:pt idx="182">
                  <c:v>1213.6891352112932</c:v>
                </c:pt>
                <c:pt idx="183">
                  <c:v>1224.5352479182109</c:v>
                </c:pt>
                <c:pt idx="184">
                  <c:v>1223.3230258987046</c:v>
                </c:pt>
                <c:pt idx="185">
                  <c:v>1202.2297911527949</c:v>
                </c:pt>
                <c:pt idx="186">
                  <c:v>1205.3167396805015</c:v>
                </c:pt>
                <c:pt idx="187">
                  <c:v>1212.4832224818456</c:v>
                </c:pt>
                <c:pt idx="188">
                  <c:v>1212.4698415568478</c:v>
                </c:pt>
                <c:pt idx="189">
                  <c:v>1206.3427409055278</c:v>
                </c:pt>
                <c:pt idx="190">
                  <c:v>1213.1280665279064</c:v>
                </c:pt>
                <c:pt idx="191">
                  <c:v>1204.6414784240042</c:v>
                </c:pt>
                <c:pt idx="192">
                  <c:v>1201.4888685938413</c:v>
                </c:pt>
                <c:pt idx="193">
                  <c:v>1202.0585020374385</c:v>
                </c:pt>
                <c:pt idx="194">
                  <c:v>1203.069587754816</c:v>
                </c:pt>
                <c:pt idx="195">
                  <c:v>1211.6043747459942</c:v>
                </c:pt>
                <c:pt idx="196">
                  <c:v>1213.6289880109937</c:v>
                </c:pt>
                <c:pt idx="197">
                  <c:v>1206.112529549835</c:v>
                </c:pt>
                <c:pt idx="198">
                  <c:v>1204.7564293625387</c:v>
                </c:pt>
                <c:pt idx="199">
                  <c:v>1213.6598964491247</c:v>
                </c:pt>
                <c:pt idx="200">
                  <c:v>1221.7021188096141</c:v>
                </c:pt>
                <c:pt idx="201">
                  <c:v>1218.5164674440268</c:v>
                </c:pt>
                <c:pt idx="202">
                  <c:v>1215.6235803523834</c:v>
                </c:pt>
                <c:pt idx="203">
                  <c:v>1211.8095855347049</c:v>
                </c:pt>
                <c:pt idx="204">
                  <c:v>1214.344479991011</c:v>
                </c:pt>
                <c:pt idx="205">
                  <c:v>1211.0588607213228</c:v>
                </c:pt>
                <c:pt idx="206">
                  <c:v>1213.2029607256602</c:v>
                </c:pt>
                <c:pt idx="207">
                  <c:v>1212.6660700040441</c:v>
                </c:pt>
                <c:pt idx="208">
                  <c:v>1209.6652955564946</c:v>
                </c:pt>
                <c:pt idx="209">
                  <c:v>1204.0060993830327</c:v>
                </c:pt>
                <c:pt idx="210">
                  <c:v>1211.5013014836784</c:v>
                </c:pt>
                <c:pt idx="211">
                  <c:v>1218.0776808584521</c:v>
                </c:pt>
                <c:pt idx="212">
                  <c:v>1226.0162315073746</c:v>
                </c:pt>
                <c:pt idx="213">
                  <c:v>1232.5252614304663</c:v>
                </c:pt>
                <c:pt idx="214">
                  <c:v>1228.851715627748</c:v>
                </c:pt>
                <c:pt idx="215">
                  <c:v>1215.5339490992396</c:v>
                </c:pt>
                <c:pt idx="216">
                  <c:v>1211.0433808449616</c:v>
                </c:pt>
                <c:pt idx="217">
                  <c:v>1215.7080018649349</c:v>
                </c:pt>
                <c:pt idx="218">
                  <c:v>1215.5765371591797</c:v>
                </c:pt>
                <c:pt idx="219">
                  <c:v>1218.2092297277165</c:v>
                </c:pt>
                <c:pt idx="220">
                  <c:v>1208.970042570566</c:v>
                </c:pt>
                <c:pt idx="221">
                  <c:v>1209.7710596877487</c:v>
                </c:pt>
                <c:pt idx="222">
                  <c:v>1203.6934570792846</c:v>
                </c:pt>
                <c:pt idx="223">
                  <c:v>1200.6354927451946</c:v>
                </c:pt>
                <c:pt idx="224">
                  <c:v>1204.5044576854993</c:v>
                </c:pt>
                <c:pt idx="225">
                  <c:v>1208.204146900219</c:v>
                </c:pt>
                <c:pt idx="226">
                  <c:v>1212.6441363893739</c:v>
                </c:pt>
                <c:pt idx="227">
                  <c:v>1218.1228721529851</c:v>
                </c:pt>
                <c:pt idx="228">
                  <c:v>1215.3883981910728</c:v>
                </c:pt>
                <c:pt idx="229">
                  <c:v>1225.4521265036574</c:v>
                </c:pt>
                <c:pt idx="230">
                  <c:v>1231.9231720907596</c:v>
                </c:pt>
                <c:pt idx="231">
                  <c:v>1248.7120149523998</c:v>
                </c:pt>
                <c:pt idx="232">
                  <c:v>1247.6388430885984</c:v>
                </c:pt>
                <c:pt idx="233">
                  <c:v>1248.3274384993761</c:v>
                </c:pt>
                <c:pt idx="234">
                  <c:v>1249.0053891847533</c:v>
                </c:pt>
                <c:pt idx="235">
                  <c:v>1245.3722031447508</c:v>
                </c:pt>
                <c:pt idx="236">
                  <c:v>1252.2205733793887</c:v>
                </c:pt>
                <c:pt idx="237">
                  <c:v>1258.2111618886877</c:v>
                </c:pt>
                <c:pt idx="238">
                  <c:v>1254.6050046726682</c:v>
                </c:pt>
                <c:pt idx="239">
                  <c:v>1260.9840247313509</c:v>
                </c:pt>
                <c:pt idx="240">
                  <c:v>1256.7167380647563</c:v>
                </c:pt>
                <c:pt idx="241">
                  <c:v>1257.5916236729047</c:v>
                </c:pt>
                <c:pt idx="242">
                  <c:v>1259.8396915558167</c:v>
                </c:pt>
                <c:pt idx="243">
                  <c:v>1261.0762577135131</c:v>
                </c:pt>
                <c:pt idx="244">
                  <c:v>1264.0105661460141</c:v>
                </c:pt>
                <c:pt idx="245">
                  <c:v>1269.8766698533402</c:v>
                </c:pt>
                <c:pt idx="246">
                  <c:v>1270.1793588355124</c:v>
                </c:pt>
                <c:pt idx="247">
                  <c:v>1268.7501560925507</c:v>
                </c:pt>
                <c:pt idx="248">
                  <c:v>1278.8781586244759</c:v>
                </c:pt>
                <c:pt idx="249">
                  <c:v>1279.4105304313084</c:v>
                </c:pt>
                <c:pt idx="250">
                  <c:v>1279.7083455130687</c:v>
                </c:pt>
                <c:pt idx="251">
                  <c:v>1281.2047698697777</c:v>
                </c:pt>
                <c:pt idx="252">
                  <c:v>1276.0769411462481</c:v>
                </c:pt>
                <c:pt idx="253">
                  <c:v>1265.5739489700097</c:v>
                </c:pt>
                <c:pt idx="254">
                  <c:v>1252.1330003411031</c:v>
                </c:pt>
                <c:pt idx="255">
                  <c:v>1248.8468292595694</c:v>
                </c:pt>
                <c:pt idx="256">
                  <c:v>1238.9126877254496</c:v>
                </c:pt>
                <c:pt idx="257">
                  <c:v>1245.875954738784</c:v>
                </c:pt>
                <c:pt idx="258">
                  <c:v>1237.3764602996141</c:v>
                </c:pt>
                <c:pt idx="259">
                  <c:v>1247.7139554079806</c:v>
                </c:pt>
                <c:pt idx="260">
                  <c:v>1248.4265840639243</c:v>
                </c:pt>
                <c:pt idx="261">
                  <c:v>1250.7075122674862</c:v>
                </c:pt>
                <c:pt idx="262">
                  <c:v>1248.4737390187072</c:v>
                </c:pt>
                <c:pt idx="263">
                  <c:v>1246.6150663176281</c:v>
                </c:pt>
                <c:pt idx="264">
                  <c:v>1239.9281991642902</c:v>
                </c:pt>
                <c:pt idx="265">
                  <c:v>1228.2051315587337</c:v>
                </c:pt>
                <c:pt idx="266">
                  <c:v>1228.528602501</c:v>
                </c:pt>
                <c:pt idx="267">
                  <c:v>1238.56184399113</c:v>
                </c:pt>
                <c:pt idx="268">
                  <c:v>1241.7807980291645</c:v>
                </c:pt>
                <c:pt idx="269">
                  <c:v>1246.0774996151447</c:v>
                </c:pt>
                <c:pt idx="270">
                  <c:v>1252.8575907491111</c:v>
                </c:pt>
                <c:pt idx="271">
                  <c:v>1253.9433484311048</c:v>
                </c:pt>
                <c:pt idx="272">
                  <c:v>1258.1121816611671</c:v>
                </c:pt>
                <c:pt idx="273">
                  <c:v>1258.5677514393383</c:v>
                </c:pt>
                <c:pt idx="274">
                  <c:v>1252.5652837656596</c:v>
                </c:pt>
                <c:pt idx="275">
                  <c:v>1253.0687866401722</c:v>
                </c:pt>
                <c:pt idx="276">
                  <c:v>1250.075134062917</c:v>
                </c:pt>
                <c:pt idx="277">
                  <c:v>1246.2190250339345</c:v>
                </c:pt>
                <c:pt idx="278">
                  <c:v>1246.290881553266</c:v>
                </c:pt>
                <c:pt idx="279">
                  <c:v>1245.4713746209522</c:v>
                </c:pt>
                <c:pt idx="280">
                  <c:v>1241.4256912370345</c:v>
                </c:pt>
                <c:pt idx="281">
                  <c:v>1236.2618164015535</c:v>
                </c:pt>
                <c:pt idx="282">
                  <c:v>1237.6369801145504</c:v>
                </c:pt>
                <c:pt idx="283">
                  <c:v>1232.0084223760659</c:v>
                </c:pt>
                <c:pt idx="284">
                  <c:v>1222.6461761861412</c:v>
                </c:pt>
                <c:pt idx="285">
                  <c:v>1225.9029055448173</c:v>
                </c:pt>
                <c:pt idx="286">
                  <c:v>1215.8759574521348</c:v>
                </c:pt>
                <c:pt idx="287">
                  <c:v>1209.3697899081351</c:v>
                </c:pt>
                <c:pt idx="288">
                  <c:v>1207.543930912859</c:v>
                </c:pt>
                <c:pt idx="289">
                  <c:v>1199.6985334663475</c:v>
                </c:pt>
                <c:pt idx="290">
                  <c:v>1192.4715715686416</c:v>
                </c:pt>
                <c:pt idx="291">
                  <c:v>1180.1648282197823</c:v>
                </c:pt>
                <c:pt idx="292">
                  <c:v>1206.8494694198105</c:v>
                </c:pt>
                <c:pt idx="293">
                  <c:v>1218.7125801687675</c:v>
                </c:pt>
                <c:pt idx="294">
                  <c:v>1206.323533466694</c:v>
                </c:pt>
                <c:pt idx="295">
                  <c:v>1198.1574163136308</c:v>
                </c:pt>
                <c:pt idx="296">
                  <c:v>1198.2198697096194</c:v>
                </c:pt>
                <c:pt idx="297">
                  <c:v>1203.1085066547007</c:v>
                </c:pt>
                <c:pt idx="298">
                  <c:v>1196.8532171489155</c:v>
                </c:pt>
                <c:pt idx="299">
                  <c:v>1198.5947911923049</c:v>
                </c:pt>
                <c:pt idx="300">
                  <c:v>1202.5464517849102</c:v>
                </c:pt>
                <c:pt idx="301">
                  <c:v>1202.2148819267718</c:v>
                </c:pt>
                <c:pt idx="302">
                  <c:v>1204.4501396179314</c:v>
                </c:pt>
                <c:pt idx="303">
                  <c:v>1193.9019528584297</c:v>
                </c:pt>
                <c:pt idx="304">
                  <c:v>1187.2020847096105</c:v>
                </c:pt>
                <c:pt idx="305">
                  <c:v>1177.9269566217674</c:v>
                </c:pt>
                <c:pt idx="306">
                  <c:v>1168.2172485950105</c:v>
                </c:pt>
                <c:pt idx="307">
                  <c:v>1171.7767816294497</c:v>
                </c:pt>
                <c:pt idx="308">
                  <c:v>1173.0749417251955</c:v>
                </c:pt>
                <c:pt idx="309">
                  <c:v>1167.3145648823577</c:v>
                </c:pt>
                <c:pt idx="310">
                  <c:v>1174.177159101047</c:v>
                </c:pt>
                <c:pt idx="311">
                  <c:v>1174.4367693813731</c:v>
                </c:pt>
                <c:pt idx="312">
                  <c:v>1171.3596777234461</c:v>
                </c:pt>
                <c:pt idx="313">
                  <c:v>1172.2149751273766</c:v>
                </c:pt>
                <c:pt idx="314">
                  <c:v>1169.6902795932747</c:v>
                </c:pt>
                <c:pt idx="315">
                  <c:v>1163.5692061212503</c:v>
                </c:pt>
                <c:pt idx="316">
                  <c:v>1174.0862617114144</c:v>
                </c:pt>
                <c:pt idx="317">
                  <c:v>1166.5140543638765</c:v>
                </c:pt>
                <c:pt idx="318">
                  <c:v>1168.1763040787471</c:v>
                </c:pt>
                <c:pt idx="319">
                  <c:v>1163.0973378561366</c:v>
                </c:pt>
                <c:pt idx="320">
                  <c:v>1166.162894696155</c:v>
                </c:pt>
                <c:pt idx="321">
                  <c:v>1171.5777785989128</c:v>
                </c:pt>
                <c:pt idx="322">
                  <c:v>1182.4658445645205</c:v>
                </c:pt>
                <c:pt idx="323">
                  <c:v>1187.707994593088</c:v>
                </c:pt>
                <c:pt idx="324">
                  <c:v>1181.5806256847259</c:v>
                </c:pt>
                <c:pt idx="325">
                  <c:v>1190.7043248395444</c:v>
                </c:pt>
                <c:pt idx="326">
                  <c:v>1195.291434057654</c:v>
                </c:pt>
                <c:pt idx="327">
                  <c:v>1196.610268339165</c:v>
                </c:pt>
                <c:pt idx="328">
                  <c:v>1193.8312696841879</c:v>
                </c:pt>
                <c:pt idx="329">
                  <c:v>1194.6984650928327</c:v>
                </c:pt>
                <c:pt idx="330">
                  <c:v>1196.26418556521</c:v>
                </c:pt>
                <c:pt idx="331">
                  <c:v>1193.7014451014306</c:v>
                </c:pt>
                <c:pt idx="332">
                  <c:v>1190.1298467016043</c:v>
                </c:pt>
                <c:pt idx="333">
                  <c:v>1183.4813693658421</c:v>
                </c:pt>
                <c:pt idx="334">
                  <c:v>1187.8212070942539</c:v>
                </c:pt>
                <c:pt idx="335">
                  <c:v>1184.5882178869504</c:v>
                </c:pt>
                <c:pt idx="336">
                  <c:v>1186.4313657440423</c:v>
                </c:pt>
                <c:pt idx="337">
                  <c:v>1183.7253617068816</c:v>
                </c:pt>
                <c:pt idx="338">
                  <c:v>1186.6745474095012</c:v>
                </c:pt>
                <c:pt idx="339">
                  <c:v>1178.718838852132</c:v>
                </c:pt>
                <c:pt idx="340">
                  <c:v>1180.3449860350047</c:v>
                </c:pt>
                <c:pt idx="341">
                  <c:v>1179.7847119583503</c:v>
                </c:pt>
                <c:pt idx="342">
                  <c:v>1183.5994516223996</c:v>
                </c:pt>
                <c:pt idx="343">
                  <c:v>1179.8998060273839</c:v>
                </c:pt>
                <c:pt idx="344">
                  <c:v>1177.6939811735338</c:v>
                </c:pt>
                <c:pt idx="345">
                  <c:v>1182.5401650610806</c:v>
                </c:pt>
                <c:pt idx="346">
                  <c:v>1185.5489026902555</c:v>
                </c:pt>
                <c:pt idx="347">
                  <c:v>1181.6249110612889</c:v>
                </c:pt>
                <c:pt idx="348">
                  <c:v>1186.3059191744128</c:v>
                </c:pt>
                <c:pt idx="349">
                  <c:v>1190.7895970298578</c:v>
                </c:pt>
                <c:pt idx="350">
                  <c:v>1198.5142846278552</c:v>
                </c:pt>
                <c:pt idx="351">
                  <c:v>1203.3422739686364</c:v>
                </c:pt>
                <c:pt idx="352">
                  <c:v>1201.9398930524321</c:v>
                </c:pt>
                <c:pt idx="353">
                  <c:v>1203.3930128794746</c:v>
                </c:pt>
                <c:pt idx="354">
                  <c:v>1207.9198604499941</c:v>
                </c:pt>
                <c:pt idx="355">
                  <c:v>1212.6499327642223</c:v>
                </c:pt>
                <c:pt idx="356">
                  <c:v>1209.3381698223907</c:v>
                </c:pt>
                <c:pt idx="357">
                  <c:v>1210.339976624731</c:v>
                </c:pt>
                <c:pt idx="358">
                  <c:v>1208.9485251714741</c:v>
                </c:pt>
                <c:pt idx="359">
                  <c:v>1205.1842294628516</c:v>
                </c:pt>
                <c:pt idx="360">
                  <c:v>1200.6138384990952</c:v>
                </c:pt>
                <c:pt idx="361">
                  <c:v>1202.971212280436</c:v>
                </c:pt>
                <c:pt idx="362">
                  <c:v>1206.594854807106</c:v>
                </c:pt>
                <c:pt idx="363">
                  <c:v>1205.2077960793365</c:v>
                </c:pt>
                <c:pt idx="364">
                  <c:v>1198.7452440973593</c:v>
                </c:pt>
                <c:pt idx="365">
                  <c:v>1187.9646678614058</c:v>
                </c:pt>
                <c:pt idx="366">
                  <c:v>1196.0681727876126</c:v>
                </c:pt>
                <c:pt idx="367">
                  <c:v>1195.2356182970198</c:v>
                </c:pt>
                <c:pt idx="368">
                  <c:v>1197.7568753900441</c:v>
                </c:pt>
                <c:pt idx="369">
                  <c:v>1203.8306990671028</c:v>
                </c:pt>
                <c:pt idx="370">
                  <c:v>1203.3950983286124</c:v>
                </c:pt>
                <c:pt idx="371">
                  <c:v>1208.8412231749908</c:v>
                </c:pt>
                <c:pt idx="372">
                  <c:v>1210.9805896066543</c:v>
                </c:pt>
                <c:pt idx="373">
                  <c:v>1207.9517026240205</c:v>
                </c:pt>
                <c:pt idx="374">
                  <c:v>1203.0933372275067</c:v>
                </c:pt>
                <c:pt idx="375">
                  <c:v>1204.0653687060014</c:v>
                </c:pt>
                <c:pt idx="376">
                  <c:v>1201.3560100424484</c:v>
                </c:pt>
                <c:pt idx="377">
                  <c:v>1197.4152552374696</c:v>
                </c:pt>
                <c:pt idx="378">
                  <c:v>1201.9721172916882</c:v>
                </c:pt>
                <c:pt idx="379">
                  <c:v>1201.2530892057266</c:v>
                </c:pt>
                <c:pt idx="380">
                  <c:v>1201.6281759802077</c:v>
                </c:pt>
                <c:pt idx="381">
                  <c:v>1198.9477586157548</c:v>
                </c:pt>
                <c:pt idx="382">
                  <c:v>1196.0683771129902</c:v>
                </c:pt>
                <c:pt idx="383">
                  <c:v>1204.4824434725379</c:v>
                </c:pt>
                <c:pt idx="384">
                  <c:v>1204.2921486950208</c:v>
                </c:pt>
                <c:pt idx="385">
                  <c:v>1207.5153487810621</c:v>
                </c:pt>
                <c:pt idx="386">
                  <c:v>1207.7696787312857</c:v>
                </c:pt>
                <c:pt idx="387">
                  <c:v>1209.8295085463146</c:v>
                </c:pt>
                <c:pt idx="388">
                  <c:v>1209.7125802267731</c:v>
                </c:pt>
                <c:pt idx="389">
                  <c:v>1210.7669017732844</c:v>
                </c:pt>
                <c:pt idx="390">
                  <c:v>1203.5165071864726</c:v>
                </c:pt>
                <c:pt idx="391">
                  <c:v>1205.1501634669617</c:v>
                </c:pt>
                <c:pt idx="392">
                  <c:v>1203.0518796153758</c:v>
                </c:pt>
                <c:pt idx="393">
                  <c:v>1203.3169336323388</c:v>
                </c:pt>
                <c:pt idx="394">
                  <c:v>1205.1449835184753</c:v>
                </c:pt>
                <c:pt idx="395">
                  <c:v>1192.2367492744095</c:v>
                </c:pt>
                <c:pt idx="396">
                  <c:v>1191.014387900766</c:v>
                </c:pt>
                <c:pt idx="397">
                  <c:v>1190.1713143981692</c:v>
                </c:pt>
                <c:pt idx="398">
                  <c:v>1190.9656667672439</c:v>
                </c:pt>
                <c:pt idx="399">
                  <c:v>1179.4746780086145</c:v>
                </c:pt>
                <c:pt idx="400">
                  <c:v>1179.5943731229065</c:v>
                </c:pt>
                <c:pt idx="401">
                  <c:v>1175.2265306496934</c:v>
                </c:pt>
                <c:pt idx="402">
                  <c:v>1178.4209310857268</c:v>
                </c:pt>
                <c:pt idx="403">
                  <c:v>1176.4337454321842</c:v>
                </c:pt>
                <c:pt idx="404">
                  <c:v>1170.8160956902436</c:v>
                </c:pt>
                <c:pt idx="405">
                  <c:v>1163.5621938610834</c:v>
                </c:pt>
                <c:pt idx="406">
                  <c:v>1156.0777589458819</c:v>
                </c:pt>
                <c:pt idx="407">
                  <c:v>1155.3409919458174</c:v>
                </c:pt>
                <c:pt idx="408">
                  <c:v>1144.4155678620693</c:v>
                </c:pt>
                <c:pt idx="409">
                  <c:v>1150.5223556958165</c:v>
                </c:pt>
                <c:pt idx="410">
                  <c:v>1157.6949954482382</c:v>
                </c:pt>
                <c:pt idx="411">
                  <c:v>1150.8404971205139</c:v>
                </c:pt>
                <c:pt idx="412">
                  <c:v>1158.5588307138237</c:v>
                </c:pt>
                <c:pt idx="413">
                  <c:v>1167.5683182293474</c:v>
                </c:pt>
                <c:pt idx="414">
                  <c:v>1167.9294146682653</c:v>
                </c:pt>
                <c:pt idx="415">
                  <c:v>1171.2970420317581</c:v>
                </c:pt>
                <c:pt idx="416">
                  <c:v>1171.4800373210064</c:v>
                </c:pt>
                <c:pt idx="417">
                  <c:v>1163.6892645371911</c:v>
                </c:pt>
                <c:pt idx="418">
                  <c:v>1163.8337016814937</c:v>
                </c:pt>
                <c:pt idx="419">
                  <c:v>1155.6005107550952</c:v>
                </c:pt>
                <c:pt idx="420">
                  <c:v>1152.2836407591778</c:v>
                </c:pt>
                <c:pt idx="421">
                  <c:v>1153.9893626949233</c:v>
                </c:pt>
                <c:pt idx="422">
                  <c:v>1145.2020445635135</c:v>
                </c:pt>
                <c:pt idx="423">
                  <c:v>1139.1097713661311</c:v>
                </c:pt>
                <c:pt idx="424">
                  <c:v>1144.9253921039588</c:v>
                </c:pt>
                <c:pt idx="425">
                  <c:v>1149.7806387781793</c:v>
                </c:pt>
                <c:pt idx="426">
                  <c:v>1151.3345303899757</c:v>
                </c:pt>
                <c:pt idx="427">
                  <c:v>1149.0132079405314</c:v>
                </c:pt>
                <c:pt idx="428">
                  <c:v>1149.64008543103</c:v>
                </c:pt>
                <c:pt idx="429">
                  <c:v>1147.2324218626552</c:v>
                </c:pt>
                <c:pt idx="430">
                  <c:v>1151.058997236591</c:v>
                </c:pt>
                <c:pt idx="431">
                  <c:v>1162.3411015540221</c:v>
                </c:pt>
                <c:pt idx="432">
                  <c:v>1164.5966458161326</c:v>
                </c:pt>
                <c:pt idx="433">
                  <c:v>1159.5075400241074</c:v>
                </c:pt>
                <c:pt idx="434">
                  <c:v>1156.1640423977251</c:v>
                </c:pt>
                <c:pt idx="435">
                  <c:v>1152.9869921735194</c:v>
                </c:pt>
                <c:pt idx="436">
                  <c:v>1149.2371943534804</c:v>
                </c:pt>
                <c:pt idx="437">
                  <c:v>1152.7393399395987</c:v>
                </c:pt>
                <c:pt idx="438">
                  <c:v>1148.8386319338654</c:v>
                </c:pt>
                <c:pt idx="439">
                  <c:v>1154.4833903382721</c:v>
                </c:pt>
                <c:pt idx="440">
                  <c:v>1152.5388561548111</c:v>
                </c:pt>
                <c:pt idx="441">
                  <c:v>1151.5501873854746</c:v>
                </c:pt>
                <c:pt idx="442">
                  <c:v>1157.196075032256</c:v>
                </c:pt>
                <c:pt idx="443">
                  <c:v>1153.1857940971483</c:v>
                </c:pt>
                <c:pt idx="444">
                  <c:v>1160.958711582146</c:v>
                </c:pt>
                <c:pt idx="445">
                  <c:v>1158.3711964892429</c:v>
                </c:pt>
                <c:pt idx="446">
                  <c:v>1161.8524408204346</c:v>
                </c:pt>
                <c:pt idx="447">
                  <c:v>1161.0949495777161</c:v>
                </c:pt>
                <c:pt idx="448">
                  <c:v>1157.1273137630833</c:v>
                </c:pt>
                <c:pt idx="449">
                  <c:v>1154.4523473785323</c:v>
                </c:pt>
                <c:pt idx="450">
                  <c:v>1136.3526404260601</c:v>
                </c:pt>
                <c:pt idx="451">
                  <c:v>1134.0562339076644</c:v>
                </c:pt>
                <c:pt idx="452">
                  <c:v>1116.0872358253421</c:v>
                </c:pt>
                <c:pt idx="453">
                  <c:v>1116.2507491810918</c:v>
                </c:pt>
                <c:pt idx="454">
                  <c:v>1117.0259359769125</c:v>
                </c:pt>
                <c:pt idx="455">
                  <c:v>1112.5151622148028</c:v>
                </c:pt>
                <c:pt idx="456">
                  <c:v>1116.371288896763</c:v>
                </c:pt>
                <c:pt idx="457">
                  <c:v>1098.0630630247924</c:v>
                </c:pt>
                <c:pt idx="458">
                  <c:v>1105.6588226008921</c:v>
                </c:pt>
                <c:pt idx="459">
                  <c:v>1097.1279162695414</c:v>
                </c:pt>
                <c:pt idx="460">
                  <c:v>1114.3020498325056</c:v>
                </c:pt>
                <c:pt idx="461">
                  <c:v>1109.4995612935572</c:v>
                </c:pt>
                <c:pt idx="462">
                  <c:v>1113.5367126564699</c:v>
                </c:pt>
                <c:pt idx="463">
                  <c:v>1117.0634099250178</c:v>
                </c:pt>
                <c:pt idx="464">
                  <c:v>1127.5401301029769</c:v>
                </c:pt>
                <c:pt idx="465">
                  <c:v>1129.5926191941244</c:v>
                </c:pt>
                <c:pt idx="466">
                  <c:v>1127.9894752022376</c:v>
                </c:pt>
                <c:pt idx="467">
                  <c:v>1129.8969021310959</c:v>
                </c:pt>
                <c:pt idx="468">
                  <c:v>1125.503918984479</c:v>
                </c:pt>
                <c:pt idx="469">
                  <c:v>1120.2806297661687</c:v>
                </c:pt>
                <c:pt idx="470">
                  <c:v>1119.1532334799469</c:v>
                </c:pt>
                <c:pt idx="471">
                  <c:v>1123.6565561295974</c:v>
                </c:pt>
                <c:pt idx="472">
                  <c:v>1118.3025047189044</c:v>
                </c:pt>
                <c:pt idx="473">
                  <c:v>1127.2396822516539</c:v>
                </c:pt>
                <c:pt idx="474">
                  <c:v>1127.8997307316324</c:v>
                </c:pt>
                <c:pt idx="475">
                  <c:v>1125.7267741626279</c:v>
                </c:pt>
                <c:pt idx="476">
                  <c:v>1129.4642495484295</c:v>
                </c:pt>
                <c:pt idx="477">
                  <c:v>1134.216951892827</c:v>
                </c:pt>
                <c:pt idx="478">
                  <c:v>1141.1535661996118</c:v>
                </c:pt>
                <c:pt idx="479">
                  <c:v>1139.9559424725762</c:v>
                </c:pt>
                <c:pt idx="480">
                  <c:v>1145.1145707155135</c:v>
                </c:pt>
                <c:pt idx="481">
                  <c:v>1156.4575679322186</c:v>
                </c:pt>
                <c:pt idx="482">
                  <c:v>1157.6404351264866</c:v>
                </c:pt>
                <c:pt idx="483">
                  <c:v>1161.6662043021147</c:v>
                </c:pt>
                <c:pt idx="484">
                  <c:v>1167.8635354629005</c:v>
                </c:pt>
                <c:pt idx="485">
                  <c:v>1170.925930612643</c:v>
                </c:pt>
                <c:pt idx="486">
                  <c:v>1180.6643937551426</c:v>
                </c:pt>
                <c:pt idx="487">
                  <c:v>1175.1587989389645</c:v>
                </c:pt>
                <c:pt idx="488">
                  <c:v>1179.7941664631567</c:v>
                </c:pt>
                <c:pt idx="489">
                  <c:v>1178.2414633340923</c:v>
                </c:pt>
                <c:pt idx="490">
                  <c:v>1175.3123675581464</c:v>
                </c:pt>
                <c:pt idx="491">
                  <c:v>1171.0972521416968</c:v>
                </c:pt>
                <c:pt idx="492">
                  <c:v>1177.5870620911232</c:v>
                </c:pt>
                <c:pt idx="493">
                  <c:v>1181.9458814128077</c:v>
                </c:pt>
                <c:pt idx="494">
                  <c:v>1181.2808721131341</c:v>
                </c:pt>
                <c:pt idx="495">
                  <c:v>1176.3651241984894</c:v>
                </c:pt>
                <c:pt idx="496">
                  <c:v>1176.828834675262</c:v>
                </c:pt>
                <c:pt idx="497">
                  <c:v>1177.3322185498428</c:v>
                </c:pt>
                <c:pt idx="498">
                  <c:v>1178.6542908286249</c:v>
                </c:pt>
                <c:pt idx="499">
                  <c:v>1175.8943665180034</c:v>
                </c:pt>
                <c:pt idx="500">
                  <c:v>1175.9960716243763</c:v>
                </c:pt>
                <c:pt idx="501">
                  <c:v>1176.4623801541431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6F4-4802-9192-900EC9C501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866727"/>
        <c:axId val="106867055"/>
        <c:extLst>
          <c:ext xmlns:c15="http://schemas.microsoft.com/office/drawing/2012/chart" uri="{02D57815-91ED-43cb-92C2-25804820EDAC}">
            <c15:filteredLineSeries>
              <c15:ser>
                <c:idx val="7"/>
                <c:order val="3"/>
                <c:tx>
                  <c:strRef>
                    <c:extLst>
                      <c:ext uri="{02D57815-91ED-43cb-92C2-25804820EDAC}">
                        <c15:formulaRef>
                          <c15:sqref>'NTN-F'!$AQ$2</c15:sqref>
                        </c15:formulaRef>
                      </c:ext>
                    </c:extLst>
                    <c:strCache>
                      <c:ptCount val="1"/>
                      <c:pt idx="0">
                        <c:v>CDI</c:v>
                      </c:pt>
                    </c:strCache>
                  </c:strRef>
                </c:tx>
                <c:spPr>
                  <a:ln w="28575" cap="rnd">
                    <a:solidFill>
                      <a:schemeClr val="bg2">
                        <a:lumMod val="2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'NTN-F'!$B$3:$B$988</c15:sqref>
                        </c15:formulaRef>
                      </c:ext>
                    </c:extLst>
                    <c:numCache>
                      <c:formatCode>m/d/yyyy</c:formatCode>
                      <c:ptCount val="986"/>
                      <c:pt idx="0">
                        <c:v>43832</c:v>
                      </c:pt>
                      <c:pt idx="1">
                        <c:v>43833</c:v>
                      </c:pt>
                      <c:pt idx="2">
                        <c:v>43836</c:v>
                      </c:pt>
                      <c:pt idx="3">
                        <c:v>43837</c:v>
                      </c:pt>
                      <c:pt idx="4">
                        <c:v>43838</c:v>
                      </c:pt>
                      <c:pt idx="5">
                        <c:v>43839</c:v>
                      </c:pt>
                      <c:pt idx="6">
                        <c:v>43840</c:v>
                      </c:pt>
                      <c:pt idx="7">
                        <c:v>43843</c:v>
                      </c:pt>
                      <c:pt idx="8">
                        <c:v>43844</c:v>
                      </c:pt>
                      <c:pt idx="9">
                        <c:v>43845</c:v>
                      </c:pt>
                      <c:pt idx="10">
                        <c:v>43846</c:v>
                      </c:pt>
                      <c:pt idx="11">
                        <c:v>43847</c:v>
                      </c:pt>
                      <c:pt idx="12">
                        <c:v>43850</c:v>
                      </c:pt>
                      <c:pt idx="13">
                        <c:v>43851</c:v>
                      </c:pt>
                      <c:pt idx="14">
                        <c:v>43852</c:v>
                      </c:pt>
                      <c:pt idx="15">
                        <c:v>43853</c:v>
                      </c:pt>
                      <c:pt idx="16">
                        <c:v>43854</c:v>
                      </c:pt>
                      <c:pt idx="17">
                        <c:v>43857</c:v>
                      </c:pt>
                      <c:pt idx="18">
                        <c:v>43858</c:v>
                      </c:pt>
                      <c:pt idx="19">
                        <c:v>43859</c:v>
                      </c:pt>
                      <c:pt idx="20">
                        <c:v>43860</c:v>
                      </c:pt>
                      <c:pt idx="21">
                        <c:v>43861</c:v>
                      </c:pt>
                      <c:pt idx="22">
                        <c:v>43864</c:v>
                      </c:pt>
                      <c:pt idx="23">
                        <c:v>43865</c:v>
                      </c:pt>
                      <c:pt idx="24">
                        <c:v>43866</c:v>
                      </c:pt>
                      <c:pt idx="25">
                        <c:v>43867</c:v>
                      </c:pt>
                      <c:pt idx="26">
                        <c:v>43868</c:v>
                      </c:pt>
                      <c:pt idx="27">
                        <c:v>43871</c:v>
                      </c:pt>
                      <c:pt idx="28">
                        <c:v>43872</c:v>
                      </c:pt>
                      <c:pt idx="29">
                        <c:v>43873</c:v>
                      </c:pt>
                      <c:pt idx="30">
                        <c:v>43874</c:v>
                      </c:pt>
                      <c:pt idx="31">
                        <c:v>43875</c:v>
                      </c:pt>
                      <c:pt idx="32">
                        <c:v>43878</c:v>
                      </c:pt>
                      <c:pt idx="33">
                        <c:v>43879</c:v>
                      </c:pt>
                      <c:pt idx="34">
                        <c:v>43880</c:v>
                      </c:pt>
                      <c:pt idx="35">
                        <c:v>43881</c:v>
                      </c:pt>
                      <c:pt idx="36">
                        <c:v>43882</c:v>
                      </c:pt>
                      <c:pt idx="37">
                        <c:v>43887</c:v>
                      </c:pt>
                      <c:pt idx="38">
                        <c:v>43888</c:v>
                      </c:pt>
                      <c:pt idx="39">
                        <c:v>43889</c:v>
                      </c:pt>
                      <c:pt idx="40">
                        <c:v>43892</c:v>
                      </c:pt>
                      <c:pt idx="41">
                        <c:v>43893</c:v>
                      </c:pt>
                      <c:pt idx="42">
                        <c:v>43894</c:v>
                      </c:pt>
                      <c:pt idx="43">
                        <c:v>43895</c:v>
                      </c:pt>
                      <c:pt idx="44">
                        <c:v>43896</c:v>
                      </c:pt>
                      <c:pt idx="45">
                        <c:v>43899</c:v>
                      </c:pt>
                      <c:pt idx="46">
                        <c:v>43900</c:v>
                      </c:pt>
                      <c:pt idx="47">
                        <c:v>43901</c:v>
                      </c:pt>
                      <c:pt idx="48">
                        <c:v>43902</c:v>
                      </c:pt>
                      <c:pt idx="49">
                        <c:v>43903</c:v>
                      </c:pt>
                      <c:pt idx="50">
                        <c:v>43906</c:v>
                      </c:pt>
                      <c:pt idx="51">
                        <c:v>43907</c:v>
                      </c:pt>
                      <c:pt idx="52">
                        <c:v>43908</c:v>
                      </c:pt>
                      <c:pt idx="53">
                        <c:v>43909</c:v>
                      </c:pt>
                      <c:pt idx="54">
                        <c:v>43910</c:v>
                      </c:pt>
                      <c:pt idx="55">
                        <c:v>43913</c:v>
                      </c:pt>
                      <c:pt idx="56">
                        <c:v>43914</c:v>
                      </c:pt>
                      <c:pt idx="57">
                        <c:v>43915</c:v>
                      </c:pt>
                      <c:pt idx="58">
                        <c:v>43916</c:v>
                      </c:pt>
                      <c:pt idx="59">
                        <c:v>43917</c:v>
                      </c:pt>
                      <c:pt idx="60">
                        <c:v>43920</c:v>
                      </c:pt>
                      <c:pt idx="61">
                        <c:v>43921</c:v>
                      </c:pt>
                      <c:pt idx="62">
                        <c:v>43922</c:v>
                      </c:pt>
                      <c:pt idx="63">
                        <c:v>43923</c:v>
                      </c:pt>
                      <c:pt idx="64">
                        <c:v>43924</c:v>
                      </c:pt>
                      <c:pt idx="65">
                        <c:v>43927</c:v>
                      </c:pt>
                      <c:pt idx="66">
                        <c:v>43928</c:v>
                      </c:pt>
                      <c:pt idx="67">
                        <c:v>43929</c:v>
                      </c:pt>
                      <c:pt idx="68">
                        <c:v>43930</c:v>
                      </c:pt>
                      <c:pt idx="69">
                        <c:v>43934</c:v>
                      </c:pt>
                      <c:pt idx="70">
                        <c:v>43935</c:v>
                      </c:pt>
                      <c:pt idx="71">
                        <c:v>43936</c:v>
                      </c:pt>
                      <c:pt idx="72">
                        <c:v>43937</c:v>
                      </c:pt>
                      <c:pt idx="73">
                        <c:v>43938</c:v>
                      </c:pt>
                      <c:pt idx="74">
                        <c:v>43941</c:v>
                      </c:pt>
                      <c:pt idx="75">
                        <c:v>43943</c:v>
                      </c:pt>
                      <c:pt idx="76">
                        <c:v>43944</c:v>
                      </c:pt>
                      <c:pt idx="77">
                        <c:v>43945</c:v>
                      </c:pt>
                      <c:pt idx="78">
                        <c:v>43948</c:v>
                      </c:pt>
                      <c:pt idx="79">
                        <c:v>43949</c:v>
                      </c:pt>
                      <c:pt idx="80">
                        <c:v>43950</c:v>
                      </c:pt>
                      <c:pt idx="81">
                        <c:v>43951</c:v>
                      </c:pt>
                      <c:pt idx="82">
                        <c:v>43955</c:v>
                      </c:pt>
                      <c:pt idx="83">
                        <c:v>43956</c:v>
                      </c:pt>
                      <c:pt idx="84">
                        <c:v>43957</c:v>
                      </c:pt>
                      <c:pt idx="85">
                        <c:v>43958</c:v>
                      </c:pt>
                      <c:pt idx="86">
                        <c:v>43959</c:v>
                      </c:pt>
                      <c:pt idx="87">
                        <c:v>43962</c:v>
                      </c:pt>
                      <c:pt idx="88">
                        <c:v>43963</c:v>
                      </c:pt>
                      <c:pt idx="89">
                        <c:v>43964</c:v>
                      </c:pt>
                      <c:pt idx="90">
                        <c:v>43965</c:v>
                      </c:pt>
                      <c:pt idx="91">
                        <c:v>43966</c:v>
                      </c:pt>
                      <c:pt idx="92">
                        <c:v>43969</c:v>
                      </c:pt>
                      <c:pt idx="93">
                        <c:v>43970</c:v>
                      </c:pt>
                      <c:pt idx="94">
                        <c:v>43971</c:v>
                      </c:pt>
                      <c:pt idx="95">
                        <c:v>43972</c:v>
                      </c:pt>
                      <c:pt idx="96">
                        <c:v>43973</c:v>
                      </c:pt>
                      <c:pt idx="97">
                        <c:v>43976</c:v>
                      </c:pt>
                      <c:pt idx="98">
                        <c:v>43977</c:v>
                      </c:pt>
                      <c:pt idx="99">
                        <c:v>43978</c:v>
                      </c:pt>
                      <c:pt idx="100">
                        <c:v>43979</c:v>
                      </c:pt>
                      <c:pt idx="101">
                        <c:v>43980</c:v>
                      </c:pt>
                      <c:pt idx="102">
                        <c:v>43983</c:v>
                      </c:pt>
                      <c:pt idx="103">
                        <c:v>43984</c:v>
                      </c:pt>
                      <c:pt idx="104">
                        <c:v>43985</c:v>
                      </c:pt>
                      <c:pt idx="105">
                        <c:v>43986</c:v>
                      </c:pt>
                      <c:pt idx="106">
                        <c:v>43987</c:v>
                      </c:pt>
                      <c:pt idx="107">
                        <c:v>43990</c:v>
                      </c:pt>
                      <c:pt idx="108">
                        <c:v>43991</c:v>
                      </c:pt>
                      <c:pt idx="109">
                        <c:v>43992</c:v>
                      </c:pt>
                      <c:pt idx="110">
                        <c:v>43994</c:v>
                      </c:pt>
                      <c:pt idx="111">
                        <c:v>43997</c:v>
                      </c:pt>
                      <c:pt idx="112">
                        <c:v>43998</c:v>
                      </c:pt>
                      <c:pt idx="113">
                        <c:v>43999</c:v>
                      </c:pt>
                      <c:pt idx="114">
                        <c:v>44000</c:v>
                      </c:pt>
                      <c:pt idx="115">
                        <c:v>44001</c:v>
                      </c:pt>
                      <c:pt idx="116">
                        <c:v>44004</c:v>
                      </c:pt>
                      <c:pt idx="117">
                        <c:v>44005</c:v>
                      </c:pt>
                      <c:pt idx="118">
                        <c:v>44006</c:v>
                      </c:pt>
                      <c:pt idx="119">
                        <c:v>44007</c:v>
                      </c:pt>
                      <c:pt idx="120">
                        <c:v>44008</c:v>
                      </c:pt>
                      <c:pt idx="121">
                        <c:v>44011</c:v>
                      </c:pt>
                      <c:pt idx="122">
                        <c:v>44012</c:v>
                      </c:pt>
                      <c:pt idx="123">
                        <c:v>44013</c:v>
                      </c:pt>
                      <c:pt idx="124">
                        <c:v>44014</c:v>
                      </c:pt>
                      <c:pt idx="125">
                        <c:v>44015</c:v>
                      </c:pt>
                      <c:pt idx="126">
                        <c:v>44018</c:v>
                      </c:pt>
                      <c:pt idx="127">
                        <c:v>44019</c:v>
                      </c:pt>
                      <c:pt idx="128">
                        <c:v>44020</c:v>
                      </c:pt>
                      <c:pt idx="129">
                        <c:v>44021</c:v>
                      </c:pt>
                      <c:pt idx="130">
                        <c:v>44022</c:v>
                      </c:pt>
                      <c:pt idx="131">
                        <c:v>44025</c:v>
                      </c:pt>
                      <c:pt idx="132">
                        <c:v>44026</c:v>
                      </c:pt>
                      <c:pt idx="133">
                        <c:v>44027</c:v>
                      </c:pt>
                      <c:pt idx="134">
                        <c:v>44028</c:v>
                      </c:pt>
                      <c:pt idx="135">
                        <c:v>44029</c:v>
                      </c:pt>
                      <c:pt idx="136">
                        <c:v>44032</c:v>
                      </c:pt>
                      <c:pt idx="137">
                        <c:v>44033</c:v>
                      </c:pt>
                      <c:pt idx="138">
                        <c:v>44034</c:v>
                      </c:pt>
                      <c:pt idx="139">
                        <c:v>44035</c:v>
                      </c:pt>
                      <c:pt idx="140">
                        <c:v>44036</c:v>
                      </c:pt>
                      <c:pt idx="141">
                        <c:v>44039</c:v>
                      </c:pt>
                      <c:pt idx="142">
                        <c:v>44040</c:v>
                      </c:pt>
                      <c:pt idx="143">
                        <c:v>44041</c:v>
                      </c:pt>
                      <c:pt idx="144">
                        <c:v>44042</c:v>
                      </c:pt>
                      <c:pt idx="145">
                        <c:v>44043</c:v>
                      </c:pt>
                      <c:pt idx="146">
                        <c:v>44046</c:v>
                      </c:pt>
                      <c:pt idx="147">
                        <c:v>44047</c:v>
                      </c:pt>
                      <c:pt idx="148">
                        <c:v>44048</c:v>
                      </c:pt>
                      <c:pt idx="149">
                        <c:v>44049</c:v>
                      </c:pt>
                      <c:pt idx="150">
                        <c:v>44050</c:v>
                      </c:pt>
                      <c:pt idx="151">
                        <c:v>44053</c:v>
                      </c:pt>
                      <c:pt idx="152">
                        <c:v>44054</c:v>
                      </c:pt>
                      <c:pt idx="153">
                        <c:v>44055</c:v>
                      </c:pt>
                      <c:pt idx="154">
                        <c:v>44056</c:v>
                      </c:pt>
                      <c:pt idx="155">
                        <c:v>44057</c:v>
                      </c:pt>
                      <c:pt idx="156">
                        <c:v>44060</c:v>
                      </c:pt>
                      <c:pt idx="157">
                        <c:v>44061</c:v>
                      </c:pt>
                      <c:pt idx="158">
                        <c:v>44062</c:v>
                      </c:pt>
                      <c:pt idx="159">
                        <c:v>44063</c:v>
                      </c:pt>
                      <c:pt idx="160">
                        <c:v>44064</c:v>
                      </c:pt>
                      <c:pt idx="161">
                        <c:v>44067</c:v>
                      </c:pt>
                      <c:pt idx="162">
                        <c:v>44068</c:v>
                      </c:pt>
                      <c:pt idx="163">
                        <c:v>44069</c:v>
                      </c:pt>
                      <c:pt idx="164">
                        <c:v>44070</c:v>
                      </c:pt>
                      <c:pt idx="165">
                        <c:v>44071</c:v>
                      </c:pt>
                      <c:pt idx="166">
                        <c:v>44074</c:v>
                      </c:pt>
                      <c:pt idx="167">
                        <c:v>44075</c:v>
                      </c:pt>
                      <c:pt idx="168">
                        <c:v>44076</c:v>
                      </c:pt>
                      <c:pt idx="169">
                        <c:v>44077</c:v>
                      </c:pt>
                      <c:pt idx="170">
                        <c:v>44078</c:v>
                      </c:pt>
                      <c:pt idx="171">
                        <c:v>44082</c:v>
                      </c:pt>
                      <c:pt idx="172">
                        <c:v>44083</c:v>
                      </c:pt>
                      <c:pt idx="173">
                        <c:v>44084</c:v>
                      </c:pt>
                      <c:pt idx="174">
                        <c:v>44085</c:v>
                      </c:pt>
                      <c:pt idx="175">
                        <c:v>44088</c:v>
                      </c:pt>
                      <c:pt idx="176">
                        <c:v>44089</c:v>
                      </c:pt>
                      <c:pt idx="177">
                        <c:v>44090</c:v>
                      </c:pt>
                      <c:pt idx="178">
                        <c:v>44091</c:v>
                      </c:pt>
                      <c:pt idx="179">
                        <c:v>44092</c:v>
                      </c:pt>
                      <c:pt idx="180">
                        <c:v>44095</c:v>
                      </c:pt>
                      <c:pt idx="181">
                        <c:v>44096</c:v>
                      </c:pt>
                      <c:pt idx="182">
                        <c:v>44097</c:v>
                      </c:pt>
                      <c:pt idx="183">
                        <c:v>44098</c:v>
                      </c:pt>
                      <c:pt idx="184">
                        <c:v>44099</c:v>
                      </c:pt>
                      <c:pt idx="185">
                        <c:v>44102</c:v>
                      </c:pt>
                      <c:pt idx="186">
                        <c:v>44103</c:v>
                      </c:pt>
                      <c:pt idx="187">
                        <c:v>44104</c:v>
                      </c:pt>
                      <c:pt idx="188">
                        <c:v>44105</c:v>
                      </c:pt>
                      <c:pt idx="189">
                        <c:v>44106</c:v>
                      </c:pt>
                      <c:pt idx="190">
                        <c:v>44109</c:v>
                      </c:pt>
                      <c:pt idx="191">
                        <c:v>44110</c:v>
                      </c:pt>
                      <c:pt idx="192">
                        <c:v>44111</c:v>
                      </c:pt>
                      <c:pt idx="193">
                        <c:v>44112</c:v>
                      </c:pt>
                      <c:pt idx="194">
                        <c:v>44113</c:v>
                      </c:pt>
                      <c:pt idx="195">
                        <c:v>44117</c:v>
                      </c:pt>
                      <c:pt idx="196">
                        <c:v>44118</c:v>
                      </c:pt>
                      <c:pt idx="197">
                        <c:v>44119</c:v>
                      </c:pt>
                      <c:pt idx="198">
                        <c:v>44120</c:v>
                      </c:pt>
                      <c:pt idx="199">
                        <c:v>44123</c:v>
                      </c:pt>
                      <c:pt idx="200">
                        <c:v>44124</c:v>
                      </c:pt>
                      <c:pt idx="201">
                        <c:v>44125</c:v>
                      </c:pt>
                      <c:pt idx="202">
                        <c:v>44126</c:v>
                      </c:pt>
                      <c:pt idx="203">
                        <c:v>44127</c:v>
                      </c:pt>
                      <c:pt idx="204">
                        <c:v>44130</c:v>
                      </c:pt>
                      <c:pt idx="205">
                        <c:v>44131</c:v>
                      </c:pt>
                      <c:pt idx="206">
                        <c:v>44132</c:v>
                      </c:pt>
                      <c:pt idx="207">
                        <c:v>44133</c:v>
                      </c:pt>
                      <c:pt idx="208">
                        <c:v>44134</c:v>
                      </c:pt>
                      <c:pt idx="209">
                        <c:v>44138</c:v>
                      </c:pt>
                      <c:pt idx="210">
                        <c:v>44139</c:v>
                      </c:pt>
                      <c:pt idx="211">
                        <c:v>44140</c:v>
                      </c:pt>
                      <c:pt idx="212">
                        <c:v>44141</c:v>
                      </c:pt>
                      <c:pt idx="213">
                        <c:v>44144</c:v>
                      </c:pt>
                      <c:pt idx="214">
                        <c:v>44145</c:v>
                      </c:pt>
                      <c:pt idx="215">
                        <c:v>44146</c:v>
                      </c:pt>
                      <c:pt idx="216">
                        <c:v>44147</c:v>
                      </c:pt>
                      <c:pt idx="217">
                        <c:v>44148</c:v>
                      </c:pt>
                      <c:pt idx="218">
                        <c:v>44151</c:v>
                      </c:pt>
                      <c:pt idx="219">
                        <c:v>44152</c:v>
                      </c:pt>
                      <c:pt idx="220">
                        <c:v>44153</c:v>
                      </c:pt>
                      <c:pt idx="221">
                        <c:v>44154</c:v>
                      </c:pt>
                      <c:pt idx="222">
                        <c:v>44155</c:v>
                      </c:pt>
                      <c:pt idx="223">
                        <c:v>44158</c:v>
                      </c:pt>
                      <c:pt idx="224">
                        <c:v>44159</c:v>
                      </c:pt>
                      <c:pt idx="225">
                        <c:v>44160</c:v>
                      </c:pt>
                      <c:pt idx="226">
                        <c:v>44161</c:v>
                      </c:pt>
                      <c:pt idx="227">
                        <c:v>44162</c:v>
                      </c:pt>
                      <c:pt idx="228">
                        <c:v>44165</c:v>
                      </c:pt>
                      <c:pt idx="229">
                        <c:v>44166</c:v>
                      </c:pt>
                      <c:pt idx="230">
                        <c:v>44167</c:v>
                      </c:pt>
                      <c:pt idx="231">
                        <c:v>44168</c:v>
                      </c:pt>
                      <c:pt idx="232">
                        <c:v>44169</c:v>
                      </c:pt>
                      <c:pt idx="233">
                        <c:v>44172</c:v>
                      </c:pt>
                      <c:pt idx="234">
                        <c:v>44173</c:v>
                      </c:pt>
                      <c:pt idx="235">
                        <c:v>44174</c:v>
                      </c:pt>
                      <c:pt idx="236">
                        <c:v>44175</c:v>
                      </c:pt>
                      <c:pt idx="237">
                        <c:v>44176</c:v>
                      </c:pt>
                      <c:pt idx="238">
                        <c:v>44179</c:v>
                      </c:pt>
                      <c:pt idx="239">
                        <c:v>44180</c:v>
                      </c:pt>
                      <c:pt idx="240">
                        <c:v>44181</c:v>
                      </c:pt>
                      <c:pt idx="241">
                        <c:v>44182</c:v>
                      </c:pt>
                      <c:pt idx="242">
                        <c:v>44183</c:v>
                      </c:pt>
                      <c:pt idx="243">
                        <c:v>44186</c:v>
                      </c:pt>
                      <c:pt idx="244">
                        <c:v>44187</c:v>
                      </c:pt>
                      <c:pt idx="245">
                        <c:v>44188</c:v>
                      </c:pt>
                      <c:pt idx="246">
                        <c:v>44189</c:v>
                      </c:pt>
                      <c:pt idx="247">
                        <c:v>44193</c:v>
                      </c:pt>
                      <c:pt idx="248">
                        <c:v>44194</c:v>
                      </c:pt>
                      <c:pt idx="249">
                        <c:v>44195</c:v>
                      </c:pt>
                      <c:pt idx="250">
                        <c:v>44196</c:v>
                      </c:pt>
                      <c:pt idx="251">
                        <c:v>44200</c:v>
                      </c:pt>
                      <c:pt idx="252">
                        <c:v>44201</c:v>
                      </c:pt>
                      <c:pt idx="253">
                        <c:v>44202</c:v>
                      </c:pt>
                      <c:pt idx="254">
                        <c:v>44203</c:v>
                      </c:pt>
                      <c:pt idx="255">
                        <c:v>44204</c:v>
                      </c:pt>
                      <c:pt idx="256">
                        <c:v>44207</c:v>
                      </c:pt>
                      <c:pt idx="257">
                        <c:v>44208</c:v>
                      </c:pt>
                      <c:pt idx="258">
                        <c:v>44209</c:v>
                      </c:pt>
                      <c:pt idx="259">
                        <c:v>44210</c:v>
                      </c:pt>
                      <c:pt idx="260">
                        <c:v>44211</c:v>
                      </c:pt>
                      <c:pt idx="261">
                        <c:v>44214</c:v>
                      </c:pt>
                      <c:pt idx="262">
                        <c:v>44215</c:v>
                      </c:pt>
                      <c:pt idx="263">
                        <c:v>44216</c:v>
                      </c:pt>
                      <c:pt idx="264">
                        <c:v>44217</c:v>
                      </c:pt>
                      <c:pt idx="265">
                        <c:v>44218</c:v>
                      </c:pt>
                      <c:pt idx="266">
                        <c:v>44221</c:v>
                      </c:pt>
                      <c:pt idx="267">
                        <c:v>44222</c:v>
                      </c:pt>
                      <c:pt idx="268">
                        <c:v>44223</c:v>
                      </c:pt>
                      <c:pt idx="269">
                        <c:v>44224</c:v>
                      </c:pt>
                      <c:pt idx="270">
                        <c:v>44225</c:v>
                      </c:pt>
                      <c:pt idx="271">
                        <c:v>44228</c:v>
                      </c:pt>
                      <c:pt idx="272">
                        <c:v>44229</c:v>
                      </c:pt>
                      <c:pt idx="273">
                        <c:v>44230</c:v>
                      </c:pt>
                      <c:pt idx="274">
                        <c:v>44231</c:v>
                      </c:pt>
                      <c:pt idx="275">
                        <c:v>44232</c:v>
                      </c:pt>
                      <c:pt idx="276">
                        <c:v>44235</c:v>
                      </c:pt>
                      <c:pt idx="277">
                        <c:v>44236</c:v>
                      </c:pt>
                      <c:pt idx="278">
                        <c:v>44237</c:v>
                      </c:pt>
                      <c:pt idx="279">
                        <c:v>44238</c:v>
                      </c:pt>
                      <c:pt idx="280">
                        <c:v>44239</c:v>
                      </c:pt>
                      <c:pt idx="281">
                        <c:v>44244</c:v>
                      </c:pt>
                      <c:pt idx="282">
                        <c:v>44245</c:v>
                      </c:pt>
                      <c:pt idx="283">
                        <c:v>44246</c:v>
                      </c:pt>
                      <c:pt idx="284">
                        <c:v>44249</c:v>
                      </c:pt>
                      <c:pt idx="285">
                        <c:v>44250</c:v>
                      </c:pt>
                      <c:pt idx="286">
                        <c:v>44251</c:v>
                      </c:pt>
                      <c:pt idx="287">
                        <c:v>44252</c:v>
                      </c:pt>
                      <c:pt idx="288">
                        <c:v>44253</c:v>
                      </c:pt>
                      <c:pt idx="289">
                        <c:v>44256</c:v>
                      </c:pt>
                      <c:pt idx="290">
                        <c:v>44257</c:v>
                      </c:pt>
                      <c:pt idx="291">
                        <c:v>44258</c:v>
                      </c:pt>
                      <c:pt idx="292">
                        <c:v>44259</c:v>
                      </c:pt>
                      <c:pt idx="293">
                        <c:v>44260</c:v>
                      </c:pt>
                      <c:pt idx="294">
                        <c:v>44263</c:v>
                      </c:pt>
                      <c:pt idx="295">
                        <c:v>44264</c:v>
                      </c:pt>
                      <c:pt idx="296">
                        <c:v>44265</c:v>
                      </c:pt>
                      <c:pt idx="297">
                        <c:v>44266</c:v>
                      </c:pt>
                      <c:pt idx="298">
                        <c:v>44267</c:v>
                      </c:pt>
                      <c:pt idx="299">
                        <c:v>44270</c:v>
                      </c:pt>
                      <c:pt idx="300">
                        <c:v>44271</c:v>
                      </c:pt>
                      <c:pt idx="301">
                        <c:v>44272</c:v>
                      </c:pt>
                      <c:pt idx="302">
                        <c:v>44273</c:v>
                      </c:pt>
                      <c:pt idx="303">
                        <c:v>44274</c:v>
                      </c:pt>
                      <c:pt idx="304">
                        <c:v>44277</c:v>
                      </c:pt>
                      <c:pt idx="305">
                        <c:v>44278</c:v>
                      </c:pt>
                      <c:pt idx="306">
                        <c:v>44279</c:v>
                      </c:pt>
                      <c:pt idx="307">
                        <c:v>44280</c:v>
                      </c:pt>
                      <c:pt idx="308">
                        <c:v>44281</c:v>
                      </c:pt>
                      <c:pt idx="309">
                        <c:v>44284</c:v>
                      </c:pt>
                      <c:pt idx="310">
                        <c:v>44285</c:v>
                      </c:pt>
                      <c:pt idx="311">
                        <c:v>44286</c:v>
                      </c:pt>
                      <c:pt idx="312">
                        <c:v>44287</c:v>
                      </c:pt>
                      <c:pt idx="313">
                        <c:v>44291</c:v>
                      </c:pt>
                      <c:pt idx="314">
                        <c:v>44292</c:v>
                      </c:pt>
                      <c:pt idx="315">
                        <c:v>44293</c:v>
                      </c:pt>
                      <c:pt idx="316">
                        <c:v>44294</c:v>
                      </c:pt>
                      <c:pt idx="317">
                        <c:v>44295</c:v>
                      </c:pt>
                      <c:pt idx="318">
                        <c:v>44298</c:v>
                      </c:pt>
                      <c:pt idx="319">
                        <c:v>44299</c:v>
                      </c:pt>
                      <c:pt idx="320">
                        <c:v>44300</c:v>
                      </c:pt>
                      <c:pt idx="321">
                        <c:v>44301</c:v>
                      </c:pt>
                      <c:pt idx="322">
                        <c:v>44302</c:v>
                      </c:pt>
                      <c:pt idx="323">
                        <c:v>44305</c:v>
                      </c:pt>
                      <c:pt idx="324">
                        <c:v>44306</c:v>
                      </c:pt>
                      <c:pt idx="325">
                        <c:v>44308</c:v>
                      </c:pt>
                      <c:pt idx="326">
                        <c:v>44309</c:v>
                      </c:pt>
                      <c:pt idx="327">
                        <c:v>44312</c:v>
                      </c:pt>
                      <c:pt idx="328">
                        <c:v>44313</c:v>
                      </c:pt>
                      <c:pt idx="329">
                        <c:v>44314</c:v>
                      </c:pt>
                      <c:pt idx="330">
                        <c:v>44315</c:v>
                      </c:pt>
                      <c:pt idx="331">
                        <c:v>44316</c:v>
                      </c:pt>
                      <c:pt idx="332">
                        <c:v>44319</c:v>
                      </c:pt>
                      <c:pt idx="333">
                        <c:v>44320</c:v>
                      </c:pt>
                      <c:pt idx="334">
                        <c:v>44321</c:v>
                      </c:pt>
                      <c:pt idx="335">
                        <c:v>44322</c:v>
                      </c:pt>
                      <c:pt idx="336">
                        <c:v>44323</c:v>
                      </c:pt>
                      <c:pt idx="337">
                        <c:v>44326</c:v>
                      </c:pt>
                      <c:pt idx="338">
                        <c:v>44327</c:v>
                      </c:pt>
                      <c:pt idx="339">
                        <c:v>44328</c:v>
                      </c:pt>
                      <c:pt idx="340">
                        <c:v>44329</c:v>
                      </c:pt>
                      <c:pt idx="341">
                        <c:v>44330</c:v>
                      </c:pt>
                      <c:pt idx="342">
                        <c:v>44333</c:v>
                      </c:pt>
                      <c:pt idx="343">
                        <c:v>44334</c:v>
                      </c:pt>
                      <c:pt idx="344">
                        <c:v>44335</c:v>
                      </c:pt>
                      <c:pt idx="345">
                        <c:v>44336</c:v>
                      </c:pt>
                      <c:pt idx="346">
                        <c:v>44337</c:v>
                      </c:pt>
                      <c:pt idx="347">
                        <c:v>44340</c:v>
                      </c:pt>
                      <c:pt idx="348">
                        <c:v>44341</c:v>
                      </c:pt>
                      <c:pt idx="349">
                        <c:v>44342</c:v>
                      </c:pt>
                      <c:pt idx="350">
                        <c:v>44343</c:v>
                      </c:pt>
                      <c:pt idx="351">
                        <c:v>44344</c:v>
                      </c:pt>
                      <c:pt idx="352">
                        <c:v>44347</c:v>
                      </c:pt>
                      <c:pt idx="353">
                        <c:v>44348</c:v>
                      </c:pt>
                      <c:pt idx="354">
                        <c:v>44349</c:v>
                      </c:pt>
                      <c:pt idx="355">
                        <c:v>44351</c:v>
                      </c:pt>
                      <c:pt idx="356">
                        <c:v>44354</c:v>
                      </c:pt>
                      <c:pt idx="357">
                        <c:v>44355</c:v>
                      </c:pt>
                      <c:pt idx="358">
                        <c:v>44356</c:v>
                      </c:pt>
                      <c:pt idx="359">
                        <c:v>44357</c:v>
                      </c:pt>
                      <c:pt idx="360">
                        <c:v>44358</c:v>
                      </c:pt>
                      <c:pt idx="361">
                        <c:v>44361</c:v>
                      </c:pt>
                      <c:pt idx="362">
                        <c:v>44362</c:v>
                      </c:pt>
                      <c:pt idx="363">
                        <c:v>44363</c:v>
                      </c:pt>
                      <c:pt idx="364">
                        <c:v>44364</c:v>
                      </c:pt>
                      <c:pt idx="365">
                        <c:v>44365</c:v>
                      </c:pt>
                      <c:pt idx="366">
                        <c:v>44368</c:v>
                      </c:pt>
                      <c:pt idx="367">
                        <c:v>44369</c:v>
                      </c:pt>
                      <c:pt idx="368">
                        <c:v>44370</c:v>
                      </c:pt>
                      <c:pt idx="369">
                        <c:v>44371</c:v>
                      </c:pt>
                      <c:pt idx="370">
                        <c:v>44372</c:v>
                      </c:pt>
                      <c:pt idx="371">
                        <c:v>44375</c:v>
                      </c:pt>
                      <c:pt idx="372">
                        <c:v>44376</c:v>
                      </c:pt>
                      <c:pt idx="373">
                        <c:v>44377</c:v>
                      </c:pt>
                      <c:pt idx="374">
                        <c:v>44378</c:v>
                      </c:pt>
                      <c:pt idx="375">
                        <c:v>44379</c:v>
                      </c:pt>
                      <c:pt idx="376">
                        <c:v>44382</c:v>
                      </c:pt>
                      <c:pt idx="377">
                        <c:v>44383</c:v>
                      </c:pt>
                      <c:pt idx="378">
                        <c:v>44384</c:v>
                      </c:pt>
                      <c:pt idx="379">
                        <c:v>44385</c:v>
                      </c:pt>
                      <c:pt idx="380">
                        <c:v>44386</c:v>
                      </c:pt>
                      <c:pt idx="381">
                        <c:v>44389</c:v>
                      </c:pt>
                      <c:pt idx="382">
                        <c:v>44390</c:v>
                      </c:pt>
                      <c:pt idx="383">
                        <c:v>44391</c:v>
                      </c:pt>
                      <c:pt idx="384">
                        <c:v>44392</c:v>
                      </c:pt>
                      <c:pt idx="385">
                        <c:v>44393</c:v>
                      </c:pt>
                      <c:pt idx="386">
                        <c:v>44396</c:v>
                      </c:pt>
                      <c:pt idx="387">
                        <c:v>44397</c:v>
                      </c:pt>
                      <c:pt idx="388">
                        <c:v>44398</c:v>
                      </c:pt>
                      <c:pt idx="389">
                        <c:v>44399</c:v>
                      </c:pt>
                      <c:pt idx="390">
                        <c:v>44400</c:v>
                      </c:pt>
                      <c:pt idx="391">
                        <c:v>44403</c:v>
                      </c:pt>
                      <c:pt idx="392">
                        <c:v>44404</c:v>
                      </c:pt>
                      <c:pt idx="393">
                        <c:v>44405</c:v>
                      </c:pt>
                      <c:pt idx="394">
                        <c:v>44406</c:v>
                      </c:pt>
                      <c:pt idx="395">
                        <c:v>44407</c:v>
                      </c:pt>
                      <c:pt idx="396">
                        <c:v>44410</c:v>
                      </c:pt>
                      <c:pt idx="397">
                        <c:v>44411</c:v>
                      </c:pt>
                      <c:pt idx="398">
                        <c:v>44412</c:v>
                      </c:pt>
                      <c:pt idx="399">
                        <c:v>44413</c:v>
                      </c:pt>
                      <c:pt idx="400">
                        <c:v>44414</c:v>
                      </c:pt>
                      <c:pt idx="401">
                        <c:v>44417</c:v>
                      </c:pt>
                      <c:pt idx="402">
                        <c:v>44418</c:v>
                      </c:pt>
                      <c:pt idx="403">
                        <c:v>44419</c:v>
                      </c:pt>
                      <c:pt idx="404">
                        <c:v>44420</c:v>
                      </c:pt>
                      <c:pt idx="405">
                        <c:v>44421</c:v>
                      </c:pt>
                      <c:pt idx="406">
                        <c:v>44424</c:v>
                      </c:pt>
                      <c:pt idx="407">
                        <c:v>44425</c:v>
                      </c:pt>
                      <c:pt idx="408">
                        <c:v>44426</c:v>
                      </c:pt>
                      <c:pt idx="409">
                        <c:v>44427</c:v>
                      </c:pt>
                      <c:pt idx="410">
                        <c:v>44428</c:v>
                      </c:pt>
                      <c:pt idx="411">
                        <c:v>44431</c:v>
                      </c:pt>
                      <c:pt idx="412">
                        <c:v>44432</c:v>
                      </c:pt>
                      <c:pt idx="413">
                        <c:v>44433</c:v>
                      </c:pt>
                      <c:pt idx="414">
                        <c:v>44434</c:v>
                      </c:pt>
                      <c:pt idx="415">
                        <c:v>44435</c:v>
                      </c:pt>
                      <c:pt idx="416">
                        <c:v>44438</c:v>
                      </c:pt>
                      <c:pt idx="417">
                        <c:v>44439</c:v>
                      </c:pt>
                      <c:pt idx="418">
                        <c:v>44440</c:v>
                      </c:pt>
                      <c:pt idx="419">
                        <c:v>44441</c:v>
                      </c:pt>
                      <c:pt idx="420">
                        <c:v>44442</c:v>
                      </c:pt>
                      <c:pt idx="421">
                        <c:v>44445</c:v>
                      </c:pt>
                      <c:pt idx="422">
                        <c:v>44447</c:v>
                      </c:pt>
                      <c:pt idx="423">
                        <c:v>44448</c:v>
                      </c:pt>
                      <c:pt idx="424">
                        <c:v>44449</c:v>
                      </c:pt>
                      <c:pt idx="425">
                        <c:v>44452</c:v>
                      </c:pt>
                      <c:pt idx="426">
                        <c:v>44453</c:v>
                      </c:pt>
                      <c:pt idx="427">
                        <c:v>44454</c:v>
                      </c:pt>
                      <c:pt idx="428">
                        <c:v>44455</c:v>
                      </c:pt>
                      <c:pt idx="429">
                        <c:v>44456</c:v>
                      </c:pt>
                      <c:pt idx="430">
                        <c:v>44459</c:v>
                      </c:pt>
                      <c:pt idx="431">
                        <c:v>44460</c:v>
                      </c:pt>
                      <c:pt idx="432">
                        <c:v>44461</c:v>
                      </c:pt>
                      <c:pt idx="433">
                        <c:v>44462</c:v>
                      </c:pt>
                      <c:pt idx="434">
                        <c:v>44463</c:v>
                      </c:pt>
                      <c:pt idx="435">
                        <c:v>44466</c:v>
                      </c:pt>
                      <c:pt idx="436">
                        <c:v>44467</c:v>
                      </c:pt>
                      <c:pt idx="437">
                        <c:v>44468</c:v>
                      </c:pt>
                      <c:pt idx="438">
                        <c:v>44469</c:v>
                      </c:pt>
                      <c:pt idx="439">
                        <c:v>44470</c:v>
                      </c:pt>
                      <c:pt idx="440">
                        <c:v>44473</c:v>
                      </c:pt>
                      <c:pt idx="441">
                        <c:v>44474</c:v>
                      </c:pt>
                      <c:pt idx="442">
                        <c:v>44475</c:v>
                      </c:pt>
                      <c:pt idx="443">
                        <c:v>44476</c:v>
                      </c:pt>
                      <c:pt idx="444">
                        <c:v>44477</c:v>
                      </c:pt>
                      <c:pt idx="445">
                        <c:v>44480</c:v>
                      </c:pt>
                      <c:pt idx="446">
                        <c:v>44482</c:v>
                      </c:pt>
                      <c:pt idx="447">
                        <c:v>44483</c:v>
                      </c:pt>
                      <c:pt idx="448">
                        <c:v>44484</c:v>
                      </c:pt>
                      <c:pt idx="449">
                        <c:v>44487</c:v>
                      </c:pt>
                      <c:pt idx="450">
                        <c:v>44488</c:v>
                      </c:pt>
                      <c:pt idx="451">
                        <c:v>44489</c:v>
                      </c:pt>
                      <c:pt idx="452">
                        <c:v>44490</c:v>
                      </c:pt>
                      <c:pt idx="453">
                        <c:v>44491</c:v>
                      </c:pt>
                      <c:pt idx="454">
                        <c:v>44494</c:v>
                      </c:pt>
                      <c:pt idx="455">
                        <c:v>44495</c:v>
                      </c:pt>
                      <c:pt idx="456">
                        <c:v>44496</c:v>
                      </c:pt>
                      <c:pt idx="457">
                        <c:v>44497</c:v>
                      </c:pt>
                      <c:pt idx="458">
                        <c:v>44498</c:v>
                      </c:pt>
                      <c:pt idx="459">
                        <c:v>44501</c:v>
                      </c:pt>
                      <c:pt idx="460">
                        <c:v>44503</c:v>
                      </c:pt>
                      <c:pt idx="461">
                        <c:v>44504</c:v>
                      </c:pt>
                      <c:pt idx="462">
                        <c:v>44505</c:v>
                      </c:pt>
                      <c:pt idx="463">
                        <c:v>44508</c:v>
                      </c:pt>
                      <c:pt idx="464">
                        <c:v>44509</c:v>
                      </c:pt>
                      <c:pt idx="465">
                        <c:v>44510</c:v>
                      </c:pt>
                      <c:pt idx="466">
                        <c:v>44511</c:v>
                      </c:pt>
                      <c:pt idx="467">
                        <c:v>44512</c:v>
                      </c:pt>
                      <c:pt idx="468">
                        <c:v>44516</c:v>
                      </c:pt>
                      <c:pt idx="469">
                        <c:v>44517</c:v>
                      </c:pt>
                      <c:pt idx="470">
                        <c:v>44518</c:v>
                      </c:pt>
                      <c:pt idx="471">
                        <c:v>44519</c:v>
                      </c:pt>
                      <c:pt idx="472">
                        <c:v>44522</c:v>
                      </c:pt>
                      <c:pt idx="473">
                        <c:v>44523</c:v>
                      </c:pt>
                      <c:pt idx="474">
                        <c:v>44524</c:v>
                      </c:pt>
                      <c:pt idx="475">
                        <c:v>44525</c:v>
                      </c:pt>
                      <c:pt idx="476">
                        <c:v>44526</c:v>
                      </c:pt>
                      <c:pt idx="477">
                        <c:v>44529</c:v>
                      </c:pt>
                      <c:pt idx="478">
                        <c:v>44530</c:v>
                      </c:pt>
                      <c:pt idx="479">
                        <c:v>44531</c:v>
                      </c:pt>
                      <c:pt idx="480">
                        <c:v>44532</c:v>
                      </c:pt>
                      <c:pt idx="481">
                        <c:v>44533</c:v>
                      </c:pt>
                      <c:pt idx="482">
                        <c:v>44536</c:v>
                      </c:pt>
                      <c:pt idx="483">
                        <c:v>44537</c:v>
                      </c:pt>
                      <c:pt idx="484">
                        <c:v>44538</c:v>
                      </c:pt>
                      <c:pt idx="485">
                        <c:v>44539</c:v>
                      </c:pt>
                      <c:pt idx="486">
                        <c:v>44540</c:v>
                      </c:pt>
                      <c:pt idx="487">
                        <c:v>44543</c:v>
                      </c:pt>
                      <c:pt idx="488">
                        <c:v>44544</c:v>
                      </c:pt>
                      <c:pt idx="489">
                        <c:v>44545</c:v>
                      </c:pt>
                      <c:pt idx="490">
                        <c:v>44546</c:v>
                      </c:pt>
                      <c:pt idx="491">
                        <c:v>44547</c:v>
                      </c:pt>
                      <c:pt idx="492">
                        <c:v>44550</c:v>
                      </c:pt>
                      <c:pt idx="493">
                        <c:v>44551</c:v>
                      </c:pt>
                      <c:pt idx="494">
                        <c:v>44552</c:v>
                      </c:pt>
                      <c:pt idx="495">
                        <c:v>44553</c:v>
                      </c:pt>
                      <c:pt idx="496">
                        <c:v>44554</c:v>
                      </c:pt>
                      <c:pt idx="497">
                        <c:v>44557</c:v>
                      </c:pt>
                      <c:pt idx="498">
                        <c:v>44558</c:v>
                      </c:pt>
                      <c:pt idx="499">
                        <c:v>44559</c:v>
                      </c:pt>
                      <c:pt idx="500">
                        <c:v>44560</c:v>
                      </c:pt>
                      <c:pt idx="501">
                        <c:v>44561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'NTN-F'!$AQ$3:$AQ$988</c15:sqref>
                        </c15:formulaRef>
                      </c:ext>
                    </c:extLst>
                    <c:numCache>
                      <c:formatCode>0.00</c:formatCode>
                      <c:ptCount val="986"/>
                      <c:pt idx="0" formatCode="General">
                        <c:v>0</c:v>
                      </c:pt>
                      <c:pt idx="1">
                        <c:v>1.7088558920153041E-2</c:v>
                      </c:pt>
                      <c:pt idx="2">
                        <c:v>3.4180038028774895E-2</c:v>
                      </c:pt>
                      <c:pt idx="3">
                        <c:v>5.1274437824866403E-2</c:v>
                      </c:pt>
                      <c:pt idx="4">
                        <c:v>6.8371758807539429E-2</c:v>
                      </c:pt>
                      <c:pt idx="5">
                        <c:v>8.5472001475972448E-2</c:v>
                      </c:pt>
                      <c:pt idx="6">
                        <c:v>0.10257516632945496</c:v>
                      </c:pt>
                      <c:pt idx="7">
                        <c:v>0.11968125386734307</c:v>
                      </c:pt>
                      <c:pt idx="8">
                        <c:v>0.13679026458908172</c:v>
                      </c:pt>
                      <c:pt idx="9">
                        <c:v>0.15390219899420465</c:v>
                      </c:pt>
                      <c:pt idx="10">
                        <c:v>0.17101705758231223</c:v>
                      </c:pt>
                      <c:pt idx="11">
                        <c:v>0.18813484085311583</c:v>
                      </c:pt>
                      <c:pt idx="12">
                        <c:v>0.20525554930639345</c:v>
                      </c:pt>
                      <c:pt idx="13">
                        <c:v>0.22237918344203411</c:v>
                      </c:pt>
                      <c:pt idx="14">
                        <c:v>0.23950574375997125</c:v>
                      </c:pt>
                      <c:pt idx="15">
                        <c:v>0.2566352307602715</c:v>
                      </c:pt>
                      <c:pt idx="16">
                        <c:v>0.27376764494304595</c:v>
                      </c:pt>
                      <c:pt idx="17">
                        <c:v>0.29090298680851667</c:v>
                      </c:pt>
                      <c:pt idx="18">
                        <c:v>0.30804125685697237</c:v>
                      </c:pt>
                      <c:pt idx="19">
                        <c:v>0.32518245558881276</c:v>
                      </c:pt>
                      <c:pt idx="20">
                        <c:v>0.34232658350448197</c:v>
                      </c:pt>
                      <c:pt idx="21">
                        <c:v>0.35947364110455737</c:v>
                      </c:pt>
                      <c:pt idx="22">
                        <c:v>0.37662362888968293</c:v>
                      </c:pt>
                      <c:pt idx="23">
                        <c:v>0.39377654736056922</c:v>
                      </c:pt>
                      <c:pt idx="24">
                        <c:v>0.41093239701803785</c:v>
                      </c:pt>
                      <c:pt idx="25">
                        <c:v>0.42809117836297705</c:v>
                      </c:pt>
                      <c:pt idx="26">
                        <c:v>0.44429726838108863</c:v>
                      </c:pt>
                      <c:pt idx="27">
                        <c:v>0.46050597357738532</c:v>
                      </c:pt>
                      <c:pt idx="28">
                        <c:v>0.4767172943738851</c:v>
                      </c:pt>
                      <c:pt idx="29">
                        <c:v>0.49293123119267257</c:v>
                      </c:pt>
                      <c:pt idx="30">
                        <c:v>0.50914778445587672</c:v>
                      </c:pt>
                      <c:pt idx="31">
                        <c:v>0.52536695458573757</c:v>
                      </c:pt>
                      <c:pt idx="32">
                        <c:v>0.54158874200451734</c:v>
                      </c:pt>
                      <c:pt idx="33">
                        <c:v>0.55781314713456709</c:v>
                      </c:pt>
                      <c:pt idx="34">
                        <c:v>0.57404017039832667</c:v>
                      </c:pt>
                      <c:pt idx="35">
                        <c:v>0.59026981221828034</c:v>
                      </c:pt>
                      <c:pt idx="36">
                        <c:v>0.606502073016979</c:v>
                      </c:pt>
                      <c:pt idx="37">
                        <c:v>0.62273695321704015</c:v>
                      </c:pt>
                      <c:pt idx="38">
                        <c:v>0.63897445324117008</c:v>
                      </c:pt>
                      <c:pt idx="39">
                        <c:v>0.65521457351211954</c:v>
                      </c:pt>
                      <c:pt idx="40">
                        <c:v>0.67145731445272805</c:v>
                      </c:pt>
                      <c:pt idx="41">
                        <c:v>0.68770267648587957</c:v>
                      </c:pt>
                      <c:pt idx="42">
                        <c:v>0.70395066003456908</c:v>
                      </c:pt>
                      <c:pt idx="43">
                        <c:v>0.72020126552179153</c:v>
                      </c:pt>
                      <c:pt idx="44">
                        <c:v>0.73645449337067515</c:v>
                      </c:pt>
                      <c:pt idx="45">
                        <c:v>0.75271034400439252</c:v>
                      </c:pt>
                      <c:pt idx="46">
                        <c:v>0.76896881784616067</c:v>
                      </c:pt>
                      <c:pt idx="47">
                        <c:v>0.78522991531930764</c:v>
                      </c:pt>
                      <c:pt idx="48">
                        <c:v>0.80149363684720587</c:v>
                      </c:pt>
                      <c:pt idx="49">
                        <c:v>0.81775998285329443</c:v>
                      </c:pt>
                      <c:pt idx="50">
                        <c:v>0.83402895376107899</c:v>
                      </c:pt>
                      <c:pt idx="51">
                        <c:v>0.85030054999415405</c:v>
                      </c:pt>
                      <c:pt idx="52">
                        <c:v>0.86657477197615851</c:v>
                      </c:pt>
                      <c:pt idx="53">
                        <c:v>0.88285162013082008</c:v>
                      </c:pt>
                      <c:pt idx="54">
                        <c:v>0.897204288688358</c:v>
                      </c:pt>
                      <c:pt idx="55">
                        <c:v>0.91155899920933869</c:v>
                      </c:pt>
                      <c:pt idx="56">
                        <c:v>0.92591575198426312</c:v>
                      </c:pt>
                      <c:pt idx="57">
                        <c:v>0.94027454730369886</c:v>
                      </c:pt>
                      <c:pt idx="58">
                        <c:v>0.95463538545823567</c:v>
                      </c:pt>
                      <c:pt idx="59">
                        <c:v>0.96899826673850775</c:v>
                      </c:pt>
                      <c:pt idx="60">
                        <c:v>0.98336319143519368</c:v>
                      </c:pt>
                      <c:pt idx="61">
                        <c:v>0.99773015983899427</c:v>
                      </c:pt>
                      <c:pt idx="62">
                        <c:v>1.0120991722406769</c:v>
                      </c:pt>
                      <c:pt idx="63">
                        <c:v>1.0264702289310534</c:v>
                      </c:pt>
                      <c:pt idx="64">
                        <c:v>1.0408433302009579</c:v>
                      </c:pt>
                      <c:pt idx="65">
                        <c:v>1.0552184763412908</c:v>
                      </c:pt>
                      <c:pt idx="66">
                        <c:v>1.069595667642953</c:v>
                      </c:pt>
                      <c:pt idx="67">
                        <c:v>1.0839749043969338</c:v>
                      </c:pt>
                      <c:pt idx="68">
                        <c:v>1.0983561868942227</c:v>
                      </c:pt>
                      <c:pt idx="69">
                        <c:v>1.1127395154258757</c:v>
                      </c:pt>
                      <c:pt idx="70">
                        <c:v>1.1271248902829933</c:v>
                      </c:pt>
                      <c:pt idx="71">
                        <c:v>1.1415123117566983</c:v>
                      </c:pt>
                      <c:pt idx="72">
                        <c:v>1.1559017801381577</c:v>
                      </c:pt>
                      <c:pt idx="73">
                        <c:v>1.170293295718583</c:v>
                      </c:pt>
                      <c:pt idx="74">
                        <c:v>1.1846868587892523</c:v>
                      </c:pt>
                      <c:pt idx="75">
                        <c:v>1.1990824696414437</c:v>
                      </c:pt>
                      <c:pt idx="76">
                        <c:v>1.213480128566502</c:v>
                      </c:pt>
                      <c:pt idx="77">
                        <c:v>1.2278798358558163</c:v>
                      </c:pt>
                      <c:pt idx="78">
                        <c:v>1.2422815918007979</c:v>
                      </c:pt>
                      <c:pt idx="79">
                        <c:v>1.2566853966929026</c:v>
                      </c:pt>
                      <c:pt idx="80">
                        <c:v>1.2710912508236527</c:v>
                      </c:pt>
                      <c:pt idx="81">
                        <c:v>1.2854991544845928</c:v>
                      </c:pt>
                      <c:pt idx="82">
                        <c:v>1.299909107967312</c:v>
                      </c:pt>
                      <c:pt idx="83">
                        <c:v>1.3143211115634212</c:v>
                      </c:pt>
                      <c:pt idx="84">
                        <c:v>1.3287351655645985</c:v>
                      </c:pt>
                      <c:pt idx="85">
                        <c:v>1.3431512702625659</c:v>
                      </c:pt>
                      <c:pt idx="86">
                        <c:v>1.3546485214516846</c:v>
                      </c:pt>
                      <c:pt idx="87">
                        <c:v>1.366147076989277</c:v>
                      </c:pt>
                      <c:pt idx="88">
                        <c:v>1.3776469370233135</c:v>
                      </c:pt>
                      <c:pt idx="89">
                        <c:v>1.389148101701787</c:v>
                      </c:pt>
                      <c:pt idx="90">
                        <c:v>1.4006505711727346</c:v>
                      </c:pt>
                      <c:pt idx="91">
                        <c:v>1.412154345584149</c:v>
                      </c:pt>
                      <c:pt idx="92">
                        <c:v>1.4236594250840895</c:v>
                      </c:pt>
                      <c:pt idx="93">
                        <c:v>1.4351658098206377</c:v>
                      </c:pt>
                      <c:pt idx="94">
                        <c:v>1.4466734999418307</c:v>
                      </c:pt>
                      <c:pt idx="95">
                        <c:v>1.4581824955957945</c:v>
                      </c:pt>
                      <c:pt idx="96">
                        <c:v>1.4696927969306328</c:v>
                      </c:pt>
                      <c:pt idx="97">
                        <c:v>1.4812044040944716</c:v>
                      </c:pt>
                      <c:pt idx="98">
                        <c:v>1.4927173172354369</c:v>
                      </c:pt>
                      <c:pt idx="99">
                        <c:v>1.5042315365017211</c:v>
                      </c:pt>
                      <c:pt idx="100">
                        <c:v>1.5157470620414726</c:v>
                      </c:pt>
                      <c:pt idx="101">
                        <c:v>1.527263894002906</c:v>
                      </c:pt>
                      <c:pt idx="102">
                        <c:v>1.5387820325342361</c:v>
                      </c:pt>
                      <c:pt idx="103">
                        <c:v>1.5503014777836777</c:v>
                      </c:pt>
                      <c:pt idx="104">
                        <c:v>1.5618222298994899</c:v>
                      </c:pt>
                      <c:pt idx="105">
                        <c:v>1.5733442890299321</c:v>
                      </c:pt>
                      <c:pt idx="106">
                        <c:v>1.5848676553232632</c:v>
                      </c:pt>
                      <c:pt idx="107">
                        <c:v>1.5963923289278092</c:v>
                      </c:pt>
                      <c:pt idx="108">
                        <c:v>1.6079183099918737</c:v>
                      </c:pt>
                      <c:pt idx="109">
                        <c:v>1.6194455986637823</c:v>
                      </c:pt>
                      <c:pt idx="110">
                        <c:v>1.6309741950918832</c:v>
                      </c:pt>
                      <c:pt idx="111">
                        <c:v>1.6425040994245244</c:v>
                      </c:pt>
                      <c:pt idx="112">
                        <c:v>1.6540353118100981</c:v>
                      </c:pt>
                      <c:pt idx="113">
                        <c:v>1.6655678323969969</c:v>
                      </c:pt>
                      <c:pt idx="114">
                        <c:v>1.6771016613336576</c:v>
                      </c:pt>
                      <c:pt idx="115">
                        <c:v>1.685684916697805</c:v>
                      </c:pt>
                      <c:pt idx="116">
                        <c:v>1.6942688966328889</c:v>
                      </c:pt>
                      <c:pt idx="117">
                        <c:v>1.7028536012000606</c:v>
                      </c:pt>
                      <c:pt idx="118">
                        <c:v>1.7114390304605154</c:v>
                      </c:pt>
                      <c:pt idx="119">
                        <c:v>1.7200251844754266</c:v>
                      </c:pt>
                      <c:pt idx="120">
                        <c:v>1.7286120633059676</c:v>
                      </c:pt>
                      <c:pt idx="121">
                        <c:v>1.7371996670133116</c:v>
                      </c:pt>
                      <c:pt idx="122">
                        <c:v>1.7457879956586764</c:v>
                      </c:pt>
                      <c:pt idx="123">
                        <c:v>1.7543770493032351</c:v>
                      </c:pt>
                      <c:pt idx="124">
                        <c:v>1.7629668280082056</c:v>
                      </c:pt>
                      <c:pt idx="125">
                        <c:v>1.7715573318347833</c:v>
                      </c:pt>
                      <c:pt idx="126">
                        <c:v>1.7801485608441858</c:v>
                      </c:pt>
                      <c:pt idx="127">
                        <c:v>1.7887405150976532</c:v>
                      </c:pt>
                      <c:pt idx="128">
                        <c:v>1.7973331946563809</c:v>
                      </c:pt>
                      <c:pt idx="129">
                        <c:v>1.8059265995816087</c:v>
                      </c:pt>
                      <c:pt idx="130">
                        <c:v>1.8145207299345545</c:v>
                      </c:pt>
                      <c:pt idx="131">
                        <c:v>1.8231155857764803</c:v>
                      </c:pt>
                      <c:pt idx="132">
                        <c:v>1.8317111671686037</c:v>
                      </c:pt>
                      <c:pt idx="133">
                        <c:v>1.840307474172187</c:v>
                      </c:pt>
                      <c:pt idx="134">
                        <c:v>1.8489045068484922</c:v>
                      </c:pt>
                      <c:pt idx="135">
                        <c:v>1.8575022652587592</c:v>
                      </c:pt>
                      <c:pt idx="136">
                        <c:v>1.8661007494642723</c:v>
                      </c:pt>
                      <c:pt idx="137">
                        <c:v>1.8746999595262936</c:v>
                      </c:pt>
                      <c:pt idx="138">
                        <c:v>1.8832998955060853</c:v>
                      </c:pt>
                      <c:pt idx="139">
                        <c:v>1.8919005574649317</c:v>
                      </c:pt>
                      <c:pt idx="140">
                        <c:v>1.900501945464117</c:v>
                      </c:pt>
                      <c:pt idx="141">
                        <c:v>1.9091040595649478</c:v>
                      </c:pt>
                      <c:pt idx="142">
                        <c:v>1.9177068998287083</c:v>
                      </c:pt>
                      <c:pt idx="143">
                        <c:v>1.9263104663167052</c:v>
                      </c:pt>
                      <c:pt idx="144">
                        <c:v>1.9349147590902227</c:v>
                      </c:pt>
                      <c:pt idx="145">
                        <c:v>1.9435197782105895</c:v>
                      </c:pt>
                      <c:pt idx="146">
                        <c:v>1.9521255237391122</c:v>
                      </c:pt>
                      <c:pt idx="147">
                        <c:v>1.9607319957371194</c:v>
                      </c:pt>
                      <c:pt idx="148">
                        <c:v>1.96933919426594</c:v>
                      </c:pt>
                      <c:pt idx="149">
                        <c:v>1.9779471193869025</c:v>
                      </c:pt>
                      <c:pt idx="150">
                        <c:v>1.9855640858158052</c:v>
                      </c:pt>
                      <c:pt idx="151">
                        <c:v>1.9931816211733899</c:v>
                      </c:pt>
                      <c:pt idx="152">
                        <c:v>2.0007997255021337</c:v>
                      </c:pt>
                      <c:pt idx="153">
                        <c:v>2.0084183988445359</c:v>
                      </c:pt>
                      <c:pt idx="154">
                        <c:v>2.0160376412430958</c:v>
                      </c:pt>
                      <c:pt idx="155">
                        <c:v>2.0236574527403128</c:v>
                      </c:pt>
                      <c:pt idx="156">
                        <c:v>2.0312778333787085</c:v>
                      </c:pt>
                      <c:pt idx="157">
                        <c:v>2.0388987832007821</c:v>
                      </c:pt>
                      <c:pt idx="158">
                        <c:v>2.0465203022490552</c:v>
                      </c:pt>
                      <c:pt idx="159">
                        <c:v>2.0541423905660494</c:v>
                      </c:pt>
                      <c:pt idx="160">
                        <c:v>2.061765048194264</c:v>
                      </c:pt>
                      <c:pt idx="161">
                        <c:v>2.0693882751762427</c:v>
                      </c:pt>
                      <c:pt idx="162">
                        <c:v>2.0770120715545071</c:v>
                      </c:pt>
                      <c:pt idx="163">
                        <c:v>2.0846364373715787</c:v>
                      </c:pt>
                      <c:pt idx="164">
                        <c:v>2.0922613726700012</c:v>
                      </c:pt>
                      <c:pt idx="165">
                        <c:v>2.0998868774922963</c:v>
                      </c:pt>
                      <c:pt idx="166">
                        <c:v>2.1075129518810076</c:v>
                      </c:pt>
                      <c:pt idx="167">
                        <c:v>2.1151395958786789</c:v>
                      </c:pt>
                      <c:pt idx="168">
                        <c:v>2.1227668095278762</c:v>
                      </c:pt>
                      <c:pt idx="169">
                        <c:v>2.130394592871121</c:v>
                      </c:pt>
                      <c:pt idx="170">
                        <c:v>2.1380229459509792</c:v>
                      </c:pt>
                      <c:pt idx="171">
                        <c:v>2.1456518688099946</c:v>
                      </c:pt>
                      <c:pt idx="172">
                        <c:v>2.1532813614907331</c:v>
                      </c:pt>
                      <c:pt idx="173">
                        <c:v>2.1609114240357608</c:v>
                      </c:pt>
                      <c:pt idx="174">
                        <c:v>2.1685420564876212</c:v>
                      </c:pt>
                      <c:pt idx="175">
                        <c:v>2.1761732588889027</c:v>
                      </c:pt>
                      <c:pt idx="176">
                        <c:v>2.1838050312821711</c:v>
                      </c:pt>
                      <c:pt idx="177">
                        <c:v>2.1914373737099924</c:v>
                      </c:pt>
                      <c:pt idx="178">
                        <c:v>2.1990702862149547</c:v>
                      </c:pt>
                      <c:pt idx="179">
                        <c:v>2.206703768839624</c:v>
                      </c:pt>
                      <c:pt idx="180">
                        <c:v>2.2143378216266107</c:v>
                      </c:pt>
                      <c:pt idx="181">
                        <c:v>2.2219724446184808</c:v>
                      </c:pt>
                      <c:pt idx="182">
                        <c:v>2.2296076378578222</c:v>
                      </c:pt>
                      <c:pt idx="183">
                        <c:v>2.2372434013872233</c:v>
                      </c:pt>
                      <c:pt idx="184">
                        <c:v>2.2448797352492944</c:v>
                      </c:pt>
                      <c:pt idx="185">
                        <c:v>2.2525166394866458</c:v>
                      </c:pt>
                      <c:pt idx="186">
                        <c:v>2.2601541141418657</c:v>
                      </c:pt>
                      <c:pt idx="187">
                        <c:v>2.2677921592575423</c:v>
                      </c:pt>
                      <c:pt idx="188">
                        <c:v>2.2754307748763081</c:v>
                      </c:pt>
                      <c:pt idx="189">
                        <c:v>2.2830699610407734</c:v>
                      </c:pt>
                      <c:pt idx="190">
                        <c:v>2.2907097177935487</c:v>
                      </c:pt>
                      <c:pt idx="191">
                        <c:v>2.2983500451772443</c:v>
                      </c:pt>
                      <c:pt idx="192">
                        <c:v>2.3059909432344927</c:v>
                      </c:pt>
                      <c:pt idx="193">
                        <c:v>2.3136324120079266</c:v>
                      </c:pt>
                      <c:pt idx="194">
                        <c:v>2.3212744515401562</c:v>
                      </c:pt>
                      <c:pt idx="195">
                        <c:v>2.3289170618738142</c:v>
                      </c:pt>
                      <c:pt idx="196">
                        <c:v>2.3365602430515553</c:v>
                      </c:pt>
                      <c:pt idx="197">
                        <c:v>2.3442039951159899</c:v>
                      </c:pt>
                      <c:pt idx="198">
                        <c:v>2.3518483181097727</c:v>
                      </c:pt>
                      <c:pt idx="199">
                        <c:v>2.3594932120755585</c:v>
                      </c:pt>
                      <c:pt idx="200">
                        <c:v>2.3671386770559799</c:v>
                      </c:pt>
                      <c:pt idx="201">
                        <c:v>2.3747847130936917</c:v>
                      </c:pt>
                      <c:pt idx="202">
                        <c:v>2.3824313202313485</c:v>
                      </c:pt>
                      <c:pt idx="203">
                        <c:v>2.3900784985116053</c:v>
                      </c:pt>
                      <c:pt idx="204">
                        <c:v>2.3977262479771166</c:v>
                      </c:pt>
                      <c:pt idx="205">
                        <c:v>2.4053745686705597</c:v>
                      </c:pt>
                      <c:pt idx="206">
                        <c:v>2.4130234606345891</c:v>
                      </c:pt>
                      <c:pt idx="207">
                        <c:v>2.4206729239118818</c:v>
                      </c:pt>
                      <c:pt idx="208">
                        <c:v>2.4283229585450927</c:v>
                      </c:pt>
                      <c:pt idx="209">
                        <c:v>2.4359735645769209</c:v>
                      </c:pt>
                      <c:pt idx="210">
                        <c:v>2.4436247420500434</c:v>
                      </c:pt>
                      <c:pt idx="211">
                        <c:v>2.451276491007115</c:v>
                      </c:pt>
                      <c:pt idx="212">
                        <c:v>2.458928811490857</c:v>
                      </c:pt>
                      <c:pt idx="213">
                        <c:v>2.4665817035439463</c:v>
                      </c:pt>
                      <c:pt idx="214">
                        <c:v>2.4742351672090601</c:v>
                      </c:pt>
                      <c:pt idx="215">
                        <c:v>2.4818892025288974</c:v>
                      </c:pt>
                      <c:pt idx="216">
                        <c:v>2.4895438095461575</c:v>
                      </c:pt>
                      <c:pt idx="217">
                        <c:v>2.4971989883035617</c:v>
                      </c:pt>
                      <c:pt idx="218">
                        <c:v>2.504854738843787</c:v>
                      </c:pt>
                      <c:pt idx="219">
                        <c:v>2.5125110612095547</c:v>
                      </c:pt>
                      <c:pt idx="220">
                        <c:v>2.5201679554435863</c:v>
                      </c:pt>
                      <c:pt idx="221">
                        <c:v>2.5278254215885809</c:v>
                      </c:pt>
                      <c:pt idx="222">
                        <c:v>2.53548345968726</c:v>
                      </c:pt>
                      <c:pt idx="223">
                        <c:v>2.5431420697823448</c:v>
                      </c:pt>
                      <c:pt idx="224">
                        <c:v>2.5508012519165568</c:v>
                      </c:pt>
                      <c:pt idx="225">
                        <c:v>2.5584610061326174</c:v>
                      </c:pt>
                      <c:pt idx="226">
                        <c:v>2.5661213324732701</c:v>
                      </c:pt>
                      <c:pt idx="227">
                        <c:v>2.5737822309812364</c:v>
                      </c:pt>
                      <c:pt idx="228">
                        <c:v>2.5814437016992597</c:v>
                      </c:pt>
                      <c:pt idx="229">
                        <c:v>2.5891057446700838</c:v>
                      </c:pt>
                      <c:pt idx="230">
                        <c:v>2.5967683599364522</c:v>
                      </c:pt>
                      <c:pt idx="231">
                        <c:v>2.6044315475410862</c:v>
                      </c:pt>
                      <c:pt idx="232">
                        <c:v>2.6120953075267739</c:v>
                      </c:pt>
                      <c:pt idx="233">
                        <c:v>2.6197596399362366</c:v>
                      </c:pt>
                      <c:pt idx="234">
                        <c:v>2.6274245448122402</c:v>
                      </c:pt>
                      <c:pt idx="235">
                        <c:v>2.6350900221975504</c:v>
                      </c:pt>
                      <c:pt idx="236">
                        <c:v>2.6427560721349108</c:v>
                      </c:pt>
                      <c:pt idx="237">
                        <c:v>2.6504226946671094</c:v>
                      </c:pt>
                      <c:pt idx="238">
                        <c:v>2.6580898898368899</c:v>
                      </c:pt>
                      <c:pt idx="239">
                        <c:v>2.6657576576870401</c:v>
                      </c:pt>
                      <c:pt idx="240">
                        <c:v>2.6734259982603481</c:v>
                      </c:pt>
                      <c:pt idx="241">
                        <c:v>2.6810949115995575</c:v>
                      </c:pt>
                      <c:pt idx="242">
                        <c:v>2.6887643977474784</c:v>
                      </c:pt>
                      <c:pt idx="243">
                        <c:v>2.6964344567468768</c:v>
                      </c:pt>
                      <c:pt idx="244">
                        <c:v>2.7041050886405626</c:v>
                      </c:pt>
                      <c:pt idx="245">
                        <c:v>2.7117762934713019</c:v>
                      </c:pt>
                      <c:pt idx="246">
                        <c:v>2.7194480712819047</c:v>
                      </c:pt>
                      <c:pt idx="247">
                        <c:v>2.727120422115159</c:v>
                      </c:pt>
                      <c:pt idx="248">
                        <c:v>2.7347933460138751</c:v>
                      </c:pt>
                      <c:pt idx="249">
                        <c:v>2.742466843020841</c:v>
                      </c:pt>
                      <c:pt idx="250">
                        <c:v>2.7501409131788668</c:v>
                      </c:pt>
                      <c:pt idx="251">
                        <c:v>2.7578155565307849</c:v>
                      </c:pt>
                      <c:pt idx="252">
                        <c:v>2.7654907731193834</c:v>
                      </c:pt>
                      <c:pt idx="253">
                        <c:v>2.7731665629874946</c:v>
                      </c:pt>
                      <c:pt idx="254">
                        <c:v>2.7808429261779288</c:v>
                      </c:pt>
                      <c:pt idx="255">
                        <c:v>2.7885198627335184</c:v>
                      </c:pt>
                      <c:pt idx="256">
                        <c:v>2.7961973726970735</c:v>
                      </c:pt>
                      <c:pt idx="257">
                        <c:v>2.8038754561114265</c:v>
                      </c:pt>
                      <c:pt idx="258">
                        <c:v>2.8115541130194099</c:v>
                      </c:pt>
                      <c:pt idx="259">
                        <c:v>2.8192333434638783</c:v>
                      </c:pt>
                      <c:pt idx="260">
                        <c:v>2.8269131474876419</c:v>
                      </c:pt>
                      <c:pt idx="261">
                        <c:v>2.8345935251335552</c:v>
                      </c:pt>
                      <c:pt idx="262">
                        <c:v>2.842274476444473</c:v>
                      </c:pt>
                      <c:pt idx="263">
                        <c:v>2.8499560014632275</c:v>
                      </c:pt>
                      <c:pt idx="264">
                        <c:v>2.8576381002326956</c:v>
                      </c:pt>
                      <c:pt idx="265">
                        <c:v>2.8653207727957097</c:v>
                      </c:pt>
                      <c:pt idx="266">
                        <c:v>2.8730040191951245</c:v>
                      </c:pt>
                      <c:pt idx="267">
                        <c:v>2.8806878394738167</c:v>
                      </c:pt>
                      <c:pt idx="268">
                        <c:v>2.8883722336746409</c:v>
                      </c:pt>
                      <c:pt idx="269">
                        <c:v>2.896057201840474</c:v>
                      </c:pt>
                      <c:pt idx="270">
                        <c:v>2.9037427440141705</c:v>
                      </c:pt>
                      <c:pt idx="271">
                        <c:v>2.9114288602386296</c:v>
                      </c:pt>
                      <c:pt idx="272">
                        <c:v>2.9191155505567057</c:v>
                      </c:pt>
                      <c:pt idx="273">
                        <c:v>2.9268028150112757</c:v>
                      </c:pt>
                      <c:pt idx="274">
                        <c:v>2.9344906536452386</c:v>
                      </c:pt>
                      <c:pt idx="275">
                        <c:v>2.9421790665014713</c:v>
                      </c:pt>
                      <c:pt idx="276">
                        <c:v>2.9498680536228727</c:v>
                      </c:pt>
                      <c:pt idx="277">
                        <c:v>2.9575576150523419</c:v>
                      </c:pt>
                      <c:pt idx="278">
                        <c:v>2.9652477508327557</c:v>
                      </c:pt>
                      <c:pt idx="279">
                        <c:v>2.9729384610070353</c:v>
                      </c:pt>
                      <c:pt idx="280">
                        <c:v>2.9806297456180575</c:v>
                      </c:pt>
                      <c:pt idx="281">
                        <c:v>2.9883216047087435</c:v>
                      </c:pt>
                      <c:pt idx="282">
                        <c:v>2.9960140383220146</c:v>
                      </c:pt>
                      <c:pt idx="283">
                        <c:v>3.0037070465007698</c:v>
                      </c:pt>
                      <c:pt idx="284">
                        <c:v>3.0114006292879081</c:v>
                      </c:pt>
                      <c:pt idx="285">
                        <c:v>3.0190947867263729</c:v>
                      </c:pt>
                      <c:pt idx="286">
                        <c:v>3.0267895188590854</c:v>
                      </c:pt>
                      <c:pt idx="287">
                        <c:v>3.0344848257289669</c:v>
                      </c:pt>
                      <c:pt idx="288">
                        <c:v>3.0421807073789386</c:v>
                      </c:pt>
                      <c:pt idx="289">
                        <c:v>3.049877163851944</c:v>
                      </c:pt>
                      <c:pt idx="290">
                        <c:v>3.0575741951909041</c:v>
                      </c:pt>
                      <c:pt idx="291">
                        <c:v>3.0652718014387625</c:v>
                      </c:pt>
                      <c:pt idx="292">
                        <c:v>3.0729699826384627</c:v>
                      </c:pt>
                      <c:pt idx="293">
                        <c:v>3.0806687388329479</c:v>
                      </c:pt>
                      <c:pt idx="294">
                        <c:v>3.0883680700651617</c:v>
                      </c:pt>
                      <c:pt idx="295">
                        <c:v>3.0960679763780474</c:v>
                      </c:pt>
                      <c:pt idx="296">
                        <c:v>3.1037684578145708</c:v>
                      </c:pt>
                      <c:pt idx="297">
                        <c:v>3.1114695144176974</c:v>
                      </c:pt>
                      <c:pt idx="298">
                        <c:v>3.1191711462303928</c:v>
                      </c:pt>
                      <c:pt idx="299">
                        <c:v>3.1268733532956006</c:v>
                      </c:pt>
                      <c:pt idx="300">
                        <c:v>3.1345761356562862</c:v>
                      </c:pt>
                      <c:pt idx="301">
                        <c:v>3.1422794933554377</c:v>
                      </c:pt>
                      <c:pt idx="302">
                        <c:v>3.1499834264360205</c:v>
                      </c:pt>
                      <c:pt idx="303">
                        <c:v>3.160689868662625</c:v>
                      </c:pt>
                      <c:pt idx="304">
                        <c:v>3.1713974221633467</c:v>
                      </c:pt>
                      <c:pt idx="305">
                        <c:v>3.1821060870535156</c:v>
                      </c:pt>
                      <c:pt idx="306">
                        <c:v>3.1928158634484838</c:v>
                      </c:pt>
                      <c:pt idx="307">
                        <c:v>3.2035267514636256</c:v>
                      </c:pt>
                      <c:pt idx="308">
                        <c:v>3.2142387512143156</c:v>
                      </c:pt>
                      <c:pt idx="309">
                        <c:v>3.2249518628159501</c:v>
                      </c:pt>
                      <c:pt idx="310">
                        <c:v>3.2356660863839259</c:v>
                      </c:pt>
                      <c:pt idx="311">
                        <c:v>3.2463814220336618</c:v>
                      </c:pt>
                      <c:pt idx="312">
                        <c:v>3.2570978698805986</c:v>
                      </c:pt>
                      <c:pt idx="313">
                        <c:v>3.2678154300401774</c:v>
                      </c:pt>
                      <c:pt idx="314">
                        <c:v>3.2785341026278392</c:v>
                      </c:pt>
                      <c:pt idx="315">
                        <c:v>3.2892538877590471</c:v>
                      </c:pt>
                      <c:pt idx="316">
                        <c:v>3.2999747855492867</c:v>
                      </c:pt>
                      <c:pt idx="317">
                        <c:v>3.3106967961140432</c:v>
                      </c:pt>
                      <c:pt idx="318">
                        <c:v>3.3214199195688021</c:v>
                      </c:pt>
                      <c:pt idx="319">
                        <c:v>3.3321441560290932</c:v>
                      </c:pt>
                      <c:pt idx="320">
                        <c:v>3.3428695056104463</c:v>
                      </c:pt>
                      <c:pt idx="321">
                        <c:v>3.3535959684283911</c:v>
                      </c:pt>
                      <c:pt idx="322">
                        <c:v>3.3643235445984576</c:v>
                      </c:pt>
                      <c:pt idx="323">
                        <c:v>3.3750522342362199</c:v>
                      </c:pt>
                      <c:pt idx="324">
                        <c:v>3.3857820374572523</c:v>
                      </c:pt>
                      <c:pt idx="325">
                        <c:v>3.3965129543771511</c:v>
                      </c:pt>
                      <c:pt idx="326">
                        <c:v>3.4072449851114905</c:v>
                      </c:pt>
                      <c:pt idx="327">
                        <c:v>3.4179781297758893</c:v>
                      </c:pt>
                      <c:pt idx="328">
                        <c:v>3.428712388485966</c:v>
                      </c:pt>
                      <c:pt idx="329">
                        <c:v>3.4394477613573615</c:v>
                      </c:pt>
                      <c:pt idx="330">
                        <c:v>3.4501842485056944</c:v>
                      </c:pt>
                      <c:pt idx="331">
                        <c:v>3.4609218500466499</c:v>
                      </c:pt>
                      <c:pt idx="332">
                        <c:v>3.471660566095891</c:v>
                      </c:pt>
                      <c:pt idx="333">
                        <c:v>3.4824003967690809</c:v>
                      </c:pt>
                      <c:pt idx="334">
                        <c:v>3.4931413421819268</c:v>
                      </c:pt>
                      <c:pt idx="335">
                        <c:v>3.5038834024501364</c:v>
                      </c:pt>
                      <c:pt idx="336">
                        <c:v>3.5176169689179915</c:v>
                      </c:pt>
                      <c:pt idx="337">
                        <c:v>3.5313523576445016</c:v>
                      </c:pt>
                      <c:pt idx="338">
                        <c:v>3.5450895688714734</c:v>
                      </c:pt>
                      <c:pt idx="339">
                        <c:v>3.5588286028407135</c:v>
                      </c:pt>
                      <c:pt idx="340">
                        <c:v>3.5725694597940727</c:v>
                      </c:pt>
                      <c:pt idx="341">
                        <c:v>3.5863121399734466</c:v>
                      </c:pt>
                      <c:pt idx="342">
                        <c:v>3.6000566436207304</c:v>
                      </c:pt>
                      <c:pt idx="343">
                        <c:v>3.6138029709779085</c:v>
                      </c:pt>
                      <c:pt idx="344">
                        <c:v>3.6275511222869428</c:v>
                      </c:pt>
                      <c:pt idx="345">
                        <c:v>3.6413010977898397</c:v>
                      </c:pt>
                      <c:pt idx="346">
                        <c:v>3.6550528977286501</c:v>
                      </c:pt>
                      <c:pt idx="347">
                        <c:v>3.6688065223454691</c:v>
                      </c:pt>
                      <c:pt idx="348">
                        <c:v>3.6825619718823921</c:v>
                      </c:pt>
                      <c:pt idx="349">
                        <c:v>3.6963192465815586</c:v>
                      </c:pt>
                      <c:pt idx="350">
                        <c:v>3.7100783466851528</c:v>
                      </c:pt>
                      <c:pt idx="351">
                        <c:v>3.7238392724353808</c:v>
                      </c:pt>
                      <c:pt idx="352">
                        <c:v>3.7376020240744712</c:v>
                      </c:pt>
                      <c:pt idx="353">
                        <c:v>3.7513666018446967</c:v>
                      </c:pt>
                      <c:pt idx="354">
                        <c:v>3.7651330059883525</c:v>
                      </c:pt>
                      <c:pt idx="355">
                        <c:v>3.7789012367478003</c:v>
                      </c:pt>
                      <c:pt idx="356">
                        <c:v>3.7926712943653795</c:v>
                      </c:pt>
                      <c:pt idx="357">
                        <c:v>3.8064431790835185</c:v>
                      </c:pt>
                      <c:pt idx="358">
                        <c:v>3.8202168911446233</c:v>
                      </c:pt>
                      <c:pt idx="359">
                        <c:v>3.8339924307911666</c:v>
                      </c:pt>
                      <c:pt idx="360">
                        <c:v>3.8477697982656434</c:v>
                      </c:pt>
                      <c:pt idx="361">
                        <c:v>3.8615489938105707</c:v>
                      </c:pt>
                      <c:pt idx="362">
                        <c:v>3.8753300176685324</c:v>
                      </c:pt>
                      <c:pt idx="363">
                        <c:v>3.889112870082112</c:v>
                      </c:pt>
                      <c:pt idx="364">
                        <c:v>3.9028975512939157</c:v>
                      </c:pt>
                      <c:pt idx="365">
                        <c:v>3.9196643711258972</c:v>
                      </c:pt>
                      <c:pt idx="366">
                        <c:v>3.9364338966211054</c:v>
                      </c:pt>
                      <c:pt idx="367">
                        <c:v>3.9532061282161246</c:v>
                      </c:pt>
                      <c:pt idx="368">
                        <c:v>3.9699810663476498</c:v>
                      </c:pt>
                      <c:pt idx="369">
                        <c:v>3.9867587114524428</c:v>
                      </c:pt>
                      <c:pt idx="370">
                        <c:v>4.0035390639673096</c:v>
                      </c:pt>
                      <c:pt idx="371">
                        <c:v>4.0203221243291676</c:v>
                      </c:pt>
                      <c:pt idx="372">
                        <c:v>4.037107892974956</c:v>
                      </c:pt>
                      <c:pt idx="373">
                        <c:v>4.0538963703417252</c:v>
                      </c:pt>
                      <c:pt idx="374">
                        <c:v>4.0706875568665923</c:v>
                      </c:pt>
                      <c:pt idx="375">
                        <c:v>4.0874814529867187</c:v>
                      </c:pt>
                      <c:pt idx="376">
                        <c:v>4.1042780591393546</c:v>
                      </c:pt>
                      <c:pt idx="377">
                        <c:v>4.1210773757618391</c:v>
                      </c:pt>
                      <c:pt idx="378">
                        <c:v>4.1378794032915334</c:v>
                      </c:pt>
                      <c:pt idx="379">
                        <c:v>4.1546841421659098</c:v>
                      </c:pt>
                      <c:pt idx="380">
                        <c:v>4.1714915928224849</c:v>
                      </c:pt>
                      <c:pt idx="381">
                        <c:v>4.1883017556988866</c:v>
                      </c:pt>
                      <c:pt idx="382">
                        <c:v>4.2051146312327647</c:v>
                      </c:pt>
                      <c:pt idx="383">
                        <c:v>4.221930219861858</c:v>
                      </c:pt>
                      <c:pt idx="384">
                        <c:v>4.238748522023994</c:v>
                      </c:pt>
                      <c:pt idx="385">
                        <c:v>4.2555695381570446</c:v>
                      </c:pt>
                      <c:pt idx="386">
                        <c:v>4.2723932686989707</c:v>
                      </c:pt>
                      <c:pt idx="387">
                        <c:v>4.2892197140877775</c:v>
                      </c:pt>
                      <c:pt idx="388">
                        <c:v>4.306048874761581</c:v>
                      </c:pt>
                      <c:pt idx="389">
                        <c:v>4.3228807511585421</c:v>
                      </c:pt>
                      <c:pt idx="390">
                        <c:v>4.33971534371691</c:v>
                      </c:pt>
                      <c:pt idx="391">
                        <c:v>4.3565526528749787</c:v>
                      </c:pt>
                      <c:pt idx="392">
                        <c:v>4.3733926790711086</c:v>
                      </c:pt>
                      <c:pt idx="393">
                        <c:v>4.3902354227437712</c:v>
                      </c:pt>
                      <c:pt idx="394">
                        <c:v>4.4070808843314824</c:v>
                      </c:pt>
                      <c:pt idx="395">
                        <c:v>4.4239290642728246</c:v>
                      </c:pt>
                      <c:pt idx="396">
                        <c:v>4.4407799630064693</c:v>
                      </c:pt>
                      <c:pt idx="397">
                        <c:v>4.4576335809711543</c:v>
                      </c:pt>
                      <c:pt idx="398">
                        <c:v>4.4744899186056619</c:v>
                      </c:pt>
                      <c:pt idx="399">
                        <c:v>4.4913489763488634</c:v>
                      </c:pt>
                      <c:pt idx="400">
                        <c:v>4.5121737373517989</c:v>
                      </c:pt>
                      <c:pt idx="401">
                        <c:v>4.5330026486568809</c:v>
                      </c:pt>
                      <c:pt idx="402">
                        <c:v>4.5538357110912475</c:v>
                      </c:pt>
                      <c:pt idx="403">
                        <c:v>4.5746729254822149</c:v>
                      </c:pt>
                      <c:pt idx="404">
                        <c:v>4.5955142926572545</c:v>
                      </c:pt>
                      <c:pt idx="405">
                        <c:v>4.6163598134440154</c:v>
                      </c:pt>
                      <c:pt idx="406">
                        <c:v>4.6372094886702797</c:v>
                      </c:pt>
                      <c:pt idx="407">
                        <c:v>4.6580633191640075</c:v>
                      </c:pt>
                      <c:pt idx="408">
                        <c:v>4.6789213057533363</c:v>
                      </c:pt>
                      <c:pt idx="409">
                        <c:v>4.6997834492665813</c:v>
                      </c:pt>
                      <c:pt idx="410">
                        <c:v>4.7206497505321687</c:v>
                      </c:pt>
                      <c:pt idx="411">
                        <c:v>4.7415202103787468</c:v>
                      </c:pt>
                      <c:pt idx="412">
                        <c:v>4.7623948296350971</c:v>
                      </c:pt>
                      <c:pt idx="413">
                        <c:v>4.7832736091301786</c:v>
                      </c:pt>
                      <c:pt idx="414">
                        <c:v>4.804156549693106</c:v>
                      </c:pt>
                      <c:pt idx="415">
                        <c:v>4.8250436521531714</c:v>
                      </c:pt>
                      <c:pt idx="416">
                        <c:v>4.8459349173398447</c:v>
                      </c:pt>
                      <c:pt idx="417">
                        <c:v>4.8668303460827067</c:v>
                      </c:pt>
                      <c:pt idx="418">
                        <c:v>4.8877299392115603</c:v>
                      </c:pt>
                      <c:pt idx="419">
                        <c:v>4.9086336975563638</c:v>
                      </c:pt>
                      <c:pt idx="420">
                        <c:v>4.9295416219472088</c:v>
                      </c:pt>
                      <c:pt idx="421">
                        <c:v>4.9504537132143867</c:v>
                      </c:pt>
                      <c:pt idx="422">
                        <c:v>4.971369972188322</c:v>
                      </c:pt>
                      <c:pt idx="423">
                        <c:v>4.9922903996996393</c:v>
                      </c:pt>
                      <c:pt idx="424">
                        <c:v>5.0132149965791184</c:v>
                      </c:pt>
                      <c:pt idx="425">
                        <c:v>5.0341437636576947</c:v>
                      </c:pt>
                      <c:pt idx="426">
                        <c:v>5.0550767017664811</c:v>
                      </c:pt>
                      <c:pt idx="427">
                        <c:v>5.0760138117367459</c:v>
                      </c:pt>
                      <c:pt idx="428">
                        <c:v>5.0969550943999131</c:v>
                      </c:pt>
                      <c:pt idx="429">
                        <c:v>5.1179005505876063</c:v>
                      </c:pt>
                      <c:pt idx="430">
                        <c:v>5.1388501811315823</c:v>
                      </c:pt>
                      <c:pt idx="431">
                        <c:v>5.1598039868637757</c:v>
                      </c:pt>
                      <c:pt idx="432">
                        <c:v>5.1807619686162765</c:v>
                      </c:pt>
                      <c:pt idx="433">
                        <c:v>5.2056756474897492</c:v>
                      </c:pt>
                      <c:pt idx="434">
                        <c:v>5.2305952275506939</c:v>
                      </c:pt>
                      <c:pt idx="435">
                        <c:v>5.2555207101969037</c:v>
                      </c:pt>
                      <c:pt idx="436">
                        <c:v>5.2804520968264823</c:v>
                      </c:pt>
                      <c:pt idx="437">
                        <c:v>5.3053893888378889</c:v>
                      </c:pt>
                      <c:pt idx="438">
                        <c:v>5.3303325876299157</c:v>
                      </c:pt>
                      <c:pt idx="439">
                        <c:v>5.3552816946016435</c:v>
                      </c:pt>
                      <c:pt idx="440">
                        <c:v>5.3802367111525529</c:v>
                      </c:pt>
                      <c:pt idx="441">
                        <c:v>5.4051976386823908</c:v>
                      </c:pt>
                      <c:pt idx="442">
                        <c:v>5.4301644785912817</c:v>
                      </c:pt>
                      <c:pt idx="443">
                        <c:v>5.4551372322796388</c:v>
                      </c:pt>
                      <c:pt idx="444">
                        <c:v>5.4801159011482525</c:v>
                      </c:pt>
                      <c:pt idx="445">
                        <c:v>5.5051004865982245</c:v>
                      </c:pt>
                      <c:pt idx="446">
                        <c:v>5.5300909900309669</c:v>
                      </c:pt>
                      <c:pt idx="447">
                        <c:v>5.5550874128482697</c:v>
                      </c:pt>
                      <c:pt idx="448">
                        <c:v>5.5800897564522112</c:v>
                      </c:pt>
                      <c:pt idx="449">
                        <c:v>5.6050980222452473</c:v>
                      </c:pt>
                      <c:pt idx="450">
                        <c:v>5.6301122116301228</c:v>
                      </c:pt>
                      <c:pt idx="451">
                        <c:v>5.6551323260099151</c:v>
                      </c:pt>
                      <c:pt idx="452">
                        <c:v>5.6801583667880795</c:v>
                      </c:pt>
                      <c:pt idx="453">
                        <c:v>5.7051903353683597</c:v>
                      </c:pt>
                      <c:pt idx="454">
                        <c:v>5.7302282331548327</c:v>
                      </c:pt>
                      <c:pt idx="455">
                        <c:v>5.7552720615519526</c:v>
                      </c:pt>
                      <c:pt idx="456">
                        <c:v>5.7803218219644625</c:v>
                      </c:pt>
                      <c:pt idx="457">
                        <c:v>5.8053775157974385</c:v>
                      </c:pt>
                      <c:pt idx="458">
                        <c:v>5.836332231129826</c:v>
                      </c:pt>
                      <c:pt idx="459">
                        <c:v>5.8672960026597609</c:v>
                      </c:pt>
                      <c:pt idx="460">
                        <c:v>5.8982688330367683</c:v>
                      </c:pt>
                      <c:pt idx="461">
                        <c:v>5.9292507249111059</c:v>
                      </c:pt>
                      <c:pt idx="462">
                        <c:v>5.9602416809338532</c:v>
                      </c:pt>
                      <c:pt idx="463">
                        <c:v>5.9912417037568222</c:v>
                      </c:pt>
                      <c:pt idx="464">
                        <c:v>6.0222507960326466</c:v>
                      </c:pt>
                      <c:pt idx="465">
                        <c:v>6.0532689604146928</c:v>
                      </c:pt>
                      <c:pt idx="466">
                        <c:v>6.0842961995571265</c:v>
                      </c:pt>
                      <c:pt idx="467">
                        <c:v>6.1153325161148908</c:v>
                      </c:pt>
                      <c:pt idx="468">
                        <c:v>6.1463779127436835</c:v>
                      </c:pt>
                      <c:pt idx="469">
                        <c:v>6.1774323921000018</c:v>
                      </c:pt>
                      <c:pt idx="470">
                        <c:v>6.2084959568411202</c:v>
                      </c:pt>
                      <c:pt idx="471">
                        <c:v>6.2395686096250902</c:v>
                      </c:pt>
                      <c:pt idx="472">
                        <c:v>6.2706503531107183</c:v>
                      </c:pt>
                      <c:pt idx="473">
                        <c:v>6.3017411899576103</c:v>
                      </c:pt>
                      <c:pt idx="474">
                        <c:v>6.3328411228261494</c:v>
                      </c:pt>
                      <c:pt idx="475">
                        <c:v>6.3639501543774957</c:v>
                      </c:pt>
                      <c:pt idx="476">
                        <c:v>6.3950682872735642</c:v>
                      </c:pt>
                      <c:pt idx="477">
                        <c:v>6.4261955241770918</c:v>
                      </c:pt>
                      <c:pt idx="478">
                        <c:v>6.4573318677515701</c:v>
                      </c:pt>
                      <c:pt idx="479">
                        <c:v>6.4884773206612678</c:v>
                      </c:pt>
                      <c:pt idx="480">
                        <c:v>6.519631885571231</c:v>
                      </c:pt>
                      <c:pt idx="481">
                        <c:v>6.5507955651473049</c:v>
                      </c:pt>
                      <c:pt idx="482">
                        <c:v>6.5819683620560898</c:v>
                      </c:pt>
                      <c:pt idx="483">
                        <c:v>6.6131502789649854</c:v>
                      </c:pt>
                      <c:pt idx="484">
                        <c:v>6.6443413185421685</c:v>
                      </c:pt>
                      <c:pt idx="485">
                        <c:v>6.6755414834565929</c:v>
                      </c:pt>
                      <c:pt idx="486">
                        <c:v>6.7126104332572378</c:v>
                      </c:pt>
                      <c:pt idx="487">
                        <c:v>6.7496922642396484</c:v>
                      </c:pt>
                      <c:pt idx="488">
                        <c:v>6.786786980879933</c:v>
                      </c:pt>
                      <c:pt idx="489">
                        <c:v>6.8238945876557544</c:v>
                      </c:pt>
                      <c:pt idx="490">
                        <c:v>6.8610150890463517</c:v>
                      </c:pt>
                      <c:pt idx="491">
                        <c:v>6.8981484895324963</c:v>
                      </c:pt>
                      <c:pt idx="492">
                        <c:v>6.9352947935965359</c:v>
                      </c:pt>
                      <c:pt idx="493">
                        <c:v>6.9724540057223727</c:v>
                      </c:pt>
                      <c:pt idx="494">
                        <c:v>7.009626130395441</c:v>
                      </c:pt>
                      <c:pt idx="495">
                        <c:v>7.0468111721027737</c:v>
                      </c:pt>
                      <c:pt idx="496">
                        <c:v>7.084009135332936</c:v>
                      </c:pt>
                      <c:pt idx="497">
                        <c:v>7.1212200245760471</c:v>
                      </c:pt>
                      <c:pt idx="498">
                        <c:v>7.158443844323803</c:v>
                      </c:pt>
                      <c:pt idx="499">
                        <c:v>7.1956805990694761</c:v>
                      </c:pt>
                      <c:pt idx="500">
                        <c:v>7.232930293307871</c:v>
                      </c:pt>
                      <c:pt idx="501">
                        <c:v>7.2701929315353464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7-F6F4-4802-9192-900EC9C5018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0"/>
          <c:tx>
            <c:strRef>
              <c:f>'NTN-F'!$AA$1</c:f>
              <c:strCache>
                <c:ptCount val="1"/>
                <c:pt idx="0">
                  <c:v>Tx 01/27</c:v>
                </c:pt>
              </c:strCache>
            </c:strRef>
          </c:tx>
          <c:spPr>
            <a:ln w="38100" cap="rnd">
              <a:solidFill>
                <a:schemeClr val="accent6">
                  <a:lumMod val="75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'NTN-F'!$B$3:$B$504</c:f>
              <c:numCache>
                <c:formatCode>m/d/yyyy</c:formatCode>
                <c:ptCount val="502"/>
                <c:pt idx="0">
                  <c:v>43832</c:v>
                </c:pt>
                <c:pt idx="1">
                  <c:v>43833</c:v>
                </c:pt>
                <c:pt idx="2">
                  <c:v>43836</c:v>
                </c:pt>
                <c:pt idx="3">
                  <c:v>43837</c:v>
                </c:pt>
                <c:pt idx="4">
                  <c:v>43838</c:v>
                </c:pt>
                <c:pt idx="5">
                  <c:v>43839</c:v>
                </c:pt>
                <c:pt idx="6">
                  <c:v>43840</c:v>
                </c:pt>
                <c:pt idx="7">
                  <c:v>43843</c:v>
                </c:pt>
                <c:pt idx="8">
                  <c:v>43844</c:v>
                </c:pt>
                <c:pt idx="9">
                  <c:v>43845</c:v>
                </c:pt>
                <c:pt idx="10">
                  <c:v>43846</c:v>
                </c:pt>
                <c:pt idx="11">
                  <c:v>43847</c:v>
                </c:pt>
                <c:pt idx="12">
                  <c:v>43850</c:v>
                </c:pt>
                <c:pt idx="13">
                  <c:v>43851</c:v>
                </c:pt>
                <c:pt idx="14">
                  <c:v>43852</c:v>
                </c:pt>
                <c:pt idx="15">
                  <c:v>43853</c:v>
                </c:pt>
                <c:pt idx="16">
                  <c:v>43854</c:v>
                </c:pt>
                <c:pt idx="17">
                  <c:v>43857</c:v>
                </c:pt>
                <c:pt idx="18">
                  <c:v>43858</c:v>
                </c:pt>
                <c:pt idx="19">
                  <c:v>43859</c:v>
                </c:pt>
                <c:pt idx="20">
                  <c:v>43860</c:v>
                </c:pt>
                <c:pt idx="21">
                  <c:v>43861</c:v>
                </c:pt>
                <c:pt idx="22">
                  <c:v>43864</c:v>
                </c:pt>
                <c:pt idx="23">
                  <c:v>43865</c:v>
                </c:pt>
                <c:pt idx="24">
                  <c:v>43866</c:v>
                </c:pt>
                <c:pt idx="25">
                  <c:v>43867</c:v>
                </c:pt>
                <c:pt idx="26">
                  <c:v>43868</c:v>
                </c:pt>
                <c:pt idx="27">
                  <c:v>43871</c:v>
                </c:pt>
                <c:pt idx="28">
                  <c:v>43872</c:v>
                </c:pt>
                <c:pt idx="29">
                  <c:v>43873</c:v>
                </c:pt>
                <c:pt idx="30">
                  <c:v>43874</c:v>
                </c:pt>
                <c:pt idx="31">
                  <c:v>43875</c:v>
                </c:pt>
                <c:pt idx="32">
                  <c:v>43878</c:v>
                </c:pt>
                <c:pt idx="33">
                  <c:v>43879</c:v>
                </c:pt>
                <c:pt idx="34">
                  <c:v>43880</c:v>
                </c:pt>
                <c:pt idx="35">
                  <c:v>43881</c:v>
                </c:pt>
                <c:pt idx="36">
                  <c:v>43882</c:v>
                </c:pt>
                <c:pt idx="37">
                  <c:v>43887</c:v>
                </c:pt>
                <c:pt idx="38">
                  <c:v>43888</c:v>
                </c:pt>
                <c:pt idx="39">
                  <c:v>43889</c:v>
                </c:pt>
                <c:pt idx="40">
                  <c:v>43892</c:v>
                </c:pt>
                <c:pt idx="41">
                  <c:v>43893</c:v>
                </c:pt>
                <c:pt idx="42">
                  <c:v>43894</c:v>
                </c:pt>
                <c:pt idx="43">
                  <c:v>43895</c:v>
                </c:pt>
                <c:pt idx="44">
                  <c:v>43896</c:v>
                </c:pt>
                <c:pt idx="45">
                  <c:v>43899</c:v>
                </c:pt>
                <c:pt idx="46">
                  <c:v>43900</c:v>
                </c:pt>
                <c:pt idx="47">
                  <c:v>43901</c:v>
                </c:pt>
                <c:pt idx="48">
                  <c:v>43902</c:v>
                </c:pt>
                <c:pt idx="49">
                  <c:v>43903</c:v>
                </c:pt>
                <c:pt idx="50">
                  <c:v>43906</c:v>
                </c:pt>
                <c:pt idx="51">
                  <c:v>43907</c:v>
                </c:pt>
                <c:pt idx="52">
                  <c:v>43908</c:v>
                </c:pt>
                <c:pt idx="53">
                  <c:v>43909</c:v>
                </c:pt>
                <c:pt idx="54">
                  <c:v>43910</c:v>
                </c:pt>
                <c:pt idx="55">
                  <c:v>43913</c:v>
                </c:pt>
                <c:pt idx="56">
                  <c:v>43914</c:v>
                </c:pt>
                <c:pt idx="57">
                  <c:v>43915</c:v>
                </c:pt>
                <c:pt idx="58">
                  <c:v>43916</c:v>
                </c:pt>
                <c:pt idx="59">
                  <c:v>43917</c:v>
                </c:pt>
                <c:pt idx="60">
                  <c:v>43920</c:v>
                </c:pt>
                <c:pt idx="61">
                  <c:v>43921</c:v>
                </c:pt>
                <c:pt idx="62">
                  <c:v>43922</c:v>
                </c:pt>
                <c:pt idx="63">
                  <c:v>43923</c:v>
                </c:pt>
                <c:pt idx="64">
                  <c:v>43924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43934</c:v>
                </c:pt>
                <c:pt idx="70">
                  <c:v>43935</c:v>
                </c:pt>
                <c:pt idx="71">
                  <c:v>43936</c:v>
                </c:pt>
                <c:pt idx="72">
                  <c:v>43937</c:v>
                </c:pt>
                <c:pt idx="73">
                  <c:v>43938</c:v>
                </c:pt>
                <c:pt idx="74">
                  <c:v>43941</c:v>
                </c:pt>
                <c:pt idx="75">
                  <c:v>43943</c:v>
                </c:pt>
                <c:pt idx="76">
                  <c:v>43944</c:v>
                </c:pt>
                <c:pt idx="77">
                  <c:v>43945</c:v>
                </c:pt>
                <c:pt idx="78">
                  <c:v>43948</c:v>
                </c:pt>
                <c:pt idx="79">
                  <c:v>43949</c:v>
                </c:pt>
                <c:pt idx="80">
                  <c:v>43950</c:v>
                </c:pt>
                <c:pt idx="81">
                  <c:v>43951</c:v>
                </c:pt>
                <c:pt idx="82">
                  <c:v>43955</c:v>
                </c:pt>
                <c:pt idx="83">
                  <c:v>43956</c:v>
                </c:pt>
                <c:pt idx="84">
                  <c:v>43957</c:v>
                </c:pt>
                <c:pt idx="85">
                  <c:v>43958</c:v>
                </c:pt>
                <c:pt idx="86">
                  <c:v>43959</c:v>
                </c:pt>
                <c:pt idx="87">
                  <c:v>43962</c:v>
                </c:pt>
                <c:pt idx="88">
                  <c:v>43963</c:v>
                </c:pt>
                <c:pt idx="89">
                  <c:v>43964</c:v>
                </c:pt>
                <c:pt idx="90">
                  <c:v>43965</c:v>
                </c:pt>
                <c:pt idx="91">
                  <c:v>43966</c:v>
                </c:pt>
                <c:pt idx="92">
                  <c:v>43969</c:v>
                </c:pt>
                <c:pt idx="93">
                  <c:v>43970</c:v>
                </c:pt>
                <c:pt idx="94">
                  <c:v>43971</c:v>
                </c:pt>
                <c:pt idx="95">
                  <c:v>43972</c:v>
                </c:pt>
                <c:pt idx="96">
                  <c:v>43973</c:v>
                </c:pt>
                <c:pt idx="97">
                  <c:v>43976</c:v>
                </c:pt>
                <c:pt idx="98">
                  <c:v>43977</c:v>
                </c:pt>
                <c:pt idx="99">
                  <c:v>43978</c:v>
                </c:pt>
                <c:pt idx="100">
                  <c:v>43979</c:v>
                </c:pt>
                <c:pt idx="101">
                  <c:v>43980</c:v>
                </c:pt>
                <c:pt idx="102">
                  <c:v>43983</c:v>
                </c:pt>
                <c:pt idx="103">
                  <c:v>43984</c:v>
                </c:pt>
                <c:pt idx="104">
                  <c:v>43985</c:v>
                </c:pt>
                <c:pt idx="105">
                  <c:v>43986</c:v>
                </c:pt>
                <c:pt idx="106">
                  <c:v>43987</c:v>
                </c:pt>
                <c:pt idx="107">
                  <c:v>43990</c:v>
                </c:pt>
                <c:pt idx="108">
                  <c:v>43991</c:v>
                </c:pt>
                <c:pt idx="109">
                  <c:v>43992</c:v>
                </c:pt>
                <c:pt idx="110">
                  <c:v>43994</c:v>
                </c:pt>
                <c:pt idx="111">
                  <c:v>43997</c:v>
                </c:pt>
                <c:pt idx="112">
                  <c:v>43998</c:v>
                </c:pt>
                <c:pt idx="113">
                  <c:v>43999</c:v>
                </c:pt>
                <c:pt idx="114">
                  <c:v>44000</c:v>
                </c:pt>
                <c:pt idx="115">
                  <c:v>44001</c:v>
                </c:pt>
                <c:pt idx="116">
                  <c:v>44004</c:v>
                </c:pt>
                <c:pt idx="117">
                  <c:v>44005</c:v>
                </c:pt>
                <c:pt idx="118">
                  <c:v>44006</c:v>
                </c:pt>
                <c:pt idx="119">
                  <c:v>44007</c:v>
                </c:pt>
                <c:pt idx="120">
                  <c:v>44008</c:v>
                </c:pt>
                <c:pt idx="121">
                  <c:v>44011</c:v>
                </c:pt>
                <c:pt idx="122">
                  <c:v>44012</c:v>
                </c:pt>
                <c:pt idx="123">
                  <c:v>44013</c:v>
                </c:pt>
                <c:pt idx="124">
                  <c:v>44014</c:v>
                </c:pt>
                <c:pt idx="125">
                  <c:v>44015</c:v>
                </c:pt>
                <c:pt idx="126">
                  <c:v>44018</c:v>
                </c:pt>
                <c:pt idx="127">
                  <c:v>44019</c:v>
                </c:pt>
                <c:pt idx="128">
                  <c:v>44020</c:v>
                </c:pt>
                <c:pt idx="129">
                  <c:v>44021</c:v>
                </c:pt>
                <c:pt idx="130">
                  <c:v>44022</c:v>
                </c:pt>
                <c:pt idx="131">
                  <c:v>44025</c:v>
                </c:pt>
                <c:pt idx="132">
                  <c:v>44026</c:v>
                </c:pt>
                <c:pt idx="133">
                  <c:v>44027</c:v>
                </c:pt>
                <c:pt idx="134">
                  <c:v>44028</c:v>
                </c:pt>
                <c:pt idx="135">
                  <c:v>44029</c:v>
                </c:pt>
                <c:pt idx="136">
                  <c:v>44032</c:v>
                </c:pt>
                <c:pt idx="137">
                  <c:v>44033</c:v>
                </c:pt>
                <c:pt idx="138">
                  <c:v>44034</c:v>
                </c:pt>
                <c:pt idx="139">
                  <c:v>44035</c:v>
                </c:pt>
                <c:pt idx="140">
                  <c:v>44036</c:v>
                </c:pt>
                <c:pt idx="141">
                  <c:v>44039</c:v>
                </c:pt>
                <c:pt idx="142">
                  <c:v>44040</c:v>
                </c:pt>
                <c:pt idx="143">
                  <c:v>44041</c:v>
                </c:pt>
                <c:pt idx="144">
                  <c:v>44042</c:v>
                </c:pt>
                <c:pt idx="145">
                  <c:v>44043</c:v>
                </c:pt>
                <c:pt idx="146">
                  <c:v>44046</c:v>
                </c:pt>
                <c:pt idx="147">
                  <c:v>44047</c:v>
                </c:pt>
                <c:pt idx="148">
                  <c:v>44048</c:v>
                </c:pt>
                <c:pt idx="149">
                  <c:v>44049</c:v>
                </c:pt>
                <c:pt idx="150">
                  <c:v>44050</c:v>
                </c:pt>
                <c:pt idx="151">
                  <c:v>44053</c:v>
                </c:pt>
                <c:pt idx="152">
                  <c:v>44054</c:v>
                </c:pt>
                <c:pt idx="153">
                  <c:v>44055</c:v>
                </c:pt>
                <c:pt idx="154">
                  <c:v>44056</c:v>
                </c:pt>
                <c:pt idx="155">
                  <c:v>44057</c:v>
                </c:pt>
                <c:pt idx="156">
                  <c:v>44060</c:v>
                </c:pt>
                <c:pt idx="157">
                  <c:v>44061</c:v>
                </c:pt>
                <c:pt idx="158">
                  <c:v>44062</c:v>
                </c:pt>
                <c:pt idx="159">
                  <c:v>44063</c:v>
                </c:pt>
                <c:pt idx="160">
                  <c:v>44064</c:v>
                </c:pt>
                <c:pt idx="161">
                  <c:v>44067</c:v>
                </c:pt>
                <c:pt idx="162">
                  <c:v>44068</c:v>
                </c:pt>
                <c:pt idx="163">
                  <c:v>44069</c:v>
                </c:pt>
                <c:pt idx="164">
                  <c:v>44070</c:v>
                </c:pt>
                <c:pt idx="165">
                  <c:v>44071</c:v>
                </c:pt>
                <c:pt idx="166">
                  <c:v>44074</c:v>
                </c:pt>
                <c:pt idx="167">
                  <c:v>44075</c:v>
                </c:pt>
                <c:pt idx="168">
                  <c:v>44076</c:v>
                </c:pt>
                <c:pt idx="169">
                  <c:v>44077</c:v>
                </c:pt>
                <c:pt idx="170">
                  <c:v>44078</c:v>
                </c:pt>
                <c:pt idx="171">
                  <c:v>44082</c:v>
                </c:pt>
                <c:pt idx="172">
                  <c:v>44083</c:v>
                </c:pt>
                <c:pt idx="173">
                  <c:v>44084</c:v>
                </c:pt>
                <c:pt idx="174">
                  <c:v>44085</c:v>
                </c:pt>
                <c:pt idx="175">
                  <c:v>44088</c:v>
                </c:pt>
                <c:pt idx="176">
                  <c:v>44089</c:v>
                </c:pt>
                <c:pt idx="177">
                  <c:v>44090</c:v>
                </c:pt>
                <c:pt idx="178">
                  <c:v>44091</c:v>
                </c:pt>
                <c:pt idx="179">
                  <c:v>44092</c:v>
                </c:pt>
                <c:pt idx="180">
                  <c:v>44095</c:v>
                </c:pt>
                <c:pt idx="181">
                  <c:v>44096</c:v>
                </c:pt>
                <c:pt idx="182">
                  <c:v>44097</c:v>
                </c:pt>
                <c:pt idx="183">
                  <c:v>44098</c:v>
                </c:pt>
                <c:pt idx="184">
                  <c:v>44099</c:v>
                </c:pt>
                <c:pt idx="185">
                  <c:v>44102</c:v>
                </c:pt>
                <c:pt idx="186">
                  <c:v>44103</c:v>
                </c:pt>
                <c:pt idx="187">
                  <c:v>44104</c:v>
                </c:pt>
                <c:pt idx="188">
                  <c:v>44105</c:v>
                </c:pt>
                <c:pt idx="189">
                  <c:v>44106</c:v>
                </c:pt>
                <c:pt idx="190">
                  <c:v>44109</c:v>
                </c:pt>
                <c:pt idx="191">
                  <c:v>44110</c:v>
                </c:pt>
                <c:pt idx="192">
                  <c:v>44111</c:v>
                </c:pt>
                <c:pt idx="193">
                  <c:v>44112</c:v>
                </c:pt>
                <c:pt idx="194">
                  <c:v>44113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44123</c:v>
                </c:pt>
                <c:pt idx="200">
                  <c:v>44124</c:v>
                </c:pt>
                <c:pt idx="201">
                  <c:v>44125</c:v>
                </c:pt>
                <c:pt idx="202">
                  <c:v>44126</c:v>
                </c:pt>
                <c:pt idx="203">
                  <c:v>44127</c:v>
                </c:pt>
                <c:pt idx="204">
                  <c:v>44130</c:v>
                </c:pt>
                <c:pt idx="205">
                  <c:v>44131</c:v>
                </c:pt>
                <c:pt idx="206">
                  <c:v>44132</c:v>
                </c:pt>
                <c:pt idx="207">
                  <c:v>44133</c:v>
                </c:pt>
                <c:pt idx="208">
                  <c:v>44134</c:v>
                </c:pt>
                <c:pt idx="209">
                  <c:v>44138</c:v>
                </c:pt>
                <c:pt idx="210">
                  <c:v>44139</c:v>
                </c:pt>
                <c:pt idx="211">
                  <c:v>44140</c:v>
                </c:pt>
                <c:pt idx="212">
                  <c:v>44141</c:v>
                </c:pt>
                <c:pt idx="213">
                  <c:v>44144</c:v>
                </c:pt>
                <c:pt idx="214">
                  <c:v>44145</c:v>
                </c:pt>
                <c:pt idx="215">
                  <c:v>44146</c:v>
                </c:pt>
                <c:pt idx="216">
                  <c:v>44147</c:v>
                </c:pt>
                <c:pt idx="217">
                  <c:v>44148</c:v>
                </c:pt>
                <c:pt idx="218">
                  <c:v>44151</c:v>
                </c:pt>
                <c:pt idx="219">
                  <c:v>44152</c:v>
                </c:pt>
                <c:pt idx="220">
                  <c:v>44153</c:v>
                </c:pt>
                <c:pt idx="221">
                  <c:v>44154</c:v>
                </c:pt>
                <c:pt idx="222">
                  <c:v>44155</c:v>
                </c:pt>
                <c:pt idx="223">
                  <c:v>44158</c:v>
                </c:pt>
                <c:pt idx="224">
                  <c:v>44159</c:v>
                </c:pt>
                <c:pt idx="225">
                  <c:v>44160</c:v>
                </c:pt>
                <c:pt idx="226">
                  <c:v>44161</c:v>
                </c:pt>
                <c:pt idx="227">
                  <c:v>44162</c:v>
                </c:pt>
                <c:pt idx="228">
                  <c:v>44165</c:v>
                </c:pt>
                <c:pt idx="229">
                  <c:v>44166</c:v>
                </c:pt>
                <c:pt idx="230">
                  <c:v>44167</c:v>
                </c:pt>
                <c:pt idx="231">
                  <c:v>44168</c:v>
                </c:pt>
                <c:pt idx="232">
                  <c:v>44169</c:v>
                </c:pt>
                <c:pt idx="233">
                  <c:v>44172</c:v>
                </c:pt>
                <c:pt idx="234">
                  <c:v>44173</c:v>
                </c:pt>
                <c:pt idx="235">
                  <c:v>44174</c:v>
                </c:pt>
                <c:pt idx="236">
                  <c:v>44175</c:v>
                </c:pt>
                <c:pt idx="237">
                  <c:v>44176</c:v>
                </c:pt>
                <c:pt idx="238">
                  <c:v>44179</c:v>
                </c:pt>
                <c:pt idx="239">
                  <c:v>44180</c:v>
                </c:pt>
                <c:pt idx="240">
                  <c:v>44181</c:v>
                </c:pt>
                <c:pt idx="241">
                  <c:v>44182</c:v>
                </c:pt>
                <c:pt idx="242">
                  <c:v>44183</c:v>
                </c:pt>
                <c:pt idx="243">
                  <c:v>44186</c:v>
                </c:pt>
                <c:pt idx="244">
                  <c:v>44187</c:v>
                </c:pt>
                <c:pt idx="245">
                  <c:v>44188</c:v>
                </c:pt>
                <c:pt idx="246">
                  <c:v>44189</c:v>
                </c:pt>
                <c:pt idx="247">
                  <c:v>44193</c:v>
                </c:pt>
                <c:pt idx="248">
                  <c:v>44194</c:v>
                </c:pt>
                <c:pt idx="249">
                  <c:v>44195</c:v>
                </c:pt>
                <c:pt idx="250">
                  <c:v>44196</c:v>
                </c:pt>
                <c:pt idx="251">
                  <c:v>44200</c:v>
                </c:pt>
                <c:pt idx="252">
                  <c:v>44201</c:v>
                </c:pt>
                <c:pt idx="253">
                  <c:v>44202</c:v>
                </c:pt>
                <c:pt idx="254">
                  <c:v>44203</c:v>
                </c:pt>
                <c:pt idx="255">
                  <c:v>44204</c:v>
                </c:pt>
                <c:pt idx="256">
                  <c:v>44207</c:v>
                </c:pt>
                <c:pt idx="257">
                  <c:v>44208</c:v>
                </c:pt>
                <c:pt idx="258">
                  <c:v>44209</c:v>
                </c:pt>
                <c:pt idx="259">
                  <c:v>44210</c:v>
                </c:pt>
                <c:pt idx="260">
                  <c:v>44211</c:v>
                </c:pt>
                <c:pt idx="261">
                  <c:v>44214</c:v>
                </c:pt>
                <c:pt idx="262">
                  <c:v>44215</c:v>
                </c:pt>
                <c:pt idx="263">
                  <c:v>44216</c:v>
                </c:pt>
                <c:pt idx="264">
                  <c:v>44217</c:v>
                </c:pt>
                <c:pt idx="265">
                  <c:v>44218</c:v>
                </c:pt>
                <c:pt idx="266">
                  <c:v>44221</c:v>
                </c:pt>
                <c:pt idx="267">
                  <c:v>44222</c:v>
                </c:pt>
                <c:pt idx="268">
                  <c:v>44223</c:v>
                </c:pt>
                <c:pt idx="269">
                  <c:v>44224</c:v>
                </c:pt>
                <c:pt idx="270">
                  <c:v>44225</c:v>
                </c:pt>
                <c:pt idx="271">
                  <c:v>44228</c:v>
                </c:pt>
                <c:pt idx="272">
                  <c:v>44229</c:v>
                </c:pt>
                <c:pt idx="273">
                  <c:v>44230</c:v>
                </c:pt>
                <c:pt idx="274">
                  <c:v>44231</c:v>
                </c:pt>
                <c:pt idx="275">
                  <c:v>44232</c:v>
                </c:pt>
                <c:pt idx="276">
                  <c:v>44235</c:v>
                </c:pt>
                <c:pt idx="277">
                  <c:v>44236</c:v>
                </c:pt>
                <c:pt idx="278">
                  <c:v>44237</c:v>
                </c:pt>
                <c:pt idx="279">
                  <c:v>44238</c:v>
                </c:pt>
                <c:pt idx="280">
                  <c:v>44239</c:v>
                </c:pt>
                <c:pt idx="281">
                  <c:v>44244</c:v>
                </c:pt>
                <c:pt idx="282">
                  <c:v>44245</c:v>
                </c:pt>
                <c:pt idx="283">
                  <c:v>44246</c:v>
                </c:pt>
                <c:pt idx="284">
                  <c:v>44249</c:v>
                </c:pt>
                <c:pt idx="285">
                  <c:v>44250</c:v>
                </c:pt>
                <c:pt idx="286">
                  <c:v>44251</c:v>
                </c:pt>
                <c:pt idx="287">
                  <c:v>44252</c:v>
                </c:pt>
                <c:pt idx="288">
                  <c:v>44253</c:v>
                </c:pt>
                <c:pt idx="289">
                  <c:v>44256</c:v>
                </c:pt>
                <c:pt idx="290">
                  <c:v>44257</c:v>
                </c:pt>
                <c:pt idx="291">
                  <c:v>44258</c:v>
                </c:pt>
                <c:pt idx="292">
                  <c:v>44259</c:v>
                </c:pt>
                <c:pt idx="293">
                  <c:v>44260</c:v>
                </c:pt>
                <c:pt idx="294">
                  <c:v>44263</c:v>
                </c:pt>
                <c:pt idx="295">
                  <c:v>44264</c:v>
                </c:pt>
                <c:pt idx="296">
                  <c:v>44265</c:v>
                </c:pt>
                <c:pt idx="297">
                  <c:v>44266</c:v>
                </c:pt>
                <c:pt idx="298">
                  <c:v>44267</c:v>
                </c:pt>
                <c:pt idx="299">
                  <c:v>44270</c:v>
                </c:pt>
                <c:pt idx="300">
                  <c:v>44271</c:v>
                </c:pt>
                <c:pt idx="301">
                  <c:v>44272</c:v>
                </c:pt>
                <c:pt idx="302">
                  <c:v>44273</c:v>
                </c:pt>
                <c:pt idx="303">
                  <c:v>44274</c:v>
                </c:pt>
                <c:pt idx="304">
                  <c:v>44277</c:v>
                </c:pt>
                <c:pt idx="305">
                  <c:v>44278</c:v>
                </c:pt>
                <c:pt idx="306">
                  <c:v>44279</c:v>
                </c:pt>
                <c:pt idx="307">
                  <c:v>44280</c:v>
                </c:pt>
                <c:pt idx="308">
                  <c:v>44281</c:v>
                </c:pt>
                <c:pt idx="309">
                  <c:v>44284</c:v>
                </c:pt>
                <c:pt idx="310">
                  <c:v>44285</c:v>
                </c:pt>
                <c:pt idx="311">
                  <c:v>44286</c:v>
                </c:pt>
                <c:pt idx="312">
                  <c:v>44287</c:v>
                </c:pt>
                <c:pt idx="313">
                  <c:v>44291</c:v>
                </c:pt>
                <c:pt idx="314">
                  <c:v>44292</c:v>
                </c:pt>
                <c:pt idx="315">
                  <c:v>44293</c:v>
                </c:pt>
                <c:pt idx="316">
                  <c:v>44294</c:v>
                </c:pt>
                <c:pt idx="317">
                  <c:v>44295</c:v>
                </c:pt>
                <c:pt idx="318">
                  <c:v>44298</c:v>
                </c:pt>
                <c:pt idx="319">
                  <c:v>44299</c:v>
                </c:pt>
                <c:pt idx="320">
                  <c:v>44300</c:v>
                </c:pt>
                <c:pt idx="321">
                  <c:v>44301</c:v>
                </c:pt>
                <c:pt idx="322">
                  <c:v>44302</c:v>
                </c:pt>
                <c:pt idx="323">
                  <c:v>44305</c:v>
                </c:pt>
                <c:pt idx="324">
                  <c:v>44306</c:v>
                </c:pt>
                <c:pt idx="325">
                  <c:v>44308</c:v>
                </c:pt>
                <c:pt idx="326">
                  <c:v>44309</c:v>
                </c:pt>
                <c:pt idx="327">
                  <c:v>44312</c:v>
                </c:pt>
                <c:pt idx="328">
                  <c:v>44313</c:v>
                </c:pt>
                <c:pt idx="329">
                  <c:v>44314</c:v>
                </c:pt>
                <c:pt idx="330">
                  <c:v>44315</c:v>
                </c:pt>
                <c:pt idx="331">
                  <c:v>44316</c:v>
                </c:pt>
                <c:pt idx="332">
                  <c:v>44319</c:v>
                </c:pt>
                <c:pt idx="333">
                  <c:v>44320</c:v>
                </c:pt>
                <c:pt idx="334">
                  <c:v>44321</c:v>
                </c:pt>
                <c:pt idx="335">
                  <c:v>44322</c:v>
                </c:pt>
                <c:pt idx="336">
                  <c:v>44323</c:v>
                </c:pt>
                <c:pt idx="337">
                  <c:v>44326</c:v>
                </c:pt>
                <c:pt idx="338">
                  <c:v>44327</c:v>
                </c:pt>
                <c:pt idx="339">
                  <c:v>44328</c:v>
                </c:pt>
                <c:pt idx="340">
                  <c:v>44329</c:v>
                </c:pt>
                <c:pt idx="341">
                  <c:v>44330</c:v>
                </c:pt>
                <c:pt idx="342">
                  <c:v>44333</c:v>
                </c:pt>
                <c:pt idx="343">
                  <c:v>44334</c:v>
                </c:pt>
                <c:pt idx="344">
                  <c:v>44335</c:v>
                </c:pt>
                <c:pt idx="345">
                  <c:v>44336</c:v>
                </c:pt>
                <c:pt idx="346">
                  <c:v>44337</c:v>
                </c:pt>
                <c:pt idx="347">
                  <c:v>44340</c:v>
                </c:pt>
                <c:pt idx="348">
                  <c:v>44341</c:v>
                </c:pt>
                <c:pt idx="349">
                  <c:v>44342</c:v>
                </c:pt>
                <c:pt idx="350">
                  <c:v>44343</c:v>
                </c:pt>
                <c:pt idx="351">
                  <c:v>44344</c:v>
                </c:pt>
                <c:pt idx="352">
                  <c:v>44347</c:v>
                </c:pt>
                <c:pt idx="353">
                  <c:v>44348</c:v>
                </c:pt>
                <c:pt idx="354">
                  <c:v>44349</c:v>
                </c:pt>
                <c:pt idx="355">
                  <c:v>44351</c:v>
                </c:pt>
                <c:pt idx="356">
                  <c:v>44354</c:v>
                </c:pt>
                <c:pt idx="357">
                  <c:v>44355</c:v>
                </c:pt>
                <c:pt idx="358">
                  <c:v>44356</c:v>
                </c:pt>
                <c:pt idx="359">
                  <c:v>44357</c:v>
                </c:pt>
                <c:pt idx="360">
                  <c:v>44358</c:v>
                </c:pt>
                <c:pt idx="361">
                  <c:v>44361</c:v>
                </c:pt>
                <c:pt idx="362">
                  <c:v>44362</c:v>
                </c:pt>
                <c:pt idx="363">
                  <c:v>44363</c:v>
                </c:pt>
                <c:pt idx="364">
                  <c:v>44364</c:v>
                </c:pt>
                <c:pt idx="365">
                  <c:v>44365</c:v>
                </c:pt>
                <c:pt idx="366">
                  <c:v>44368</c:v>
                </c:pt>
                <c:pt idx="367">
                  <c:v>44369</c:v>
                </c:pt>
                <c:pt idx="368">
                  <c:v>44370</c:v>
                </c:pt>
                <c:pt idx="369">
                  <c:v>44371</c:v>
                </c:pt>
                <c:pt idx="370">
                  <c:v>44372</c:v>
                </c:pt>
                <c:pt idx="371">
                  <c:v>44375</c:v>
                </c:pt>
                <c:pt idx="372">
                  <c:v>44376</c:v>
                </c:pt>
                <c:pt idx="373">
                  <c:v>44377</c:v>
                </c:pt>
                <c:pt idx="374">
                  <c:v>44378</c:v>
                </c:pt>
                <c:pt idx="375">
                  <c:v>44379</c:v>
                </c:pt>
                <c:pt idx="376">
                  <c:v>44382</c:v>
                </c:pt>
                <c:pt idx="377">
                  <c:v>44383</c:v>
                </c:pt>
                <c:pt idx="378">
                  <c:v>44384</c:v>
                </c:pt>
                <c:pt idx="379">
                  <c:v>44385</c:v>
                </c:pt>
                <c:pt idx="380">
                  <c:v>44386</c:v>
                </c:pt>
                <c:pt idx="381">
                  <c:v>44389</c:v>
                </c:pt>
                <c:pt idx="382">
                  <c:v>44390</c:v>
                </c:pt>
                <c:pt idx="383">
                  <c:v>44391</c:v>
                </c:pt>
                <c:pt idx="384">
                  <c:v>44392</c:v>
                </c:pt>
                <c:pt idx="385">
                  <c:v>44393</c:v>
                </c:pt>
                <c:pt idx="386">
                  <c:v>44396</c:v>
                </c:pt>
                <c:pt idx="387">
                  <c:v>44397</c:v>
                </c:pt>
                <c:pt idx="388">
                  <c:v>44398</c:v>
                </c:pt>
                <c:pt idx="389">
                  <c:v>44399</c:v>
                </c:pt>
                <c:pt idx="390">
                  <c:v>44400</c:v>
                </c:pt>
                <c:pt idx="391">
                  <c:v>44403</c:v>
                </c:pt>
                <c:pt idx="392">
                  <c:v>44404</c:v>
                </c:pt>
                <c:pt idx="393">
                  <c:v>44405</c:v>
                </c:pt>
                <c:pt idx="394">
                  <c:v>44406</c:v>
                </c:pt>
                <c:pt idx="395">
                  <c:v>44407</c:v>
                </c:pt>
                <c:pt idx="396">
                  <c:v>44410</c:v>
                </c:pt>
                <c:pt idx="397">
                  <c:v>44411</c:v>
                </c:pt>
                <c:pt idx="398">
                  <c:v>44412</c:v>
                </c:pt>
                <c:pt idx="399">
                  <c:v>44413</c:v>
                </c:pt>
                <c:pt idx="400">
                  <c:v>44414</c:v>
                </c:pt>
                <c:pt idx="401">
                  <c:v>44417</c:v>
                </c:pt>
                <c:pt idx="402">
                  <c:v>44418</c:v>
                </c:pt>
                <c:pt idx="403">
                  <c:v>44419</c:v>
                </c:pt>
                <c:pt idx="404">
                  <c:v>44420</c:v>
                </c:pt>
                <c:pt idx="405">
                  <c:v>44421</c:v>
                </c:pt>
                <c:pt idx="406">
                  <c:v>44424</c:v>
                </c:pt>
                <c:pt idx="407">
                  <c:v>44425</c:v>
                </c:pt>
                <c:pt idx="408">
                  <c:v>44426</c:v>
                </c:pt>
                <c:pt idx="409">
                  <c:v>44427</c:v>
                </c:pt>
                <c:pt idx="410">
                  <c:v>44428</c:v>
                </c:pt>
                <c:pt idx="411">
                  <c:v>44431</c:v>
                </c:pt>
                <c:pt idx="412">
                  <c:v>44432</c:v>
                </c:pt>
                <c:pt idx="413">
                  <c:v>44433</c:v>
                </c:pt>
                <c:pt idx="414">
                  <c:v>44434</c:v>
                </c:pt>
                <c:pt idx="415">
                  <c:v>44435</c:v>
                </c:pt>
                <c:pt idx="416">
                  <c:v>44438</c:v>
                </c:pt>
                <c:pt idx="417">
                  <c:v>44439</c:v>
                </c:pt>
                <c:pt idx="418">
                  <c:v>44440</c:v>
                </c:pt>
                <c:pt idx="419">
                  <c:v>44441</c:v>
                </c:pt>
                <c:pt idx="420">
                  <c:v>44442</c:v>
                </c:pt>
                <c:pt idx="421">
                  <c:v>44445</c:v>
                </c:pt>
                <c:pt idx="422">
                  <c:v>44447</c:v>
                </c:pt>
                <c:pt idx="423">
                  <c:v>44448</c:v>
                </c:pt>
                <c:pt idx="424">
                  <c:v>44449</c:v>
                </c:pt>
                <c:pt idx="425">
                  <c:v>44452</c:v>
                </c:pt>
                <c:pt idx="426">
                  <c:v>44453</c:v>
                </c:pt>
                <c:pt idx="427">
                  <c:v>44454</c:v>
                </c:pt>
                <c:pt idx="428">
                  <c:v>44455</c:v>
                </c:pt>
                <c:pt idx="429">
                  <c:v>44456</c:v>
                </c:pt>
                <c:pt idx="430">
                  <c:v>44459</c:v>
                </c:pt>
                <c:pt idx="431">
                  <c:v>44460</c:v>
                </c:pt>
                <c:pt idx="432">
                  <c:v>44461</c:v>
                </c:pt>
                <c:pt idx="433">
                  <c:v>44462</c:v>
                </c:pt>
                <c:pt idx="434">
                  <c:v>44463</c:v>
                </c:pt>
                <c:pt idx="435">
                  <c:v>44466</c:v>
                </c:pt>
                <c:pt idx="436">
                  <c:v>44467</c:v>
                </c:pt>
                <c:pt idx="437">
                  <c:v>44468</c:v>
                </c:pt>
                <c:pt idx="438">
                  <c:v>44469</c:v>
                </c:pt>
                <c:pt idx="439">
                  <c:v>44470</c:v>
                </c:pt>
                <c:pt idx="440">
                  <c:v>44473</c:v>
                </c:pt>
                <c:pt idx="441">
                  <c:v>44474</c:v>
                </c:pt>
                <c:pt idx="442">
                  <c:v>44475</c:v>
                </c:pt>
                <c:pt idx="443">
                  <c:v>44476</c:v>
                </c:pt>
                <c:pt idx="444">
                  <c:v>44477</c:v>
                </c:pt>
                <c:pt idx="445">
                  <c:v>44480</c:v>
                </c:pt>
                <c:pt idx="446">
                  <c:v>44482</c:v>
                </c:pt>
                <c:pt idx="447">
                  <c:v>44483</c:v>
                </c:pt>
                <c:pt idx="448">
                  <c:v>44484</c:v>
                </c:pt>
                <c:pt idx="449">
                  <c:v>44487</c:v>
                </c:pt>
                <c:pt idx="450">
                  <c:v>44488</c:v>
                </c:pt>
                <c:pt idx="451">
                  <c:v>44489</c:v>
                </c:pt>
                <c:pt idx="452">
                  <c:v>44490</c:v>
                </c:pt>
                <c:pt idx="453">
                  <c:v>44491</c:v>
                </c:pt>
                <c:pt idx="454">
                  <c:v>44494</c:v>
                </c:pt>
                <c:pt idx="455">
                  <c:v>44495</c:v>
                </c:pt>
                <c:pt idx="456">
                  <c:v>44496</c:v>
                </c:pt>
                <c:pt idx="457">
                  <c:v>44497</c:v>
                </c:pt>
                <c:pt idx="458">
                  <c:v>44498</c:v>
                </c:pt>
                <c:pt idx="459">
                  <c:v>44501</c:v>
                </c:pt>
                <c:pt idx="460">
                  <c:v>44503</c:v>
                </c:pt>
                <c:pt idx="461">
                  <c:v>44504</c:v>
                </c:pt>
                <c:pt idx="462">
                  <c:v>44505</c:v>
                </c:pt>
                <c:pt idx="463">
                  <c:v>44508</c:v>
                </c:pt>
                <c:pt idx="464">
                  <c:v>44509</c:v>
                </c:pt>
                <c:pt idx="465">
                  <c:v>44510</c:v>
                </c:pt>
                <c:pt idx="466">
                  <c:v>44511</c:v>
                </c:pt>
                <c:pt idx="467">
                  <c:v>44512</c:v>
                </c:pt>
                <c:pt idx="468">
                  <c:v>44516</c:v>
                </c:pt>
                <c:pt idx="469">
                  <c:v>44517</c:v>
                </c:pt>
                <c:pt idx="470">
                  <c:v>44518</c:v>
                </c:pt>
                <c:pt idx="471">
                  <c:v>44519</c:v>
                </c:pt>
                <c:pt idx="472">
                  <c:v>44522</c:v>
                </c:pt>
                <c:pt idx="473">
                  <c:v>44523</c:v>
                </c:pt>
                <c:pt idx="474">
                  <c:v>44524</c:v>
                </c:pt>
                <c:pt idx="475">
                  <c:v>44525</c:v>
                </c:pt>
                <c:pt idx="476">
                  <c:v>44526</c:v>
                </c:pt>
                <c:pt idx="477">
                  <c:v>44529</c:v>
                </c:pt>
                <c:pt idx="478">
                  <c:v>44530</c:v>
                </c:pt>
                <c:pt idx="479">
                  <c:v>44531</c:v>
                </c:pt>
                <c:pt idx="480">
                  <c:v>44532</c:v>
                </c:pt>
                <c:pt idx="481">
                  <c:v>44533</c:v>
                </c:pt>
                <c:pt idx="482">
                  <c:v>44536</c:v>
                </c:pt>
                <c:pt idx="483">
                  <c:v>44537</c:v>
                </c:pt>
                <c:pt idx="484">
                  <c:v>44538</c:v>
                </c:pt>
                <c:pt idx="485">
                  <c:v>44539</c:v>
                </c:pt>
                <c:pt idx="486">
                  <c:v>44540</c:v>
                </c:pt>
                <c:pt idx="487">
                  <c:v>44543</c:v>
                </c:pt>
                <c:pt idx="488">
                  <c:v>44544</c:v>
                </c:pt>
                <c:pt idx="489">
                  <c:v>44545</c:v>
                </c:pt>
                <c:pt idx="490">
                  <c:v>44546</c:v>
                </c:pt>
                <c:pt idx="491">
                  <c:v>44547</c:v>
                </c:pt>
                <c:pt idx="492">
                  <c:v>44550</c:v>
                </c:pt>
                <c:pt idx="493">
                  <c:v>44551</c:v>
                </c:pt>
                <c:pt idx="494">
                  <c:v>44552</c:v>
                </c:pt>
                <c:pt idx="495">
                  <c:v>44553</c:v>
                </c:pt>
                <c:pt idx="496">
                  <c:v>44554</c:v>
                </c:pt>
                <c:pt idx="497">
                  <c:v>44557</c:v>
                </c:pt>
                <c:pt idx="498">
                  <c:v>44558</c:v>
                </c:pt>
                <c:pt idx="499">
                  <c:v>44559</c:v>
                </c:pt>
                <c:pt idx="500">
                  <c:v>44560</c:v>
                </c:pt>
                <c:pt idx="501">
                  <c:v>44561</c:v>
                </c:pt>
              </c:numCache>
            </c:numRef>
          </c:cat>
          <c:val>
            <c:numRef>
              <c:f>'NTN-F'!$AA$3:$AA$504</c:f>
              <c:numCache>
                <c:formatCode>#,##0.0000</c:formatCode>
                <c:ptCount val="502"/>
                <c:pt idx="0">
                  <c:v>6.6003999999999996</c:v>
                </c:pt>
                <c:pt idx="1">
                  <c:v>6.64</c:v>
                </c:pt>
                <c:pt idx="2">
                  <c:v>6.68</c:v>
                </c:pt>
                <c:pt idx="3">
                  <c:v>6.68</c:v>
                </c:pt>
                <c:pt idx="4">
                  <c:v>6.6550000000000002</c:v>
                </c:pt>
                <c:pt idx="5">
                  <c:v>6.6143999999999998</c:v>
                </c:pt>
                <c:pt idx="6">
                  <c:v>6.6239999999999997</c:v>
                </c:pt>
                <c:pt idx="7">
                  <c:v>6.6920999999999999</c:v>
                </c:pt>
                <c:pt idx="8">
                  <c:v>6.63</c:v>
                </c:pt>
                <c:pt idx="9">
                  <c:v>6.5895999999999999</c:v>
                </c:pt>
                <c:pt idx="10">
                  <c:v>6.6932999999999998</c:v>
                </c:pt>
                <c:pt idx="11">
                  <c:v>6.62</c:v>
                </c:pt>
                <c:pt idx="12">
                  <c:v>6.64</c:v>
                </c:pt>
                <c:pt idx="13">
                  <c:v>6.5949999999999998</c:v>
                </c:pt>
                <c:pt idx="14">
                  <c:v>6.5613000000000001</c:v>
                </c:pt>
                <c:pt idx="15">
                  <c:v>6.5693999999999999</c:v>
                </c:pt>
                <c:pt idx="16">
                  <c:v>6.54</c:v>
                </c:pt>
                <c:pt idx="17">
                  <c:v>6.5171999999999999</c:v>
                </c:pt>
                <c:pt idx="18">
                  <c:v>6.4584999999999999</c:v>
                </c:pt>
                <c:pt idx="19">
                  <c:v>6.4539</c:v>
                </c:pt>
                <c:pt idx="20">
                  <c:v>6.47</c:v>
                </c:pt>
                <c:pt idx="21">
                  <c:v>6.48</c:v>
                </c:pt>
                <c:pt idx="22">
                  <c:v>6.4</c:v>
                </c:pt>
                <c:pt idx="23">
                  <c:v>6.3666999999999998</c:v>
                </c:pt>
                <c:pt idx="24">
                  <c:v>6.2850999999999999</c:v>
                </c:pt>
                <c:pt idx="25">
                  <c:v>6.3680000000000003</c:v>
                </c:pt>
                <c:pt idx="26">
                  <c:v>6.45</c:v>
                </c:pt>
                <c:pt idx="27">
                  <c:v>6.38</c:v>
                </c:pt>
                <c:pt idx="28">
                  <c:v>6.32</c:v>
                </c:pt>
                <c:pt idx="29">
                  <c:v>6.29</c:v>
                </c:pt>
                <c:pt idx="30">
                  <c:v>6.34</c:v>
                </c:pt>
                <c:pt idx="31">
                  <c:v>6.2248999999999999</c:v>
                </c:pt>
                <c:pt idx="32">
                  <c:v>6.2649999999999997</c:v>
                </c:pt>
                <c:pt idx="33">
                  <c:v>6.28</c:v>
                </c:pt>
                <c:pt idx="34">
                  <c:v>6.26</c:v>
                </c:pt>
                <c:pt idx="35">
                  <c:v>6.2965999999999998</c:v>
                </c:pt>
                <c:pt idx="36">
                  <c:v>6.3567</c:v>
                </c:pt>
                <c:pt idx="37">
                  <c:v>6.5186999999999999</c:v>
                </c:pt>
                <c:pt idx="38">
                  <c:v>6.4531000000000001</c:v>
                </c:pt>
                <c:pt idx="39">
                  <c:v>6.51</c:v>
                </c:pt>
                <c:pt idx="40">
                  <c:v>6.2834000000000003</c:v>
                </c:pt>
                <c:pt idx="41">
                  <c:v>6.26</c:v>
                </c:pt>
                <c:pt idx="42">
                  <c:v>6.2350000000000003</c:v>
                </c:pt>
                <c:pt idx="43">
                  <c:v>6.3883000000000001</c:v>
                </c:pt>
                <c:pt idx="44">
                  <c:v>6.4017999999999997</c:v>
                </c:pt>
                <c:pt idx="45">
                  <c:v>6.7576000000000001</c:v>
                </c:pt>
                <c:pt idx="46">
                  <c:v>6.6467000000000001</c:v>
                </c:pt>
                <c:pt idx="47">
                  <c:v>7.4093</c:v>
                </c:pt>
                <c:pt idx="48">
                  <c:v>8.6189999999999998</c:v>
                </c:pt>
                <c:pt idx="49">
                  <c:v>7.6268000000000002</c:v>
                </c:pt>
                <c:pt idx="50">
                  <c:v>7.56</c:v>
                </c:pt>
                <c:pt idx="51">
                  <c:v>7.2035</c:v>
                </c:pt>
                <c:pt idx="52">
                  <c:v>8.4410000000000007</c:v>
                </c:pt>
                <c:pt idx="53">
                  <c:v>8.5172000000000008</c:v>
                </c:pt>
                <c:pt idx="54">
                  <c:v>8.9300999999999995</c:v>
                </c:pt>
                <c:pt idx="55">
                  <c:v>9.5131999999999994</c:v>
                </c:pt>
                <c:pt idx="56">
                  <c:v>9.0373999999999999</c:v>
                </c:pt>
                <c:pt idx="57">
                  <c:v>8.1545000000000005</c:v>
                </c:pt>
                <c:pt idx="58">
                  <c:v>7.5768000000000004</c:v>
                </c:pt>
                <c:pt idx="59">
                  <c:v>7.4829999999999997</c:v>
                </c:pt>
                <c:pt idx="60">
                  <c:v>7.3906999999999998</c:v>
                </c:pt>
                <c:pt idx="61">
                  <c:v>7.3441999999999998</c:v>
                </c:pt>
                <c:pt idx="62">
                  <c:v>7.5670000000000002</c:v>
                </c:pt>
                <c:pt idx="63">
                  <c:v>7.5888999999999998</c:v>
                </c:pt>
                <c:pt idx="64">
                  <c:v>7.8379000000000003</c:v>
                </c:pt>
                <c:pt idx="65">
                  <c:v>7.6776999999999997</c:v>
                </c:pt>
                <c:pt idx="66">
                  <c:v>7.5827999999999998</c:v>
                </c:pt>
                <c:pt idx="67">
                  <c:v>7.44</c:v>
                </c:pt>
                <c:pt idx="68">
                  <c:v>7.29</c:v>
                </c:pt>
                <c:pt idx="69">
                  <c:v>7.24</c:v>
                </c:pt>
                <c:pt idx="70">
                  <c:v>7.09</c:v>
                </c:pt>
                <c:pt idx="71">
                  <c:v>6.9401000000000002</c:v>
                </c:pt>
                <c:pt idx="72">
                  <c:v>6.7599</c:v>
                </c:pt>
                <c:pt idx="73">
                  <c:v>6.7</c:v>
                </c:pt>
                <c:pt idx="74">
                  <c:v>6.6208999999999998</c:v>
                </c:pt>
                <c:pt idx="75">
                  <c:v>6.5998000000000001</c:v>
                </c:pt>
                <c:pt idx="76">
                  <c:v>6.99</c:v>
                </c:pt>
                <c:pt idx="77">
                  <c:v>8.3591999999999995</c:v>
                </c:pt>
                <c:pt idx="78">
                  <c:v>8.2138000000000009</c:v>
                </c:pt>
                <c:pt idx="79">
                  <c:v>7.3384999999999998</c:v>
                </c:pt>
                <c:pt idx="80">
                  <c:v>7.09</c:v>
                </c:pt>
                <c:pt idx="81">
                  <c:v>7.1287000000000003</c:v>
                </c:pt>
                <c:pt idx="82">
                  <c:v>7.21</c:v>
                </c:pt>
                <c:pt idx="83">
                  <c:v>7.17</c:v>
                </c:pt>
                <c:pt idx="84">
                  <c:v>7.0678999999999998</c:v>
                </c:pt>
                <c:pt idx="85">
                  <c:v>7.2812000000000001</c:v>
                </c:pt>
                <c:pt idx="86">
                  <c:v>7.1349</c:v>
                </c:pt>
                <c:pt idx="87">
                  <c:v>7.1615000000000002</c:v>
                </c:pt>
                <c:pt idx="88">
                  <c:v>7.4593999999999996</c:v>
                </c:pt>
                <c:pt idx="89">
                  <c:v>7.6044</c:v>
                </c:pt>
                <c:pt idx="90">
                  <c:v>7.4907000000000004</c:v>
                </c:pt>
                <c:pt idx="91">
                  <c:v>7.42</c:v>
                </c:pt>
                <c:pt idx="92">
                  <c:v>7.28</c:v>
                </c:pt>
                <c:pt idx="93">
                  <c:v>7.2098000000000004</c:v>
                </c:pt>
                <c:pt idx="94">
                  <c:v>7.1950000000000003</c:v>
                </c:pt>
                <c:pt idx="95">
                  <c:v>7.0190999999999999</c:v>
                </c:pt>
                <c:pt idx="96">
                  <c:v>7.0250000000000004</c:v>
                </c:pt>
                <c:pt idx="97">
                  <c:v>6.6718999999999999</c:v>
                </c:pt>
                <c:pt idx="98">
                  <c:v>6.6261000000000001</c:v>
                </c:pt>
                <c:pt idx="99">
                  <c:v>6.59</c:v>
                </c:pt>
                <c:pt idx="100">
                  <c:v>6.6550000000000002</c:v>
                </c:pt>
                <c:pt idx="101">
                  <c:v>6.5785999999999998</c:v>
                </c:pt>
                <c:pt idx="102">
                  <c:v>6.5670999999999999</c:v>
                </c:pt>
                <c:pt idx="103">
                  <c:v>6.38</c:v>
                </c:pt>
                <c:pt idx="104">
                  <c:v>6.28</c:v>
                </c:pt>
                <c:pt idx="105">
                  <c:v>6.3650000000000002</c:v>
                </c:pt>
                <c:pt idx="106">
                  <c:v>6.4268999999999998</c:v>
                </c:pt>
                <c:pt idx="107">
                  <c:v>6.3761000000000001</c:v>
                </c:pt>
                <c:pt idx="108">
                  <c:v>6.4076000000000004</c:v>
                </c:pt>
                <c:pt idx="109">
                  <c:v>6.28</c:v>
                </c:pt>
                <c:pt idx="110">
                  <c:v>6.2771999999999997</c:v>
                </c:pt>
                <c:pt idx="111">
                  <c:v>6.3118999999999996</c:v>
                </c:pt>
                <c:pt idx="112">
                  <c:v>6.42</c:v>
                </c:pt>
                <c:pt idx="113">
                  <c:v>6.3</c:v>
                </c:pt>
                <c:pt idx="114">
                  <c:v>6.4901999999999997</c:v>
                </c:pt>
                <c:pt idx="115">
                  <c:v>6.47</c:v>
                </c:pt>
                <c:pt idx="116">
                  <c:v>6.58</c:v>
                </c:pt>
                <c:pt idx="117">
                  <c:v>6.4850000000000003</c:v>
                </c:pt>
                <c:pt idx="118">
                  <c:v>6.61</c:v>
                </c:pt>
                <c:pt idx="119">
                  <c:v>6.4405999999999999</c:v>
                </c:pt>
                <c:pt idx="120">
                  <c:v>6.5</c:v>
                </c:pt>
                <c:pt idx="121">
                  <c:v>6.42</c:v>
                </c:pt>
                <c:pt idx="122">
                  <c:v>6.3</c:v>
                </c:pt>
                <c:pt idx="123">
                  <c:v>6.2350000000000003</c:v>
                </c:pt>
                <c:pt idx="124">
                  <c:v>6.2335000000000003</c:v>
                </c:pt>
                <c:pt idx="125">
                  <c:v>6.1279000000000003</c:v>
                </c:pt>
                <c:pt idx="126">
                  <c:v>6.0650000000000004</c:v>
                </c:pt>
                <c:pt idx="127">
                  <c:v>6.1950000000000003</c:v>
                </c:pt>
                <c:pt idx="128">
                  <c:v>6.165</c:v>
                </c:pt>
                <c:pt idx="129">
                  <c:v>6.1246</c:v>
                </c:pt>
                <c:pt idx="130">
                  <c:v>6.06</c:v>
                </c:pt>
                <c:pt idx="131">
                  <c:v>6.08</c:v>
                </c:pt>
                <c:pt idx="132">
                  <c:v>6.11</c:v>
                </c:pt>
                <c:pt idx="133">
                  <c:v>6.1134000000000004</c:v>
                </c:pt>
                <c:pt idx="134">
                  <c:v>6.1374000000000004</c:v>
                </c:pt>
                <c:pt idx="135">
                  <c:v>6.0129999999999999</c:v>
                </c:pt>
                <c:pt idx="136">
                  <c:v>6.05</c:v>
                </c:pt>
                <c:pt idx="137">
                  <c:v>6.093</c:v>
                </c:pt>
                <c:pt idx="138">
                  <c:v>6.1844000000000001</c:v>
                </c:pt>
                <c:pt idx="139">
                  <c:v>6.2672999999999996</c:v>
                </c:pt>
                <c:pt idx="140">
                  <c:v>6.1635999999999997</c:v>
                </c:pt>
                <c:pt idx="141">
                  <c:v>6.0949999999999998</c:v>
                </c:pt>
                <c:pt idx="142">
                  <c:v>6.1050000000000004</c:v>
                </c:pt>
                <c:pt idx="143">
                  <c:v>6.125</c:v>
                </c:pt>
                <c:pt idx="144">
                  <c:v>5.9273999999999996</c:v>
                </c:pt>
                <c:pt idx="145">
                  <c:v>5.8764000000000003</c:v>
                </c:pt>
                <c:pt idx="146">
                  <c:v>5.8650000000000002</c:v>
                </c:pt>
                <c:pt idx="147">
                  <c:v>5.9767000000000001</c:v>
                </c:pt>
                <c:pt idx="148">
                  <c:v>6.0608000000000004</c:v>
                </c:pt>
                <c:pt idx="149">
                  <c:v>5.9877000000000002</c:v>
                </c:pt>
                <c:pt idx="150">
                  <c:v>6.1241000000000003</c:v>
                </c:pt>
                <c:pt idx="151">
                  <c:v>6.2076000000000002</c:v>
                </c:pt>
                <c:pt idx="152">
                  <c:v>6.2798999999999996</c:v>
                </c:pt>
                <c:pt idx="153">
                  <c:v>6.4648000000000003</c:v>
                </c:pt>
                <c:pt idx="154">
                  <c:v>6.6097999999999999</c:v>
                </c:pt>
                <c:pt idx="155">
                  <c:v>6.59</c:v>
                </c:pt>
                <c:pt idx="156">
                  <c:v>6.7443999999999997</c:v>
                </c:pt>
                <c:pt idx="157">
                  <c:v>6.4550000000000001</c:v>
                </c:pt>
                <c:pt idx="158">
                  <c:v>6.6087999999999996</c:v>
                </c:pt>
                <c:pt idx="159">
                  <c:v>6.5579999999999998</c:v>
                </c:pt>
                <c:pt idx="160">
                  <c:v>6.5119999999999996</c:v>
                </c:pt>
                <c:pt idx="161">
                  <c:v>6.4530000000000003</c:v>
                </c:pt>
                <c:pt idx="162">
                  <c:v>6.4817</c:v>
                </c:pt>
                <c:pt idx="163">
                  <c:v>6.6905000000000001</c:v>
                </c:pt>
                <c:pt idx="164">
                  <c:v>6.6771000000000003</c:v>
                </c:pt>
                <c:pt idx="165">
                  <c:v>6.5</c:v>
                </c:pt>
                <c:pt idx="166">
                  <c:v>6.5650000000000004</c:v>
                </c:pt>
                <c:pt idx="167">
                  <c:v>6.46</c:v>
                </c:pt>
                <c:pt idx="168">
                  <c:v>6.5232999999999999</c:v>
                </c:pt>
                <c:pt idx="169">
                  <c:v>6.4519000000000002</c:v>
                </c:pt>
                <c:pt idx="170">
                  <c:v>6.3661000000000003</c:v>
                </c:pt>
                <c:pt idx="171">
                  <c:v>6.5034000000000001</c:v>
                </c:pt>
                <c:pt idx="172">
                  <c:v>6.4545000000000003</c:v>
                </c:pt>
                <c:pt idx="173">
                  <c:v>6.6849999999999996</c:v>
                </c:pt>
                <c:pt idx="174">
                  <c:v>6.6864999999999997</c:v>
                </c:pt>
                <c:pt idx="175">
                  <c:v>6.64</c:v>
                </c:pt>
                <c:pt idx="176">
                  <c:v>6.7438000000000002</c:v>
                </c:pt>
                <c:pt idx="177">
                  <c:v>6.84</c:v>
                </c:pt>
                <c:pt idx="178">
                  <c:v>6.7249999999999996</c:v>
                </c:pt>
                <c:pt idx="179">
                  <c:v>6.99</c:v>
                </c:pt>
                <c:pt idx="180">
                  <c:v>7.0202</c:v>
                </c:pt>
                <c:pt idx="181">
                  <c:v>6.9157000000000002</c:v>
                </c:pt>
                <c:pt idx="182">
                  <c:v>7.0601000000000003</c:v>
                </c:pt>
                <c:pt idx="183">
                  <c:v>6.8611000000000004</c:v>
                </c:pt>
                <c:pt idx="184">
                  <c:v>6.8898000000000001</c:v>
                </c:pt>
                <c:pt idx="185">
                  <c:v>7.2983000000000002</c:v>
                </c:pt>
                <c:pt idx="186">
                  <c:v>7.2450000000000001</c:v>
                </c:pt>
                <c:pt idx="187">
                  <c:v>7.1135999999999999</c:v>
                </c:pt>
                <c:pt idx="188">
                  <c:v>7.12</c:v>
                </c:pt>
                <c:pt idx="189">
                  <c:v>7.2439999999999998</c:v>
                </c:pt>
                <c:pt idx="190">
                  <c:v>7.1196999999999999</c:v>
                </c:pt>
                <c:pt idx="191">
                  <c:v>7.2895000000000003</c:v>
                </c:pt>
                <c:pt idx="192">
                  <c:v>7.3571</c:v>
                </c:pt>
                <c:pt idx="193">
                  <c:v>7.3524000000000003</c:v>
                </c:pt>
                <c:pt idx="194">
                  <c:v>7.3391000000000002</c:v>
                </c:pt>
                <c:pt idx="195">
                  <c:v>7.18</c:v>
                </c:pt>
                <c:pt idx="196">
                  <c:v>7.1471999999999998</c:v>
                </c:pt>
                <c:pt idx="197">
                  <c:v>7.2990000000000004</c:v>
                </c:pt>
                <c:pt idx="198">
                  <c:v>7.3318000000000003</c:v>
                </c:pt>
                <c:pt idx="199">
                  <c:v>7.1653000000000002</c:v>
                </c:pt>
                <c:pt idx="200">
                  <c:v>7.0167999999999999</c:v>
                </c:pt>
                <c:pt idx="201">
                  <c:v>7.0841000000000003</c:v>
                </c:pt>
                <c:pt idx="202">
                  <c:v>7.1460999999999997</c:v>
                </c:pt>
                <c:pt idx="203">
                  <c:v>7.2263000000000002</c:v>
                </c:pt>
                <c:pt idx="204">
                  <c:v>7.1833999999999998</c:v>
                </c:pt>
                <c:pt idx="205">
                  <c:v>7.2535999999999996</c:v>
                </c:pt>
                <c:pt idx="206">
                  <c:v>7.2182000000000004</c:v>
                </c:pt>
                <c:pt idx="207">
                  <c:v>7.2350000000000003</c:v>
                </c:pt>
                <c:pt idx="208">
                  <c:v>7.3</c:v>
                </c:pt>
                <c:pt idx="209">
                  <c:v>7.4177</c:v>
                </c:pt>
                <c:pt idx="210">
                  <c:v>7.2769000000000004</c:v>
                </c:pt>
                <c:pt idx="211">
                  <c:v>7.1550000000000002</c:v>
                </c:pt>
                <c:pt idx="212">
                  <c:v>7.0076000000000001</c:v>
                </c:pt>
                <c:pt idx="213">
                  <c:v>6.8887</c:v>
                </c:pt>
                <c:pt idx="214">
                  <c:v>6.9653</c:v>
                </c:pt>
                <c:pt idx="215">
                  <c:v>7.23</c:v>
                </c:pt>
                <c:pt idx="216">
                  <c:v>7.3246000000000002</c:v>
                </c:pt>
                <c:pt idx="217">
                  <c:v>7.2393999999999998</c:v>
                </c:pt>
                <c:pt idx="218">
                  <c:v>7.2484000000000002</c:v>
                </c:pt>
                <c:pt idx="219">
                  <c:v>7.2031999999999998</c:v>
                </c:pt>
                <c:pt idx="220">
                  <c:v>7.3917000000000002</c:v>
                </c:pt>
                <c:pt idx="221">
                  <c:v>7.3823999999999996</c:v>
                </c:pt>
                <c:pt idx="222">
                  <c:v>7.51</c:v>
                </c:pt>
                <c:pt idx="223">
                  <c:v>7.5780000000000003</c:v>
                </c:pt>
                <c:pt idx="224">
                  <c:v>7.5072000000000001</c:v>
                </c:pt>
                <c:pt idx="225">
                  <c:v>7.44</c:v>
                </c:pt>
                <c:pt idx="226">
                  <c:v>7.3582999999999998</c:v>
                </c:pt>
                <c:pt idx="227">
                  <c:v>7.2564000000000002</c:v>
                </c:pt>
                <c:pt idx="228">
                  <c:v>7.3170000000000002</c:v>
                </c:pt>
                <c:pt idx="229">
                  <c:v>7.1250999999999998</c:v>
                </c:pt>
                <c:pt idx="230">
                  <c:v>7.0049999999999999</c:v>
                </c:pt>
                <c:pt idx="231">
                  <c:v>6.6872999999999996</c:v>
                </c:pt>
                <c:pt idx="232">
                  <c:v>6.7138</c:v>
                </c:pt>
                <c:pt idx="233">
                  <c:v>6.7065999999999999</c:v>
                </c:pt>
                <c:pt idx="234">
                  <c:v>6.6996000000000002</c:v>
                </c:pt>
                <c:pt idx="235">
                  <c:v>6.7754000000000003</c:v>
                </c:pt>
                <c:pt idx="236">
                  <c:v>6.65</c:v>
                </c:pt>
                <c:pt idx="237">
                  <c:v>6.5416999999999996</c:v>
                </c:pt>
                <c:pt idx="238">
                  <c:v>6.6162999999999998</c:v>
                </c:pt>
                <c:pt idx="239">
                  <c:v>6.5007000000000001</c:v>
                </c:pt>
                <c:pt idx="240">
                  <c:v>6.5877999999999997</c:v>
                </c:pt>
                <c:pt idx="241">
                  <c:v>6.577</c:v>
                </c:pt>
                <c:pt idx="242">
                  <c:v>6.54</c:v>
                </c:pt>
                <c:pt idx="243">
                  <c:v>6.5223000000000004</c:v>
                </c:pt>
                <c:pt idx="244">
                  <c:v>6.4722999999999997</c:v>
                </c:pt>
                <c:pt idx="245">
                  <c:v>6.3669000000000002</c:v>
                </c:pt>
                <c:pt idx="246">
                  <c:v>6.3669000000000002</c:v>
                </c:pt>
                <c:pt idx="247">
                  <c:v>6.3997000000000002</c:v>
                </c:pt>
                <c:pt idx="248">
                  <c:v>6.2144000000000004</c:v>
                </c:pt>
                <c:pt idx="249">
                  <c:v>6.21</c:v>
                </c:pt>
                <c:pt idx="250">
                  <c:v>6.21</c:v>
                </c:pt>
                <c:pt idx="251">
                  <c:v>6.1875</c:v>
                </c:pt>
                <c:pt idx="252">
                  <c:v>6.2895000000000003</c:v>
                </c:pt>
                <c:pt idx="253">
                  <c:v>6.4947999999999997</c:v>
                </c:pt>
                <c:pt idx="254">
                  <c:v>6.76</c:v>
                </c:pt>
                <c:pt idx="255">
                  <c:v>6.8300999999999998</c:v>
                </c:pt>
                <c:pt idx="256">
                  <c:v>7.0316999999999998</c:v>
                </c:pt>
                <c:pt idx="257">
                  <c:v>6.9005000000000001</c:v>
                </c:pt>
                <c:pt idx="258">
                  <c:v>7.0747</c:v>
                </c:pt>
                <c:pt idx="259">
                  <c:v>6.8765999999999998</c:v>
                </c:pt>
                <c:pt idx="260">
                  <c:v>6.8686999999999996</c:v>
                </c:pt>
                <c:pt idx="261">
                  <c:v>6.83</c:v>
                </c:pt>
                <c:pt idx="262">
                  <c:v>6.88</c:v>
                </c:pt>
                <c:pt idx="263">
                  <c:v>6.9227999999999996</c:v>
                </c:pt>
                <c:pt idx="264">
                  <c:v>7.0617000000000001</c:v>
                </c:pt>
                <c:pt idx="265">
                  <c:v>7.3034999999999997</c:v>
                </c:pt>
                <c:pt idx="266">
                  <c:v>7.3034999999999997</c:v>
                </c:pt>
                <c:pt idx="267">
                  <c:v>7.1079999999999997</c:v>
                </c:pt>
                <c:pt idx="268">
                  <c:v>7.05</c:v>
                </c:pt>
                <c:pt idx="269">
                  <c:v>6.9706999999999999</c:v>
                </c:pt>
                <c:pt idx="270">
                  <c:v>6.8426</c:v>
                </c:pt>
                <c:pt idx="271">
                  <c:v>6.8273000000000001</c:v>
                </c:pt>
                <c:pt idx="272">
                  <c:v>6.7512999999999996</c:v>
                </c:pt>
                <c:pt idx="273">
                  <c:v>6.7484000000000002</c:v>
                </c:pt>
                <c:pt idx="274">
                  <c:v>6.8730000000000002</c:v>
                </c:pt>
                <c:pt idx="275">
                  <c:v>6.8692000000000002</c:v>
                </c:pt>
                <c:pt idx="276">
                  <c:v>6.9348999999999998</c:v>
                </c:pt>
                <c:pt idx="277">
                  <c:v>7.0182000000000002</c:v>
                </c:pt>
                <c:pt idx="278">
                  <c:v>7.0231000000000003</c:v>
                </c:pt>
                <c:pt idx="279">
                  <c:v>7.0458999999999996</c:v>
                </c:pt>
                <c:pt idx="280">
                  <c:v>7.1337999999999999</c:v>
                </c:pt>
                <c:pt idx="281">
                  <c:v>7.2450000000000001</c:v>
                </c:pt>
                <c:pt idx="282">
                  <c:v>7.2236000000000002</c:v>
                </c:pt>
                <c:pt idx="283">
                  <c:v>7.3451000000000004</c:v>
                </c:pt>
                <c:pt idx="284">
                  <c:v>7.5449000000000002</c:v>
                </c:pt>
                <c:pt idx="285">
                  <c:v>7.4843000000000002</c:v>
                </c:pt>
                <c:pt idx="286">
                  <c:v>7.7</c:v>
                </c:pt>
                <c:pt idx="287">
                  <c:v>7.8441000000000001</c:v>
                </c:pt>
                <c:pt idx="288">
                  <c:v>7.89</c:v>
                </c:pt>
                <c:pt idx="289">
                  <c:v>8.0647000000000002</c:v>
                </c:pt>
                <c:pt idx="290">
                  <c:v>8.2279999999999998</c:v>
                </c:pt>
                <c:pt idx="291">
                  <c:v>8.5045999999999999</c:v>
                </c:pt>
                <c:pt idx="292">
                  <c:v>7.9339000000000004</c:v>
                </c:pt>
                <c:pt idx="293">
                  <c:v>7.6898999999999997</c:v>
                </c:pt>
                <c:pt idx="294">
                  <c:v>7.9598000000000004</c:v>
                </c:pt>
                <c:pt idx="295">
                  <c:v>8.1427999999999994</c:v>
                </c:pt>
                <c:pt idx="296">
                  <c:v>8.1489999999999991</c:v>
                </c:pt>
                <c:pt idx="297">
                  <c:v>8.0510000000000002</c:v>
                </c:pt>
                <c:pt idx="298">
                  <c:v>8.1937999999999995</c:v>
                </c:pt>
                <c:pt idx="299">
                  <c:v>8.1636000000000006</c:v>
                </c:pt>
                <c:pt idx="300">
                  <c:v>8.0855999999999995</c:v>
                </c:pt>
                <c:pt idx="301">
                  <c:v>8.1003000000000007</c:v>
                </c:pt>
                <c:pt idx="302">
                  <c:v>8.0594999999999999</c:v>
                </c:pt>
                <c:pt idx="303">
                  <c:v>8.2965999999999998</c:v>
                </c:pt>
                <c:pt idx="304">
                  <c:v>8.452</c:v>
                </c:pt>
                <c:pt idx="305">
                  <c:v>8.6666000000000007</c:v>
                </c:pt>
                <c:pt idx="306">
                  <c:v>8.8940000000000001</c:v>
                </c:pt>
                <c:pt idx="307">
                  <c:v>8.8216999999999999</c:v>
                </c:pt>
                <c:pt idx="308">
                  <c:v>8.8007000000000009</c:v>
                </c:pt>
                <c:pt idx="309">
                  <c:v>8.94</c:v>
                </c:pt>
                <c:pt idx="310">
                  <c:v>8.7925000000000004</c:v>
                </c:pt>
                <c:pt idx="311">
                  <c:v>8.7949999999999999</c:v>
                </c:pt>
                <c:pt idx="312">
                  <c:v>8.8733000000000004</c:v>
                </c:pt>
                <c:pt idx="313">
                  <c:v>8.8622999999999994</c:v>
                </c:pt>
                <c:pt idx="314">
                  <c:v>8.9283999999999999</c:v>
                </c:pt>
                <c:pt idx="315">
                  <c:v>9.0776000000000003</c:v>
                </c:pt>
                <c:pt idx="316">
                  <c:v>8.8451000000000004</c:v>
                </c:pt>
                <c:pt idx="317">
                  <c:v>9.0271000000000008</c:v>
                </c:pt>
                <c:pt idx="318">
                  <c:v>8.9975000000000005</c:v>
                </c:pt>
                <c:pt idx="319">
                  <c:v>9.1234999999999999</c:v>
                </c:pt>
                <c:pt idx="320">
                  <c:v>9.0612999999999992</c:v>
                </c:pt>
                <c:pt idx="321">
                  <c:v>8.9451999999999998</c:v>
                </c:pt>
                <c:pt idx="322">
                  <c:v>8.7051999999999996</c:v>
                </c:pt>
                <c:pt idx="323">
                  <c:v>8.5950000000000006</c:v>
                </c:pt>
                <c:pt idx="324">
                  <c:v>8.7421000000000006</c:v>
                </c:pt>
                <c:pt idx="325">
                  <c:v>8.5440000000000005</c:v>
                </c:pt>
                <c:pt idx="326">
                  <c:v>8.4491999999999994</c:v>
                </c:pt>
                <c:pt idx="327">
                  <c:v>8.4277999999999995</c:v>
                </c:pt>
                <c:pt idx="328">
                  <c:v>8.4983000000000004</c:v>
                </c:pt>
                <c:pt idx="329">
                  <c:v>8.4870000000000001</c:v>
                </c:pt>
                <c:pt idx="330">
                  <c:v>8.4600000000000009</c:v>
                </c:pt>
                <c:pt idx="331">
                  <c:v>8.5259</c:v>
                </c:pt>
                <c:pt idx="332">
                  <c:v>8.6150000000000002</c:v>
                </c:pt>
                <c:pt idx="333">
                  <c:v>8.7750000000000004</c:v>
                </c:pt>
                <c:pt idx="334">
                  <c:v>8.6843000000000004</c:v>
                </c:pt>
                <c:pt idx="335">
                  <c:v>8.7667000000000002</c:v>
                </c:pt>
                <c:pt idx="336">
                  <c:v>8.7330000000000005</c:v>
                </c:pt>
                <c:pt idx="337">
                  <c:v>8.8036999999999992</c:v>
                </c:pt>
                <c:pt idx="338">
                  <c:v>8.7446000000000002</c:v>
                </c:pt>
                <c:pt idx="339">
                  <c:v>8.9367999999999999</c:v>
                </c:pt>
                <c:pt idx="340">
                  <c:v>8.9078999999999997</c:v>
                </c:pt>
                <c:pt idx="341">
                  <c:v>8.9297000000000004</c:v>
                </c:pt>
                <c:pt idx="342">
                  <c:v>8.8500999999999994</c:v>
                </c:pt>
                <c:pt idx="343">
                  <c:v>8.9446999999999992</c:v>
                </c:pt>
                <c:pt idx="344">
                  <c:v>9.0050000000000008</c:v>
                </c:pt>
                <c:pt idx="345">
                  <c:v>8.9009999999999998</c:v>
                </c:pt>
                <c:pt idx="346">
                  <c:v>8.84</c:v>
                </c:pt>
                <c:pt idx="347">
                  <c:v>8.94</c:v>
                </c:pt>
                <c:pt idx="348">
                  <c:v>8.84</c:v>
                </c:pt>
                <c:pt idx="349">
                  <c:v>8.7449999999999992</c:v>
                </c:pt>
                <c:pt idx="350">
                  <c:v>8.5761000000000003</c:v>
                </c:pt>
                <c:pt idx="351">
                  <c:v>8.4743999999999993</c:v>
                </c:pt>
                <c:pt idx="352">
                  <c:v>8.5147999999999993</c:v>
                </c:pt>
                <c:pt idx="353">
                  <c:v>8.4901</c:v>
                </c:pt>
                <c:pt idx="354">
                  <c:v>8.3955000000000002</c:v>
                </c:pt>
                <c:pt idx="355">
                  <c:v>8.2966999999999995</c:v>
                </c:pt>
                <c:pt idx="356">
                  <c:v>8.3800000000000008</c:v>
                </c:pt>
                <c:pt idx="357">
                  <c:v>8.3656000000000006</c:v>
                </c:pt>
                <c:pt idx="358">
                  <c:v>8.4055999999999997</c:v>
                </c:pt>
                <c:pt idx="359">
                  <c:v>8.5</c:v>
                </c:pt>
                <c:pt idx="360">
                  <c:v>8.6135999999999999</c:v>
                </c:pt>
                <c:pt idx="361">
                  <c:v>8.5678999999999998</c:v>
                </c:pt>
                <c:pt idx="362">
                  <c:v>8.4931999999999999</c:v>
                </c:pt>
                <c:pt idx="363">
                  <c:v>8.5335999999999999</c:v>
                </c:pt>
                <c:pt idx="364">
                  <c:v>8.6915999999999993</c:v>
                </c:pt>
                <c:pt idx="365">
                  <c:v>8.9527000000000001</c:v>
                </c:pt>
                <c:pt idx="366">
                  <c:v>8.7715999999999994</c:v>
                </c:pt>
                <c:pt idx="367">
                  <c:v>8.8000000000000007</c:v>
                </c:pt>
                <c:pt idx="368">
                  <c:v>8.75</c:v>
                </c:pt>
                <c:pt idx="369">
                  <c:v>8.6174999999999997</c:v>
                </c:pt>
                <c:pt idx="370">
                  <c:v>8.6364000000000001</c:v>
                </c:pt>
                <c:pt idx="371">
                  <c:v>8.5190000000000001</c:v>
                </c:pt>
                <c:pt idx="372">
                  <c:v>8.4783000000000008</c:v>
                </c:pt>
                <c:pt idx="373">
                  <c:v>8.5570000000000004</c:v>
                </c:pt>
                <c:pt idx="374">
                  <c:v>8.6788000000000007</c:v>
                </c:pt>
                <c:pt idx="375">
                  <c:v>8.6647999999999996</c:v>
                </c:pt>
                <c:pt idx="376">
                  <c:v>8.7369000000000003</c:v>
                </c:pt>
                <c:pt idx="377">
                  <c:v>8.8384</c:v>
                </c:pt>
                <c:pt idx="378">
                  <c:v>8.74</c:v>
                </c:pt>
                <c:pt idx="379">
                  <c:v>8.7657000000000007</c:v>
                </c:pt>
                <c:pt idx="380">
                  <c:v>8.7657000000000007</c:v>
                </c:pt>
                <c:pt idx="381">
                  <c:v>8.8377999999999997</c:v>
                </c:pt>
                <c:pt idx="382">
                  <c:v>8.9149999999999991</c:v>
                </c:pt>
                <c:pt idx="383">
                  <c:v>8.7249999999999996</c:v>
                </c:pt>
                <c:pt idx="384">
                  <c:v>8.7383000000000006</c:v>
                </c:pt>
                <c:pt idx="385">
                  <c:v>8.6713000000000005</c:v>
                </c:pt>
                <c:pt idx="386">
                  <c:v>8.6740999999999993</c:v>
                </c:pt>
                <c:pt idx="387">
                  <c:v>8.6344999999999992</c:v>
                </c:pt>
                <c:pt idx="388">
                  <c:v>8.6460000000000008</c:v>
                </c:pt>
                <c:pt idx="389">
                  <c:v>8.6300000000000008</c:v>
                </c:pt>
                <c:pt idx="390">
                  <c:v>8.81</c:v>
                </c:pt>
                <c:pt idx="391">
                  <c:v>8.7802000000000007</c:v>
                </c:pt>
                <c:pt idx="392">
                  <c:v>8.8390000000000004</c:v>
                </c:pt>
                <c:pt idx="393">
                  <c:v>8.8416999999999994</c:v>
                </c:pt>
                <c:pt idx="394">
                  <c:v>8.8071999999999999</c:v>
                </c:pt>
                <c:pt idx="395">
                  <c:v>9.1260999999999992</c:v>
                </c:pt>
                <c:pt idx="396">
                  <c:v>9.1651000000000007</c:v>
                </c:pt>
                <c:pt idx="397">
                  <c:v>9.1950000000000003</c:v>
                </c:pt>
                <c:pt idx="398">
                  <c:v>9.1851000000000003</c:v>
                </c:pt>
                <c:pt idx="399">
                  <c:v>9.4765999999999995</c:v>
                </c:pt>
                <c:pt idx="400">
                  <c:v>9.4833999999999996</c:v>
                </c:pt>
                <c:pt idx="401">
                  <c:v>9.6019000000000005</c:v>
                </c:pt>
                <c:pt idx="402">
                  <c:v>9.5324000000000009</c:v>
                </c:pt>
                <c:pt idx="403">
                  <c:v>9.5919000000000008</c:v>
                </c:pt>
                <c:pt idx="404">
                  <c:v>9.7428000000000008</c:v>
                </c:pt>
                <c:pt idx="405">
                  <c:v>9.9367000000000001</c:v>
                </c:pt>
                <c:pt idx="406">
                  <c:v>10.1388</c:v>
                </c:pt>
                <c:pt idx="407">
                  <c:v>10.1685</c:v>
                </c:pt>
                <c:pt idx="408">
                  <c:v>10.4635</c:v>
                </c:pt>
                <c:pt idx="409">
                  <c:v>10.315</c:v>
                </c:pt>
                <c:pt idx="410">
                  <c:v>10.14</c:v>
                </c:pt>
                <c:pt idx="411">
                  <c:v>10.3286</c:v>
                </c:pt>
                <c:pt idx="412">
                  <c:v>10.139200000000001</c:v>
                </c:pt>
                <c:pt idx="413">
                  <c:v>9.9184999999999999</c:v>
                </c:pt>
                <c:pt idx="414">
                  <c:v>9.9198000000000004</c:v>
                </c:pt>
                <c:pt idx="415">
                  <c:v>9.8444000000000003</c:v>
                </c:pt>
                <c:pt idx="416">
                  <c:v>9.8501999999999992</c:v>
                </c:pt>
                <c:pt idx="417">
                  <c:v>10.060499999999999</c:v>
                </c:pt>
                <c:pt idx="418">
                  <c:v>10.067500000000001</c:v>
                </c:pt>
                <c:pt idx="419">
                  <c:v>10.292199999999999</c:v>
                </c:pt>
                <c:pt idx="420">
                  <c:v>10.3902</c:v>
                </c:pt>
                <c:pt idx="421">
                  <c:v>10.3565</c:v>
                </c:pt>
                <c:pt idx="422">
                  <c:v>10.6</c:v>
                </c:pt>
                <c:pt idx="423">
                  <c:v>10.7744</c:v>
                </c:pt>
                <c:pt idx="424">
                  <c:v>10.6302</c:v>
                </c:pt>
                <c:pt idx="425">
                  <c:v>10.5124</c:v>
                </c:pt>
                <c:pt idx="426">
                  <c:v>10.4825</c:v>
                </c:pt>
                <c:pt idx="427">
                  <c:v>10.5555</c:v>
                </c:pt>
                <c:pt idx="428">
                  <c:v>10.5502</c:v>
                </c:pt>
                <c:pt idx="429">
                  <c:v>10.6259</c:v>
                </c:pt>
                <c:pt idx="430">
                  <c:v>10.5352</c:v>
                </c:pt>
                <c:pt idx="431">
                  <c:v>10.248100000000001</c:v>
                </c:pt>
                <c:pt idx="432">
                  <c:v>10.199999999999999</c:v>
                </c:pt>
                <c:pt idx="433">
                  <c:v>10.345000000000001</c:v>
                </c:pt>
                <c:pt idx="434">
                  <c:v>10.445</c:v>
                </c:pt>
                <c:pt idx="435">
                  <c:v>10.5412</c:v>
                </c:pt>
                <c:pt idx="436">
                  <c:v>10.6534</c:v>
                </c:pt>
                <c:pt idx="437">
                  <c:v>10.571099999999999</c:v>
                </c:pt>
                <c:pt idx="438">
                  <c:v>10.6877</c:v>
                </c:pt>
                <c:pt idx="439">
                  <c:v>10.547700000000001</c:v>
                </c:pt>
                <c:pt idx="440">
                  <c:v>10.611599999999999</c:v>
                </c:pt>
                <c:pt idx="441">
                  <c:v>10.65</c:v>
                </c:pt>
                <c:pt idx="442">
                  <c:v>10.51</c:v>
                </c:pt>
                <c:pt idx="443">
                  <c:v>10.6295</c:v>
                </c:pt>
                <c:pt idx="444">
                  <c:v>10.432600000000001</c:v>
                </c:pt>
                <c:pt idx="445">
                  <c:v>10.513500000000001</c:v>
                </c:pt>
                <c:pt idx="446">
                  <c:v>10.431900000000001</c:v>
                </c:pt>
                <c:pt idx="447">
                  <c:v>10.463800000000001</c:v>
                </c:pt>
                <c:pt idx="448">
                  <c:v>10.5822</c:v>
                </c:pt>
                <c:pt idx="449">
                  <c:v>10.666399999999999</c:v>
                </c:pt>
                <c:pt idx="450">
                  <c:v>11.176</c:v>
                </c:pt>
                <c:pt idx="451">
                  <c:v>11.252700000000001</c:v>
                </c:pt>
                <c:pt idx="452">
                  <c:v>11.775399999999999</c:v>
                </c:pt>
                <c:pt idx="453">
                  <c:v>11.784000000000001</c:v>
                </c:pt>
                <c:pt idx="454">
                  <c:v>11.775</c:v>
                </c:pt>
                <c:pt idx="455">
                  <c:v>11.918799999999999</c:v>
                </c:pt>
                <c:pt idx="456">
                  <c:v>11.820600000000001</c:v>
                </c:pt>
                <c:pt idx="457">
                  <c:v>12.370900000000001</c:v>
                </c:pt>
                <c:pt idx="458">
                  <c:v>12.1602</c:v>
                </c:pt>
                <c:pt idx="459">
                  <c:v>12.427300000000001</c:v>
                </c:pt>
                <c:pt idx="460">
                  <c:v>11.9351</c:v>
                </c:pt>
                <c:pt idx="461">
                  <c:v>12.089499999999999</c:v>
                </c:pt>
                <c:pt idx="462">
                  <c:v>11.985200000000001</c:v>
                </c:pt>
                <c:pt idx="463">
                  <c:v>11.8962</c:v>
                </c:pt>
                <c:pt idx="464">
                  <c:v>11.606999999999999</c:v>
                </c:pt>
                <c:pt idx="465">
                  <c:v>11.5616</c:v>
                </c:pt>
                <c:pt idx="466">
                  <c:v>11.6211</c:v>
                </c:pt>
                <c:pt idx="467">
                  <c:v>11.579800000000001</c:v>
                </c:pt>
                <c:pt idx="468">
                  <c:v>11.72</c:v>
                </c:pt>
                <c:pt idx="469">
                  <c:v>11.8856</c:v>
                </c:pt>
                <c:pt idx="470">
                  <c:v>11.932499999999999</c:v>
                </c:pt>
                <c:pt idx="471">
                  <c:v>11.8149</c:v>
                </c:pt>
                <c:pt idx="472">
                  <c:v>11.9855</c:v>
                </c:pt>
                <c:pt idx="473">
                  <c:v>11.738300000000001</c:v>
                </c:pt>
                <c:pt idx="474">
                  <c:v>11.732900000000001</c:v>
                </c:pt>
                <c:pt idx="475">
                  <c:v>11.81</c:v>
                </c:pt>
                <c:pt idx="476">
                  <c:v>11.715</c:v>
                </c:pt>
                <c:pt idx="477">
                  <c:v>11.590999999999999</c:v>
                </c:pt>
                <c:pt idx="478">
                  <c:v>11.404999999999999</c:v>
                </c:pt>
                <c:pt idx="479">
                  <c:v>11.4528</c:v>
                </c:pt>
                <c:pt idx="480">
                  <c:v>11.3185</c:v>
                </c:pt>
                <c:pt idx="481">
                  <c:v>11.010300000000001</c:v>
                </c:pt>
                <c:pt idx="482">
                  <c:v>10.99</c:v>
                </c:pt>
                <c:pt idx="483">
                  <c:v>10.89</c:v>
                </c:pt>
                <c:pt idx="484">
                  <c:v>10.73</c:v>
                </c:pt>
                <c:pt idx="485">
                  <c:v>10.6577</c:v>
                </c:pt>
                <c:pt idx="486">
                  <c:v>10.402200000000001</c:v>
                </c:pt>
                <c:pt idx="487">
                  <c:v>10.566000000000001</c:v>
                </c:pt>
                <c:pt idx="488">
                  <c:v>10.4511</c:v>
                </c:pt>
                <c:pt idx="489">
                  <c:v>10.506399999999999</c:v>
                </c:pt>
                <c:pt idx="490">
                  <c:v>10.6</c:v>
                </c:pt>
                <c:pt idx="491">
                  <c:v>10.73</c:v>
                </c:pt>
                <c:pt idx="492">
                  <c:v>10.5626</c:v>
                </c:pt>
                <c:pt idx="493">
                  <c:v>10.455</c:v>
                </c:pt>
                <c:pt idx="494">
                  <c:v>10.486000000000001</c:v>
                </c:pt>
                <c:pt idx="495">
                  <c:v>10.635</c:v>
                </c:pt>
                <c:pt idx="496">
                  <c:v>10.635</c:v>
                </c:pt>
                <c:pt idx="497">
                  <c:v>10.633900000000001</c:v>
                </c:pt>
                <c:pt idx="498">
                  <c:v>10.61</c:v>
                </c:pt>
                <c:pt idx="499">
                  <c:v>10.7</c:v>
                </c:pt>
                <c:pt idx="500">
                  <c:v>10.7102</c:v>
                </c:pt>
                <c:pt idx="501">
                  <c:v>10.7102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F4-4802-9192-900EC9C501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6703368"/>
        <c:axId val="1306700416"/>
        <c:extLst>
          <c:ext xmlns:c15="http://schemas.microsoft.com/office/drawing/2012/chart" uri="{02D57815-91ED-43cb-92C2-25804820EDAC}">
            <c15:filteredLineSeries>
              <c15:ser>
                <c:idx val="6"/>
                <c:order val="1"/>
                <c:tx>
                  <c:strRef>
                    <c:extLst>
                      <c:ext uri="{02D57815-91ED-43cb-92C2-25804820EDAC}">
                        <c15:formulaRef>
                          <c15:sqref>'NTN-F'!$AM$2</c15:sqref>
                        </c15:formulaRef>
                      </c:ext>
                    </c:extLst>
                    <c:strCache>
                      <c:ptCount val="1"/>
                      <c:pt idx="0">
                        <c:v>Tx CDI</c:v>
                      </c:pt>
                    </c:strCache>
                  </c:strRef>
                </c:tx>
                <c:spPr>
                  <a:ln w="28575" cap="rnd">
                    <a:solidFill>
                      <a:schemeClr val="bg2">
                        <a:lumMod val="25000"/>
                      </a:schemeClr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'NTN-F'!$B$3:$B$504</c15:sqref>
                        </c15:formulaRef>
                      </c:ext>
                    </c:extLst>
                    <c:numCache>
                      <c:formatCode>m/d/yyyy</c:formatCode>
                      <c:ptCount val="502"/>
                      <c:pt idx="0">
                        <c:v>43832</c:v>
                      </c:pt>
                      <c:pt idx="1">
                        <c:v>43833</c:v>
                      </c:pt>
                      <c:pt idx="2">
                        <c:v>43836</c:v>
                      </c:pt>
                      <c:pt idx="3">
                        <c:v>43837</c:v>
                      </c:pt>
                      <c:pt idx="4">
                        <c:v>43838</c:v>
                      </c:pt>
                      <c:pt idx="5">
                        <c:v>43839</c:v>
                      </c:pt>
                      <c:pt idx="6">
                        <c:v>43840</c:v>
                      </c:pt>
                      <c:pt idx="7">
                        <c:v>43843</c:v>
                      </c:pt>
                      <c:pt idx="8">
                        <c:v>43844</c:v>
                      </c:pt>
                      <c:pt idx="9">
                        <c:v>43845</c:v>
                      </c:pt>
                      <c:pt idx="10">
                        <c:v>43846</c:v>
                      </c:pt>
                      <c:pt idx="11">
                        <c:v>43847</c:v>
                      </c:pt>
                      <c:pt idx="12">
                        <c:v>43850</c:v>
                      </c:pt>
                      <c:pt idx="13">
                        <c:v>43851</c:v>
                      </c:pt>
                      <c:pt idx="14">
                        <c:v>43852</c:v>
                      </c:pt>
                      <c:pt idx="15">
                        <c:v>43853</c:v>
                      </c:pt>
                      <c:pt idx="16">
                        <c:v>43854</c:v>
                      </c:pt>
                      <c:pt idx="17">
                        <c:v>43857</c:v>
                      </c:pt>
                      <c:pt idx="18">
                        <c:v>43858</c:v>
                      </c:pt>
                      <c:pt idx="19">
                        <c:v>43859</c:v>
                      </c:pt>
                      <c:pt idx="20">
                        <c:v>43860</c:v>
                      </c:pt>
                      <c:pt idx="21">
                        <c:v>43861</c:v>
                      </c:pt>
                      <c:pt idx="22">
                        <c:v>43864</c:v>
                      </c:pt>
                      <c:pt idx="23">
                        <c:v>43865</c:v>
                      </c:pt>
                      <c:pt idx="24">
                        <c:v>43866</c:v>
                      </c:pt>
                      <c:pt idx="25">
                        <c:v>43867</c:v>
                      </c:pt>
                      <c:pt idx="26">
                        <c:v>43868</c:v>
                      </c:pt>
                      <c:pt idx="27">
                        <c:v>43871</c:v>
                      </c:pt>
                      <c:pt idx="28">
                        <c:v>43872</c:v>
                      </c:pt>
                      <c:pt idx="29">
                        <c:v>43873</c:v>
                      </c:pt>
                      <c:pt idx="30">
                        <c:v>43874</c:v>
                      </c:pt>
                      <c:pt idx="31">
                        <c:v>43875</c:v>
                      </c:pt>
                      <c:pt idx="32">
                        <c:v>43878</c:v>
                      </c:pt>
                      <c:pt idx="33">
                        <c:v>43879</c:v>
                      </c:pt>
                      <c:pt idx="34">
                        <c:v>43880</c:v>
                      </c:pt>
                      <c:pt idx="35">
                        <c:v>43881</c:v>
                      </c:pt>
                      <c:pt idx="36">
                        <c:v>43882</c:v>
                      </c:pt>
                      <c:pt idx="37">
                        <c:v>43887</c:v>
                      </c:pt>
                      <c:pt idx="38">
                        <c:v>43888</c:v>
                      </c:pt>
                      <c:pt idx="39">
                        <c:v>43889</c:v>
                      </c:pt>
                      <c:pt idx="40">
                        <c:v>43892</c:v>
                      </c:pt>
                      <c:pt idx="41">
                        <c:v>43893</c:v>
                      </c:pt>
                      <c:pt idx="42">
                        <c:v>43894</c:v>
                      </c:pt>
                      <c:pt idx="43">
                        <c:v>43895</c:v>
                      </c:pt>
                      <c:pt idx="44">
                        <c:v>43896</c:v>
                      </c:pt>
                      <c:pt idx="45">
                        <c:v>43899</c:v>
                      </c:pt>
                      <c:pt idx="46">
                        <c:v>43900</c:v>
                      </c:pt>
                      <c:pt idx="47">
                        <c:v>43901</c:v>
                      </c:pt>
                      <c:pt idx="48">
                        <c:v>43902</c:v>
                      </c:pt>
                      <c:pt idx="49">
                        <c:v>43903</c:v>
                      </c:pt>
                      <c:pt idx="50">
                        <c:v>43906</c:v>
                      </c:pt>
                      <c:pt idx="51">
                        <c:v>43907</c:v>
                      </c:pt>
                      <c:pt idx="52">
                        <c:v>43908</c:v>
                      </c:pt>
                      <c:pt idx="53">
                        <c:v>43909</c:v>
                      </c:pt>
                      <c:pt idx="54">
                        <c:v>43910</c:v>
                      </c:pt>
                      <c:pt idx="55">
                        <c:v>43913</c:v>
                      </c:pt>
                      <c:pt idx="56">
                        <c:v>43914</c:v>
                      </c:pt>
                      <c:pt idx="57">
                        <c:v>43915</c:v>
                      </c:pt>
                      <c:pt idx="58">
                        <c:v>43916</c:v>
                      </c:pt>
                      <c:pt idx="59">
                        <c:v>43917</c:v>
                      </c:pt>
                      <c:pt idx="60">
                        <c:v>43920</c:v>
                      </c:pt>
                      <c:pt idx="61">
                        <c:v>43921</c:v>
                      </c:pt>
                      <c:pt idx="62">
                        <c:v>43922</c:v>
                      </c:pt>
                      <c:pt idx="63">
                        <c:v>43923</c:v>
                      </c:pt>
                      <c:pt idx="64">
                        <c:v>43924</c:v>
                      </c:pt>
                      <c:pt idx="65">
                        <c:v>43927</c:v>
                      </c:pt>
                      <c:pt idx="66">
                        <c:v>43928</c:v>
                      </c:pt>
                      <c:pt idx="67">
                        <c:v>43929</c:v>
                      </c:pt>
                      <c:pt idx="68">
                        <c:v>43930</c:v>
                      </c:pt>
                      <c:pt idx="69">
                        <c:v>43934</c:v>
                      </c:pt>
                      <c:pt idx="70">
                        <c:v>43935</c:v>
                      </c:pt>
                      <c:pt idx="71">
                        <c:v>43936</c:v>
                      </c:pt>
                      <c:pt idx="72">
                        <c:v>43937</c:v>
                      </c:pt>
                      <c:pt idx="73">
                        <c:v>43938</c:v>
                      </c:pt>
                      <c:pt idx="74">
                        <c:v>43941</c:v>
                      </c:pt>
                      <c:pt idx="75">
                        <c:v>43943</c:v>
                      </c:pt>
                      <c:pt idx="76">
                        <c:v>43944</c:v>
                      </c:pt>
                      <c:pt idx="77">
                        <c:v>43945</c:v>
                      </c:pt>
                      <c:pt idx="78">
                        <c:v>43948</c:v>
                      </c:pt>
                      <c:pt idx="79">
                        <c:v>43949</c:v>
                      </c:pt>
                      <c:pt idx="80">
                        <c:v>43950</c:v>
                      </c:pt>
                      <c:pt idx="81">
                        <c:v>43951</c:v>
                      </c:pt>
                      <c:pt idx="82">
                        <c:v>43955</c:v>
                      </c:pt>
                      <c:pt idx="83">
                        <c:v>43956</c:v>
                      </c:pt>
                      <c:pt idx="84">
                        <c:v>43957</c:v>
                      </c:pt>
                      <c:pt idx="85">
                        <c:v>43958</c:v>
                      </c:pt>
                      <c:pt idx="86">
                        <c:v>43959</c:v>
                      </c:pt>
                      <c:pt idx="87">
                        <c:v>43962</c:v>
                      </c:pt>
                      <c:pt idx="88">
                        <c:v>43963</c:v>
                      </c:pt>
                      <c:pt idx="89">
                        <c:v>43964</c:v>
                      </c:pt>
                      <c:pt idx="90">
                        <c:v>43965</c:v>
                      </c:pt>
                      <c:pt idx="91">
                        <c:v>43966</c:v>
                      </c:pt>
                      <c:pt idx="92">
                        <c:v>43969</c:v>
                      </c:pt>
                      <c:pt idx="93">
                        <c:v>43970</c:v>
                      </c:pt>
                      <c:pt idx="94">
                        <c:v>43971</c:v>
                      </c:pt>
                      <c:pt idx="95">
                        <c:v>43972</c:v>
                      </c:pt>
                      <c:pt idx="96">
                        <c:v>43973</c:v>
                      </c:pt>
                      <c:pt idx="97">
                        <c:v>43976</c:v>
                      </c:pt>
                      <c:pt idx="98">
                        <c:v>43977</c:v>
                      </c:pt>
                      <c:pt idx="99">
                        <c:v>43978</c:v>
                      </c:pt>
                      <c:pt idx="100">
                        <c:v>43979</c:v>
                      </c:pt>
                      <c:pt idx="101">
                        <c:v>43980</c:v>
                      </c:pt>
                      <c:pt idx="102">
                        <c:v>43983</c:v>
                      </c:pt>
                      <c:pt idx="103">
                        <c:v>43984</c:v>
                      </c:pt>
                      <c:pt idx="104">
                        <c:v>43985</c:v>
                      </c:pt>
                      <c:pt idx="105">
                        <c:v>43986</c:v>
                      </c:pt>
                      <c:pt idx="106">
                        <c:v>43987</c:v>
                      </c:pt>
                      <c:pt idx="107">
                        <c:v>43990</c:v>
                      </c:pt>
                      <c:pt idx="108">
                        <c:v>43991</c:v>
                      </c:pt>
                      <c:pt idx="109">
                        <c:v>43992</c:v>
                      </c:pt>
                      <c:pt idx="110">
                        <c:v>43994</c:v>
                      </c:pt>
                      <c:pt idx="111">
                        <c:v>43997</c:v>
                      </c:pt>
                      <c:pt idx="112">
                        <c:v>43998</c:v>
                      </c:pt>
                      <c:pt idx="113">
                        <c:v>43999</c:v>
                      </c:pt>
                      <c:pt idx="114">
                        <c:v>44000</c:v>
                      </c:pt>
                      <c:pt idx="115">
                        <c:v>44001</c:v>
                      </c:pt>
                      <c:pt idx="116">
                        <c:v>44004</c:v>
                      </c:pt>
                      <c:pt idx="117">
                        <c:v>44005</c:v>
                      </c:pt>
                      <c:pt idx="118">
                        <c:v>44006</c:v>
                      </c:pt>
                      <c:pt idx="119">
                        <c:v>44007</c:v>
                      </c:pt>
                      <c:pt idx="120">
                        <c:v>44008</c:v>
                      </c:pt>
                      <c:pt idx="121">
                        <c:v>44011</c:v>
                      </c:pt>
                      <c:pt idx="122">
                        <c:v>44012</c:v>
                      </c:pt>
                      <c:pt idx="123">
                        <c:v>44013</c:v>
                      </c:pt>
                      <c:pt idx="124">
                        <c:v>44014</c:v>
                      </c:pt>
                      <c:pt idx="125">
                        <c:v>44015</c:v>
                      </c:pt>
                      <c:pt idx="126">
                        <c:v>44018</c:v>
                      </c:pt>
                      <c:pt idx="127">
                        <c:v>44019</c:v>
                      </c:pt>
                      <c:pt idx="128">
                        <c:v>44020</c:v>
                      </c:pt>
                      <c:pt idx="129">
                        <c:v>44021</c:v>
                      </c:pt>
                      <c:pt idx="130">
                        <c:v>44022</c:v>
                      </c:pt>
                      <c:pt idx="131">
                        <c:v>44025</c:v>
                      </c:pt>
                      <c:pt idx="132">
                        <c:v>44026</c:v>
                      </c:pt>
                      <c:pt idx="133">
                        <c:v>44027</c:v>
                      </c:pt>
                      <c:pt idx="134">
                        <c:v>44028</c:v>
                      </c:pt>
                      <c:pt idx="135">
                        <c:v>44029</c:v>
                      </c:pt>
                      <c:pt idx="136">
                        <c:v>44032</c:v>
                      </c:pt>
                      <c:pt idx="137">
                        <c:v>44033</c:v>
                      </c:pt>
                      <c:pt idx="138">
                        <c:v>44034</c:v>
                      </c:pt>
                      <c:pt idx="139">
                        <c:v>44035</c:v>
                      </c:pt>
                      <c:pt idx="140">
                        <c:v>44036</c:v>
                      </c:pt>
                      <c:pt idx="141">
                        <c:v>44039</c:v>
                      </c:pt>
                      <c:pt idx="142">
                        <c:v>44040</c:v>
                      </c:pt>
                      <c:pt idx="143">
                        <c:v>44041</c:v>
                      </c:pt>
                      <c:pt idx="144">
                        <c:v>44042</c:v>
                      </c:pt>
                      <c:pt idx="145">
                        <c:v>44043</c:v>
                      </c:pt>
                      <c:pt idx="146">
                        <c:v>44046</c:v>
                      </c:pt>
                      <c:pt idx="147">
                        <c:v>44047</c:v>
                      </c:pt>
                      <c:pt idx="148">
                        <c:v>44048</c:v>
                      </c:pt>
                      <c:pt idx="149">
                        <c:v>44049</c:v>
                      </c:pt>
                      <c:pt idx="150">
                        <c:v>44050</c:v>
                      </c:pt>
                      <c:pt idx="151">
                        <c:v>44053</c:v>
                      </c:pt>
                      <c:pt idx="152">
                        <c:v>44054</c:v>
                      </c:pt>
                      <c:pt idx="153">
                        <c:v>44055</c:v>
                      </c:pt>
                      <c:pt idx="154">
                        <c:v>44056</c:v>
                      </c:pt>
                      <c:pt idx="155">
                        <c:v>44057</c:v>
                      </c:pt>
                      <c:pt idx="156">
                        <c:v>44060</c:v>
                      </c:pt>
                      <c:pt idx="157">
                        <c:v>44061</c:v>
                      </c:pt>
                      <c:pt idx="158">
                        <c:v>44062</c:v>
                      </c:pt>
                      <c:pt idx="159">
                        <c:v>44063</c:v>
                      </c:pt>
                      <c:pt idx="160">
                        <c:v>44064</c:v>
                      </c:pt>
                      <c:pt idx="161">
                        <c:v>44067</c:v>
                      </c:pt>
                      <c:pt idx="162">
                        <c:v>44068</c:v>
                      </c:pt>
                      <c:pt idx="163">
                        <c:v>44069</c:v>
                      </c:pt>
                      <c:pt idx="164">
                        <c:v>44070</c:v>
                      </c:pt>
                      <c:pt idx="165">
                        <c:v>44071</c:v>
                      </c:pt>
                      <c:pt idx="166">
                        <c:v>44074</c:v>
                      </c:pt>
                      <c:pt idx="167">
                        <c:v>44075</c:v>
                      </c:pt>
                      <c:pt idx="168">
                        <c:v>44076</c:v>
                      </c:pt>
                      <c:pt idx="169">
                        <c:v>44077</c:v>
                      </c:pt>
                      <c:pt idx="170">
                        <c:v>44078</c:v>
                      </c:pt>
                      <c:pt idx="171">
                        <c:v>44082</c:v>
                      </c:pt>
                      <c:pt idx="172">
                        <c:v>44083</c:v>
                      </c:pt>
                      <c:pt idx="173">
                        <c:v>44084</c:v>
                      </c:pt>
                      <c:pt idx="174">
                        <c:v>44085</c:v>
                      </c:pt>
                      <c:pt idx="175">
                        <c:v>44088</c:v>
                      </c:pt>
                      <c:pt idx="176">
                        <c:v>44089</c:v>
                      </c:pt>
                      <c:pt idx="177">
                        <c:v>44090</c:v>
                      </c:pt>
                      <c:pt idx="178">
                        <c:v>44091</c:v>
                      </c:pt>
                      <c:pt idx="179">
                        <c:v>44092</c:v>
                      </c:pt>
                      <c:pt idx="180">
                        <c:v>44095</c:v>
                      </c:pt>
                      <c:pt idx="181">
                        <c:v>44096</c:v>
                      </c:pt>
                      <c:pt idx="182">
                        <c:v>44097</c:v>
                      </c:pt>
                      <c:pt idx="183">
                        <c:v>44098</c:v>
                      </c:pt>
                      <c:pt idx="184">
                        <c:v>44099</c:v>
                      </c:pt>
                      <c:pt idx="185">
                        <c:v>44102</c:v>
                      </c:pt>
                      <c:pt idx="186">
                        <c:v>44103</c:v>
                      </c:pt>
                      <c:pt idx="187">
                        <c:v>44104</c:v>
                      </c:pt>
                      <c:pt idx="188">
                        <c:v>44105</c:v>
                      </c:pt>
                      <c:pt idx="189">
                        <c:v>44106</c:v>
                      </c:pt>
                      <c:pt idx="190">
                        <c:v>44109</c:v>
                      </c:pt>
                      <c:pt idx="191">
                        <c:v>44110</c:v>
                      </c:pt>
                      <c:pt idx="192">
                        <c:v>44111</c:v>
                      </c:pt>
                      <c:pt idx="193">
                        <c:v>44112</c:v>
                      </c:pt>
                      <c:pt idx="194">
                        <c:v>44113</c:v>
                      </c:pt>
                      <c:pt idx="195">
                        <c:v>44117</c:v>
                      </c:pt>
                      <c:pt idx="196">
                        <c:v>44118</c:v>
                      </c:pt>
                      <c:pt idx="197">
                        <c:v>44119</c:v>
                      </c:pt>
                      <c:pt idx="198">
                        <c:v>44120</c:v>
                      </c:pt>
                      <c:pt idx="199">
                        <c:v>44123</c:v>
                      </c:pt>
                      <c:pt idx="200">
                        <c:v>44124</c:v>
                      </c:pt>
                      <c:pt idx="201">
                        <c:v>44125</c:v>
                      </c:pt>
                      <c:pt idx="202">
                        <c:v>44126</c:v>
                      </c:pt>
                      <c:pt idx="203">
                        <c:v>44127</c:v>
                      </c:pt>
                      <c:pt idx="204">
                        <c:v>44130</c:v>
                      </c:pt>
                      <c:pt idx="205">
                        <c:v>44131</c:v>
                      </c:pt>
                      <c:pt idx="206">
                        <c:v>44132</c:v>
                      </c:pt>
                      <c:pt idx="207">
                        <c:v>44133</c:v>
                      </c:pt>
                      <c:pt idx="208">
                        <c:v>44134</c:v>
                      </c:pt>
                      <c:pt idx="209">
                        <c:v>44138</c:v>
                      </c:pt>
                      <c:pt idx="210">
                        <c:v>44139</c:v>
                      </c:pt>
                      <c:pt idx="211">
                        <c:v>44140</c:v>
                      </c:pt>
                      <c:pt idx="212">
                        <c:v>44141</c:v>
                      </c:pt>
                      <c:pt idx="213">
                        <c:v>44144</c:v>
                      </c:pt>
                      <c:pt idx="214">
                        <c:v>44145</c:v>
                      </c:pt>
                      <c:pt idx="215">
                        <c:v>44146</c:v>
                      </c:pt>
                      <c:pt idx="216">
                        <c:v>44147</c:v>
                      </c:pt>
                      <c:pt idx="217">
                        <c:v>44148</c:v>
                      </c:pt>
                      <c:pt idx="218">
                        <c:v>44151</c:v>
                      </c:pt>
                      <c:pt idx="219">
                        <c:v>44152</c:v>
                      </c:pt>
                      <c:pt idx="220">
                        <c:v>44153</c:v>
                      </c:pt>
                      <c:pt idx="221">
                        <c:v>44154</c:v>
                      </c:pt>
                      <c:pt idx="222">
                        <c:v>44155</c:v>
                      </c:pt>
                      <c:pt idx="223">
                        <c:v>44158</c:v>
                      </c:pt>
                      <c:pt idx="224">
                        <c:v>44159</c:v>
                      </c:pt>
                      <c:pt idx="225">
                        <c:v>44160</c:v>
                      </c:pt>
                      <c:pt idx="226">
                        <c:v>44161</c:v>
                      </c:pt>
                      <c:pt idx="227">
                        <c:v>44162</c:v>
                      </c:pt>
                      <c:pt idx="228">
                        <c:v>44165</c:v>
                      </c:pt>
                      <c:pt idx="229">
                        <c:v>44166</c:v>
                      </c:pt>
                      <c:pt idx="230">
                        <c:v>44167</c:v>
                      </c:pt>
                      <c:pt idx="231">
                        <c:v>44168</c:v>
                      </c:pt>
                      <c:pt idx="232">
                        <c:v>44169</c:v>
                      </c:pt>
                      <c:pt idx="233">
                        <c:v>44172</c:v>
                      </c:pt>
                      <c:pt idx="234">
                        <c:v>44173</c:v>
                      </c:pt>
                      <c:pt idx="235">
                        <c:v>44174</c:v>
                      </c:pt>
                      <c:pt idx="236">
                        <c:v>44175</c:v>
                      </c:pt>
                      <c:pt idx="237">
                        <c:v>44176</c:v>
                      </c:pt>
                      <c:pt idx="238">
                        <c:v>44179</c:v>
                      </c:pt>
                      <c:pt idx="239">
                        <c:v>44180</c:v>
                      </c:pt>
                      <c:pt idx="240">
                        <c:v>44181</c:v>
                      </c:pt>
                      <c:pt idx="241">
                        <c:v>44182</c:v>
                      </c:pt>
                      <c:pt idx="242">
                        <c:v>44183</c:v>
                      </c:pt>
                      <c:pt idx="243">
                        <c:v>44186</c:v>
                      </c:pt>
                      <c:pt idx="244">
                        <c:v>44187</c:v>
                      </c:pt>
                      <c:pt idx="245">
                        <c:v>44188</c:v>
                      </c:pt>
                      <c:pt idx="246">
                        <c:v>44189</c:v>
                      </c:pt>
                      <c:pt idx="247">
                        <c:v>44193</c:v>
                      </c:pt>
                      <c:pt idx="248">
                        <c:v>44194</c:v>
                      </c:pt>
                      <c:pt idx="249">
                        <c:v>44195</c:v>
                      </c:pt>
                      <c:pt idx="250">
                        <c:v>44196</c:v>
                      </c:pt>
                      <c:pt idx="251">
                        <c:v>44200</c:v>
                      </c:pt>
                      <c:pt idx="252">
                        <c:v>44201</c:v>
                      </c:pt>
                      <c:pt idx="253">
                        <c:v>44202</c:v>
                      </c:pt>
                      <c:pt idx="254">
                        <c:v>44203</c:v>
                      </c:pt>
                      <c:pt idx="255">
                        <c:v>44204</c:v>
                      </c:pt>
                      <c:pt idx="256">
                        <c:v>44207</c:v>
                      </c:pt>
                      <c:pt idx="257">
                        <c:v>44208</c:v>
                      </c:pt>
                      <c:pt idx="258">
                        <c:v>44209</c:v>
                      </c:pt>
                      <c:pt idx="259">
                        <c:v>44210</c:v>
                      </c:pt>
                      <c:pt idx="260">
                        <c:v>44211</c:v>
                      </c:pt>
                      <c:pt idx="261">
                        <c:v>44214</c:v>
                      </c:pt>
                      <c:pt idx="262">
                        <c:v>44215</c:v>
                      </c:pt>
                      <c:pt idx="263">
                        <c:v>44216</c:v>
                      </c:pt>
                      <c:pt idx="264">
                        <c:v>44217</c:v>
                      </c:pt>
                      <c:pt idx="265">
                        <c:v>44218</c:v>
                      </c:pt>
                      <c:pt idx="266">
                        <c:v>44221</c:v>
                      </c:pt>
                      <c:pt idx="267">
                        <c:v>44222</c:v>
                      </c:pt>
                      <c:pt idx="268">
                        <c:v>44223</c:v>
                      </c:pt>
                      <c:pt idx="269">
                        <c:v>44224</c:v>
                      </c:pt>
                      <c:pt idx="270">
                        <c:v>44225</c:v>
                      </c:pt>
                      <c:pt idx="271">
                        <c:v>44228</c:v>
                      </c:pt>
                      <c:pt idx="272">
                        <c:v>44229</c:v>
                      </c:pt>
                      <c:pt idx="273">
                        <c:v>44230</c:v>
                      </c:pt>
                      <c:pt idx="274">
                        <c:v>44231</c:v>
                      </c:pt>
                      <c:pt idx="275">
                        <c:v>44232</c:v>
                      </c:pt>
                      <c:pt idx="276">
                        <c:v>44235</c:v>
                      </c:pt>
                      <c:pt idx="277">
                        <c:v>44236</c:v>
                      </c:pt>
                      <c:pt idx="278">
                        <c:v>44237</c:v>
                      </c:pt>
                      <c:pt idx="279">
                        <c:v>44238</c:v>
                      </c:pt>
                      <c:pt idx="280">
                        <c:v>44239</c:v>
                      </c:pt>
                      <c:pt idx="281">
                        <c:v>44244</c:v>
                      </c:pt>
                      <c:pt idx="282">
                        <c:v>44245</c:v>
                      </c:pt>
                      <c:pt idx="283">
                        <c:v>44246</c:v>
                      </c:pt>
                      <c:pt idx="284">
                        <c:v>44249</c:v>
                      </c:pt>
                      <c:pt idx="285">
                        <c:v>44250</c:v>
                      </c:pt>
                      <c:pt idx="286">
                        <c:v>44251</c:v>
                      </c:pt>
                      <c:pt idx="287">
                        <c:v>44252</c:v>
                      </c:pt>
                      <c:pt idx="288">
                        <c:v>44253</c:v>
                      </c:pt>
                      <c:pt idx="289">
                        <c:v>44256</c:v>
                      </c:pt>
                      <c:pt idx="290">
                        <c:v>44257</c:v>
                      </c:pt>
                      <c:pt idx="291">
                        <c:v>44258</c:v>
                      </c:pt>
                      <c:pt idx="292">
                        <c:v>44259</c:v>
                      </c:pt>
                      <c:pt idx="293">
                        <c:v>44260</c:v>
                      </c:pt>
                      <c:pt idx="294">
                        <c:v>44263</c:v>
                      </c:pt>
                      <c:pt idx="295">
                        <c:v>44264</c:v>
                      </c:pt>
                      <c:pt idx="296">
                        <c:v>44265</c:v>
                      </c:pt>
                      <c:pt idx="297">
                        <c:v>44266</c:v>
                      </c:pt>
                      <c:pt idx="298">
                        <c:v>44267</c:v>
                      </c:pt>
                      <c:pt idx="299">
                        <c:v>44270</c:v>
                      </c:pt>
                      <c:pt idx="300">
                        <c:v>44271</c:v>
                      </c:pt>
                      <c:pt idx="301">
                        <c:v>44272</c:v>
                      </c:pt>
                      <c:pt idx="302">
                        <c:v>44273</c:v>
                      </c:pt>
                      <c:pt idx="303">
                        <c:v>44274</c:v>
                      </c:pt>
                      <c:pt idx="304">
                        <c:v>44277</c:v>
                      </c:pt>
                      <c:pt idx="305">
                        <c:v>44278</c:v>
                      </c:pt>
                      <c:pt idx="306">
                        <c:v>44279</c:v>
                      </c:pt>
                      <c:pt idx="307">
                        <c:v>44280</c:v>
                      </c:pt>
                      <c:pt idx="308">
                        <c:v>44281</c:v>
                      </c:pt>
                      <c:pt idx="309">
                        <c:v>44284</c:v>
                      </c:pt>
                      <c:pt idx="310">
                        <c:v>44285</c:v>
                      </c:pt>
                      <c:pt idx="311">
                        <c:v>44286</c:v>
                      </c:pt>
                      <c:pt idx="312">
                        <c:v>44287</c:v>
                      </c:pt>
                      <c:pt idx="313">
                        <c:v>44291</c:v>
                      </c:pt>
                      <c:pt idx="314">
                        <c:v>44292</c:v>
                      </c:pt>
                      <c:pt idx="315">
                        <c:v>44293</c:v>
                      </c:pt>
                      <c:pt idx="316">
                        <c:v>44294</c:v>
                      </c:pt>
                      <c:pt idx="317">
                        <c:v>44295</c:v>
                      </c:pt>
                      <c:pt idx="318">
                        <c:v>44298</c:v>
                      </c:pt>
                      <c:pt idx="319">
                        <c:v>44299</c:v>
                      </c:pt>
                      <c:pt idx="320">
                        <c:v>44300</c:v>
                      </c:pt>
                      <c:pt idx="321">
                        <c:v>44301</c:v>
                      </c:pt>
                      <c:pt idx="322">
                        <c:v>44302</c:v>
                      </c:pt>
                      <c:pt idx="323">
                        <c:v>44305</c:v>
                      </c:pt>
                      <c:pt idx="324">
                        <c:v>44306</c:v>
                      </c:pt>
                      <c:pt idx="325">
                        <c:v>44308</c:v>
                      </c:pt>
                      <c:pt idx="326">
                        <c:v>44309</c:v>
                      </c:pt>
                      <c:pt idx="327">
                        <c:v>44312</c:v>
                      </c:pt>
                      <c:pt idx="328">
                        <c:v>44313</c:v>
                      </c:pt>
                      <c:pt idx="329">
                        <c:v>44314</c:v>
                      </c:pt>
                      <c:pt idx="330">
                        <c:v>44315</c:v>
                      </c:pt>
                      <c:pt idx="331">
                        <c:v>44316</c:v>
                      </c:pt>
                      <c:pt idx="332">
                        <c:v>44319</c:v>
                      </c:pt>
                      <c:pt idx="333">
                        <c:v>44320</c:v>
                      </c:pt>
                      <c:pt idx="334">
                        <c:v>44321</c:v>
                      </c:pt>
                      <c:pt idx="335">
                        <c:v>44322</c:v>
                      </c:pt>
                      <c:pt idx="336">
                        <c:v>44323</c:v>
                      </c:pt>
                      <c:pt idx="337">
                        <c:v>44326</c:v>
                      </c:pt>
                      <c:pt idx="338">
                        <c:v>44327</c:v>
                      </c:pt>
                      <c:pt idx="339">
                        <c:v>44328</c:v>
                      </c:pt>
                      <c:pt idx="340">
                        <c:v>44329</c:v>
                      </c:pt>
                      <c:pt idx="341">
                        <c:v>44330</c:v>
                      </c:pt>
                      <c:pt idx="342">
                        <c:v>44333</c:v>
                      </c:pt>
                      <c:pt idx="343">
                        <c:v>44334</c:v>
                      </c:pt>
                      <c:pt idx="344">
                        <c:v>44335</c:v>
                      </c:pt>
                      <c:pt idx="345">
                        <c:v>44336</c:v>
                      </c:pt>
                      <c:pt idx="346">
                        <c:v>44337</c:v>
                      </c:pt>
                      <c:pt idx="347">
                        <c:v>44340</c:v>
                      </c:pt>
                      <c:pt idx="348">
                        <c:v>44341</c:v>
                      </c:pt>
                      <c:pt idx="349">
                        <c:v>44342</c:v>
                      </c:pt>
                      <c:pt idx="350">
                        <c:v>44343</c:v>
                      </c:pt>
                      <c:pt idx="351">
                        <c:v>44344</c:v>
                      </c:pt>
                      <c:pt idx="352">
                        <c:v>44347</c:v>
                      </c:pt>
                      <c:pt idx="353">
                        <c:v>44348</c:v>
                      </c:pt>
                      <c:pt idx="354">
                        <c:v>44349</c:v>
                      </c:pt>
                      <c:pt idx="355">
                        <c:v>44351</c:v>
                      </c:pt>
                      <c:pt idx="356">
                        <c:v>44354</c:v>
                      </c:pt>
                      <c:pt idx="357">
                        <c:v>44355</c:v>
                      </c:pt>
                      <c:pt idx="358">
                        <c:v>44356</c:v>
                      </c:pt>
                      <c:pt idx="359">
                        <c:v>44357</c:v>
                      </c:pt>
                      <c:pt idx="360">
                        <c:v>44358</c:v>
                      </c:pt>
                      <c:pt idx="361">
                        <c:v>44361</c:v>
                      </c:pt>
                      <c:pt idx="362">
                        <c:v>44362</c:v>
                      </c:pt>
                      <c:pt idx="363">
                        <c:v>44363</c:v>
                      </c:pt>
                      <c:pt idx="364">
                        <c:v>44364</c:v>
                      </c:pt>
                      <c:pt idx="365">
                        <c:v>44365</c:v>
                      </c:pt>
                      <c:pt idx="366">
                        <c:v>44368</c:v>
                      </c:pt>
                      <c:pt idx="367">
                        <c:v>44369</c:v>
                      </c:pt>
                      <c:pt idx="368">
                        <c:v>44370</c:v>
                      </c:pt>
                      <c:pt idx="369">
                        <c:v>44371</c:v>
                      </c:pt>
                      <c:pt idx="370">
                        <c:v>44372</c:v>
                      </c:pt>
                      <c:pt idx="371">
                        <c:v>44375</c:v>
                      </c:pt>
                      <c:pt idx="372">
                        <c:v>44376</c:v>
                      </c:pt>
                      <c:pt idx="373">
                        <c:v>44377</c:v>
                      </c:pt>
                      <c:pt idx="374">
                        <c:v>44378</c:v>
                      </c:pt>
                      <c:pt idx="375">
                        <c:v>44379</c:v>
                      </c:pt>
                      <c:pt idx="376">
                        <c:v>44382</c:v>
                      </c:pt>
                      <c:pt idx="377">
                        <c:v>44383</c:v>
                      </c:pt>
                      <c:pt idx="378">
                        <c:v>44384</c:v>
                      </c:pt>
                      <c:pt idx="379">
                        <c:v>44385</c:v>
                      </c:pt>
                      <c:pt idx="380">
                        <c:v>44386</c:v>
                      </c:pt>
                      <c:pt idx="381">
                        <c:v>44389</c:v>
                      </c:pt>
                      <c:pt idx="382">
                        <c:v>44390</c:v>
                      </c:pt>
                      <c:pt idx="383">
                        <c:v>44391</c:v>
                      </c:pt>
                      <c:pt idx="384">
                        <c:v>44392</c:v>
                      </c:pt>
                      <c:pt idx="385">
                        <c:v>44393</c:v>
                      </c:pt>
                      <c:pt idx="386">
                        <c:v>44396</c:v>
                      </c:pt>
                      <c:pt idx="387">
                        <c:v>44397</c:v>
                      </c:pt>
                      <c:pt idx="388">
                        <c:v>44398</c:v>
                      </c:pt>
                      <c:pt idx="389">
                        <c:v>44399</c:v>
                      </c:pt>
                      <c:pt idx="390">
                        <c:v>44400</c:v>
                      </c:pt>
                      <c:pt idx="391">
                        <c:v>44403</c:v>
                      </c:pt>
                      <c:pt idx="392">
                        <c:v>44404</c:v>
                      </c:pt>
                      <c:pt idx="393">
                        <c:v>44405</c:v>
                      </c:pt>
                      <c:pt idx="394">
                        <c:v>44406</c:v>
                      </c:pt>
                      <c:pt idx="395">
                        <c:v>44407</c:v>
                      </c:pt>
                      <c:pt idx="396">
                        <c:v>44410</c:v>
                      </c:pt>
                      <c:pt idx="397">
                        <c:v>44411</c:v>
                      </c:pt>
                      <c:pt idx="398">
                        <c:v>44412</c:v>
                      </c:pt>
                      <c:pt idx="399">
                        <c:v>44413</c:v>
                      </c:pt>
                      <c:pt idx="400">
                        <c:v>44414</c:v>
                      </c:pt>
                      <c:pt idx="401">
                        <c:v>44417</c:v>
                      </c:pt>
                      <c:pt idx="402">
                        <c:v>44418</c:v>
                      </c:pt>
                      <c:pt idx="403">
                        <c:v>44419</c:v>
                      </c:pt>
                      <c:pt idx="404">
                        <c:v>44420</c:v>
                      </c:pt>
                      <c:pt idx="405">
                        <c:v>44421</c:v>
                      </c:pt>
                      <c:pt idx="406">
                        <c:v>44424</c:v>
                      </c:pt>
                      <c:pt idx="407">
                        <c:v>44425</c:v>
                      </c:pt>
                      <c:pt idx="408">
                        <c:v>44426</c:v>
                      </c:pt>
                      <c:pt idx="409">
                        <c:v>44427</c:v>
                      </c:pt>
                      <c:pt idx="410">
                        <c:v>44428</c:v>
                      </c:pt>
                      <c:pt idx="411">
                        <c:v>44431</c:v>
                      </c:pt>
                      <c:pt idx="412">
                        <c:v>44432</c:v>
                      </c:pt>
                      <c:pt idx="413">
                        <c:v>44433</c:v>
                      </c:pt>
                      <c:pt idx="414">
                        <c:v>44434</c:v>
                      </c:pt>
                      <c:pt idx="415">
                        <c:v>44435</c:v>
                      </c:pt>
                      <c:pt idx="416">
                        <c:v>44438</c:v>
                      </c:pt>
                      <c:pt idx="417">
                        <c:v>44439</c:v>
                      </c:pt>
                      <c:pt idx="418">
                        <c:v>44440</c:v>
                      </c:pt>
                      <c:pt idx="419">
                        <c:v>44441</c:v>
                      </c:pt>
                      <c:pt idx="420">
                        <c:v>44442</c:v>
                      </c:pt>
                      <c:pt idx="421">
                        <c:v>44445</c:v>
                      </c:pt>
                      <c:pt idx="422">
                        <c:v>44447</c:v>
                      </c:pt>
                      <c:pt idx="423">
                        <c:v>44448</c:v>
                      </c:pt>
                      <c:pt idx="424">
                        <c:v>44449</c:v>
                      </c:pt>
                      <c:pt idx="425">
                        <c:v>44452</c:v>
                      </c:pt>
                      <c:pt idx="426">
                        <c:v>44453</c:v>
                      </c:pt>
                      <c:pt idx="427">
                        <c:v>44454</c:v>
                      </c:pt>
                      <c:pt idx="428">
                        <c:v>44455</c:v>
                      </c:pt>
                      <c:pt idx="429">
                        <c:v>44456</c:v>
                      </c:pt>
                      <c:pt idx="430">
                        <c:v>44459</c:v>
                      </c:pt>
                      <c:pt idx="431">
                        <c:v>44460</c:v>
                      </c:pt>
                      <c:pt idx="432">
                        <c:v>44461</c:v>
                      </c:pt>
                      <c:pt idx="433">
                        <c:v>44462</c:v>
                      </c:pt>
                      <c:pt idx="434">
                        <c:v>44463</c:v>
                      </c:pt>
                      <c:pt idx="435">
                        <c:v>44466</c:v>
                      </c:pt>
                      <c:pt idx="436">
                        <c:v>44467</c:v>
                      </c:pt>
                      <c:pt idx="437">
                        <c:v>44468</c:v>
                      </c:pt>
                      <c:pt idx="438">
                        <c:v>44469</c:v>
                      </c:pt>
                      <c:pt idx="439">
                        <c:v>44470</c:v>
                      </c:pt>
                      <c:pt idx="440">
                        <c:v>44473</c:v>
                      </c:pt>
                      <c:pt idx="441">
                        <c:v>44474</c:v>
                      </c:pt>
                      <c:pt idx="442">
                        <c:v>44475</c:v>
                      </c:pt>
                      <c:pt idx="443">
                        <c:v>44476</c:v>
                      </c:pt>
                      <c:pt idx="444">
                        <c:v>44477</c:v>
                      </c:pt>
                      <c:pt idx="445">
                        <c:v>44480</c:v>
                      </c:pt>
                      <c:pt idx="446">
                        <c:v>44482</c:v>
                      </c:pt>
                      <c:pt idx="447">
                        <c:v>44483</c:v>
                      </c:pt>
                      <c:pt idx="448">
                        <c:v>44484</c:v>
                      </c:pt>
                      <c:pt idx="449">
                        <c:v>44487</c:v>
                      </c:pt>
                      <c:pt idx="450">
                        <c:v>44488</c:v>
                      </c:pt>
                      <c:pt idx="451">
                        <c:v>44489</c:v>
                      </c:pt>
                      <c:pt idx="452">
                        <c:v>44490</c:v>
                      </c:pt>
                      <c:pt idx="453">
                        <c:v>44491</c:v>
                      </c:pt>
                      <c:pt idx="454">
                        <c:v>44494</c:v>
                      </c:pt>
                      <c:pt idx="455">
                        <c:v>44495</c:v>
                      </c:pt>
                      <c:pt idx="456">
                        <c:v>44496</c:v>
                      </c:pt>
                      <c:pt idx="457">
                        <c:v>44497</c:v>
                      </c:pt>
                      <c:pt idx="458">
                        <c:v>44498</c:v>
                      </c:pt>
                      <c:pt idx="459">
                        <c:v>44501</c:v>
                      </c:pt>
                      <c:pt idx="460">
                        <c:v>44503</c:v>
                      </c:pt>
                      <c:pt idx="461">
                        <c:v>44504</c:v>
                      </c:pt>
                      <c:pt idx="462">
                        <c:v>44505</c:v>
                      </c:pt>
                      <c:pt idx="463">
                        <c:v>44508</c:v>
                      </c:pt>
                      <c:pt idx="464">
                        <c:v>44509</c:v>
                      </c:pt>
                      <c:pt idx="465">
                        <c:v>44510</c:v>
                      </c:pt>
                      <c:pt idx="466">
                        <c:v>44511</c:v>
                      </c:pt>
                      <c:pt idx="467">
                        <c:v>44512</c:v>
                      </c:pt>
                      <c:pt idx="468">
                        <c:v>44516</c:v>
                      </c:pt>
                      <c:pt idx="469">
                        <c:v>44517</c:v>
                      </c:pt>
                      <c:pt idx="470">
                        <c:v>44518</c:v>
                      </c:pt>
                      <c:pt idx="471">
                        <c:v>44519</c:v>
                      </c:pt>
                      <c:pt idx="472">
                        <c:v>44522</c:v>
                      </c:pt>
                      <c:pt idx="473">
                        <c:v>44523</c:v>
                      </c:pt>
                      <c:pt idx="474">
                        <c:v>44524</c:v>
                      </c:pt>
                      <c:pt idx="475">
                        <c:v>44525</c:v>
                      </c:pt>
                      <c:pt idx="476">
                        <c:v>44526</c:v>
                      </c:pt>
                      <c:pt idx="477">
                        <c:v>44529</c:v>
                      </c:pt>
                      <c:pt idx="478">
                        <c:v>44530</c:v>
                      </c:pt>
                      <c:pt idx="479">
                        <c:v>44531</c:v>
                      </c:pt>
                      <c:pt idx="480">
                        <c:v>44532</c:v>
                      </c:pt>
                      <c:pt idx="481">
                        <c:v>44533</c:v>
                      </c:pt>
                      <c:pt idx="482">
                        <c:v>44536</c:v>
                      </c:pt>
                      <c:pt idx="483">
                        <c:v>44537</c:v>
                      </c:pt>
                      <c:pt idx="484">
                        <c:v>44538</c:v>
                      </c:pt>
                      <c:pt idx="485">
                        <c:v>44539</c:v>
                      </c:pt>
                      <c:pt idx="486">
                        <c:v>44540</c:v>
                      </c:pt>
                      <c:pt idx="487">
                        <c:v>44543</c:v>
                      </c:pt>
                      <c:pt idx="488">
                        <c:v>44544</c:v>
                      </c:pt>
                      <c:pt idx="489">
                        <c:v>44545</c:v>
                      </c:pt>
                      <c:pt idx="490">
                        <c:v>44546</c:v>
                      </c:pt>
                      <c:pt idx="491">
                        <c:v>44547</c:v>
                      </c:pt>
                      <c:pt idx="492">
                        <c:v>44550</c:v>
                      </c:pt>
                      <c:pt idx="493">
                        <c:v>44551</c:v>
                      </c:pt>
                      <c:pt idx="494">
                        <c:v>44552</c:v>
                      </c:pt>
                      <c:pt idx="495">
                        <c:v>44553</c:v>
                      </c:pt>
                      <c:pt idx="496">
                        <c:v>44554</c:v>
                      </c:pt>
                      <c:pt idx="497">
                        <c:v>44557</c:v>
                      </c:pt>
                      <c:pt idx="498">
                        <c:v>44558</c:v>
                      </c:pt>
                      <c:pt idx="499">
                        <c:v>44559</c:v>
                      </c:pt>
                      <c:pt idx="500">
                        <c:v>44560</c:v>
                      </c:pt>
                      <c:pt idx="501">
                        <c:v>44561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'NTN-F'!$AM$3:$AM$988</c15:sqref>
                        </c15:formulaRef>
                      </c:ext>
                    </c:extLst>
                    <c:numCache>
                      <c:formatCode>0.00</c:formatCode>
                      <c:ptCount val="986"/>
                      <c:pt idx="0">
                        <c:v>4.4000000000000004</c:v>
                      </c:pt>
                      <c:pt idx="1">
                        <c:v>4.4000000000000004</c:v>
                      </c:pt>
                      <c:pt idx="2">
                        <c:v>4.4000000000000004</c:v>
                      </c:pt>
                      <c:pt idx="3">
                        <c:v>4.4000000000000004</c:v>
                      </c:pt>
                      <c:pt idx="4">
                        <c:v>4.4000000000000004</c:v>
                      </c:pt>
                      <c:pt idx="5">
                        <c:v>4.4000000000000004</c:v>
                      </c:pt>
                      <c:pt idx="6">
                        <c:v>4.4000000000000004</c:v>
                      </c:pt>
                      <c:pt idx="7">
                        <c:v>4.4000000000000004</c:v>
                      </c:pt>
                      <c:pt idx="8">
                        <c:v>4.4000000000000004</c:v>
                      </c:pt>
                      <c:pt idx="9">
                        <c:v>4.4000000000000004</c:v>
                      </c:pt>
                      <c:pt idx="10">
                        <c:v>4.4000000000000004</c:v>
                      </c:pt>
                      <c:pt idx="11">
                        <c:v>4.4000000000000004</c:v>
                      </c:pt>
                      <c:pt idx="12">
                        <c:v>4.4000000000000004</c:v>
                      </c:pt>
                      <c:pt idx="13">
                        <c:v>4.4000000000000004</c:v>
                      </c:pt>
                      <c:pt idx="14">
                        <c:v>4.4000000000000004</c:v>
                      </c:pt>
                      <c:pt idx="15">
                        <c:v>4.4000000000000004</c:v>
                      </c:pt>
                      <c:pt idx="16">
                        <c:v>4.4000000000000004</c:v>
                      </c:pt>
                      <c:pt idx="17">
                        <c:v>4.4000000000000004</c:v>
                      </c:pt>
                      <c:pt idx="18">
                        <c:v>4.4000000000000004</c:v>
                      </c:pt>
                      <c:pt idx="19">
                        <c:v>4.4000000000000004</c:v>
                      </c:pt>
                      <c:pt idx="20">
                        <c:v>4.4000000000000004</c:v>
                      </c:pt>
                      <c:pt idx="21">
                        <c:v>4.4000000000000004</c:v>
                      </c:pt>
                      <c:pt idx="22">
                        <c:v>4.4000000000000004</c:v>
                      </c:pt>
                      <c:pt idx="23">
                        <c:v>4.4000000000000004</c:v>
                      </c:pt>
                      <c:pt idx="24">
                        <c:v>4.4000000000000004</c:v>
                      </c:pt>
                      <c:pt idx="25">
                        <c:v>4.1500000000000004</c:v>
                      </c:pt>
                      <c:pt idx="26">
                        <c:v>4.1500000000000004</c:v>
                      </c:pt>
                      <c:pt idx="27">
                        <c:v>4.1500000000000004</c:v>
                      </c:pt>
                      <c:pt idx="28">
                        <c:v>4.1500000000000004</c:v>
                      </c:pt>
                      <c:pt idx="29">
                        <c:v>4.1500000000000004</c:v>
                      </c:pt>
                      <c:pt idx="30">
                        <c:v>4.1500000000000004</c:v>
                      </c:pt>
                      <c:pt idx="31">
                        <c:v>4.1500000000000004</c:v>
                      </c:pt>
                      <c:pt idx="32">
                        <c:v>4.1500000000000004</c:v>
                      </c:pt>
                      <c:pt idx="33">
                        <c:v>4.1500000000000004</c:v>
                      </c:pt>
                      <c:pt idx="34">
                        <c:v>4.1500000000000004</c:v>
                      </c:pt>
                      <c:pt idx="35">
                        <c:v>4.1500000000000004</c:v>
                      </c:pt>
                      <c:pt idx="36">
                        <c:v>4.1500000000000004</c:v>
                      </c:pt>
                      <c:pt idx="37">
                        <c:v>4.1500000000000004</c:v>
                      </c:pt>
                      <c:pt idx="38">
                        <c:v>4.1500000000000004</c:v>
                      </c:pt>
                      <c:pt idx="39">
                        <c:v>4.1500000000000004</c:v>
                      </c:pt>
                      <c:pt idx="40">
                        <c:v>4.1500000000000004</c:v>
                      </c:pt>
                      <c:pt idx="41">
                        <c:v>4.1500000000000004</c:v>
                      </c:pt>
                      <c:pt idx="42">
                        <c:v>4.1500000000000004</c:v>
                      </c:pt>
                      <c:pt idx="43">
                        <c:v>4.1500000000000004</c:v>
                      </c:pt>
                      <c:pt idx="44">
                        <c:v>4.1500000000000004</c:v>
                      </c:pt>
                      <c:pt idx="45">
                        <c:v>4.1500000000000004</c:v>
                      </c:pt>
                      <c:pt idx="46">
                        <c:v>4.1500000000000004</c:v>
                      </c:pt>
                      <c:pt idx="47">
                        <c:v>4.1500000000000004</c:v>
                      </c:pt>
                      <c:pt idx="48">
                        <c:v>4.1500000000000004</c:v>
                      </c:pt>
                      <c:pt idx="49">
                        <c:v>4.1500000000000004</c:v>
                      </c:pt>
                      <c:pt idx="50">
                        <c:v>4.1500000000000004</c:v>
                      </c:pt>
                      <c:pt idx="51">
                        <c:v>4.1500000000000004</c:v>
                      </c:pt>
                      <c:pt idx="52">
                        <c:v>4.1500000000000004</c:v>
                      </c:pt>
                      <c:pt idx="53">
                        <c:v>3.65</c:v>
                      </c:pt>
                      <c:pt idx="54">
                        <c:v>3.65</c:v>
                      </c:pt>
                      <c:pt idx="55">
                        <c:v>3.65</c:v>
                      </c:pt>
                      <c:pt idx="56">
                        <c:v>3.65</c:v>
                      </c:pt>
                      <c:pt idx="57">
                        <c:v>3.65</c:v>
                      </c:pt>
                      <c:pt idx="58">
                        <c:v>3.65</c:v>
                      </c:pt>
                      <c:pt idx="59">
                        <c:v>3.65</c:v>
                      </c:pt>
                      <c:pt idx="60">
                        <c:v>3.65</c:v>
                      </c:pt>
                      <c:pt idx="61">
                        <c:v>3.65</c:v>
                      </c:pt>
                      <c:pt idx="62">
                        <c:v>3.65</c:v>
                      </c:pt>
                      <c:pt idx="63">
                        <c:v>3.65</c:v>
                      </c:pt>
                      <c:pt idx="64">
                        <c:v>3.65</c:v>
                      </c:pt>
                      <c:pt idx="65">
                        <c:v>3.65</c:v>
                      </c:pt>
                      <c:pt idx="66">
                        <c:v>3.65</c:v>
                      </c:pt>
                      <c:pt idx="67">
                        <c:v>3.65</c:v>
                      </c:pt>
                      <c:pt idx="68">
                        <c:v>3.65</c:v>
                      </c:pt>
                      <c:pt idx="69">
                        <c:v>3.65</c:v>
                      </c:pt>
                      <c:pt idx="70">
                        <c:v>3.65</c:v>
                      </c:pt>
                      <c:pt idx="71">
                        <c:v>3.65</c:v>
                      </c:pt>
                      <c:pt idx="72">
                        <c:v>3.65</c:v>
                      </c:pt>
                      <c:pt idx="73">
                        <c:v>3.65</c:v>
                      </c:pt>
                      <c:pt idx="74">
                        <c:v>3.65</c:v>
                      </c:pt>
                      <c:pt idx="75">
                        <c:v>3.65</c:v>
                      </c:pt>
                      <c:pt idx="76">
                        <c:v>3.65</c:v>
                      </c:pt>
                      <c:pt idx="77">
                        <c:v>3.65</c:v>
                      </c:pt>
                      <c:pt idx="78">
                        <c:v>3.65</c:v>
                      </c:pt>
                      <c:pt idx="79">
                        <c:v>3.65</c:v>
                      </c:pt>
                      <c:pt idx="80">
                        <c:v>3.65</c:v>
                      </c:pt>
                      <c:pt idx="81">
                        <c:v>3.65</c:v>
                      </c:pt>
                      <c:pt idx="82">
                        <c:v>3.65</c:v>
                      </c:pt>
                      <c:pt idx="83">
                        <c:v>3.65</c:v>
                      </c:pt>
                      <c:pt idx="84">
                        <c:v>3.65</c:v>
                      </c:pt>
                      <c:pt idx="85">
                        <c:v>2.9</c:v>
                      </c:pt>
                      <c:pt idx="86">
                        <c:v>2.9</c:v>
                      </c:pt>
                      <c:pt idx="87">
                        <c:v>2.9</c:v>
                      </c:pt>
                      <c:pt idx="88">
                        <c:v>2.9</c:v>
                      </c:pt>
                      <c:pt idx="89">
                        <c:v>2.9</c:v>
                      </c:pt>
                      <c:pt idx="90">
                        <c:v>2.9</c:v>
                      </c:pt>
                      <c:pt idx="91">
                        <c:v>2.9</c:v>
                      </c:pt>
                      <c:pt idx="92">
                        <c:v>2.9</c:v>
                      </c:pt>
                      <c:pt idx="93">
                        <c:v>2.9</c:v>
                      </c:pt>
                      <c:pt idx="94">
                        <c:v>2.9</c:v>
                      </c:pt>
                      <c:pt idx="95">
                        <c:v>2.9</c:v>
                      </c:pt>
                      <c:pt idx="96">
                        <c:v>2.9</c:v>
                      </c:pt>
                      <c:pt idx="97">
                        <c:v>2.9</c:v>
                      </c:pt>
                      <c:pt idx="98">
                        <c:v>2.9</c:v>
                      </c:pt>
                      <c:pt idx="99">
                        <c:v>2.9</c:v>
                      </c:pt>
                      <c:pt idx="100">
                        <c:v>2.9</c:v>
                      </c:pt>
                      <c:pt idx="101">
                        <c:v>2.9</c:v>
                      </c:pt>
                      <c:pt idx="102">
                        <c:v>2.9</c:v>
                      </c:pt>
                      <c:pt idx="103">
                        <c:v>2.9</c:v>
                      </c:pt>
                      <c:pt idx="104">
                        <c:v>2.9</c:v>
                      </c:pt>
                      <c:pt idx="105">
                        <c:v>2.9</c:v>
                      </c:pt>
                      <c:pt idx="106">
                        <c:v>2.9</c:v>
                      </c:pt>
                      <c:pt idx="107">
                        <c:v>2.9</c:v>
                      </c:pt>
                      <c:pt idx="108">
                        <c:v>2.9</c:v>
                      </c:pt>
                      <c:pt idx="109">
                        <c:v>2.9</c:v>
                      </c:pt>
                      <c:pt idx="110">
                        <c:v>2.9</c:v>
                      </c:pt>
                      <c:pt idx="111">
                        <c:v>2.9</c:v>
                      </c:pt>
                      <c:pt idx="112">
                        <c:v>2.9</c:v>
                      </c:pt>
                      <c:pt idx="113">
                        <c:v>2.9</c:v>
                      </c:pt>
                      <c:pt idx="114">
                        <c:v>2.15</c:v>
                      </c:pt>
                      <c:pt idx="115">
                        <c:v>2.15</c:v>
                      </c:pt>
                      <c:pt idx="116">
                        <c:v>2.15</c:v>
                      </c:pt>
                      <c:pt idx="117">
                        <c:v>2.15</c:v>
                      </c:pt>
                      <c:pt idx="118">
                        <c:v>2.15</c:v>
                      </c:pt>
                      <c:pt idx="119">
                        <c:v>2.15</c:v>
                      </c:pt>
                      <c:pt idx="120">
                        <c:v>2.15</c:v>
                      </c:pt>
                      <c:pt idx="121">
                        <c:v>2.15</c:v>
                      </c:pt>
                      <c:pt idx="122">
                        <c:v>2.15</c:v>
                      </c:pt>
                      <c:pt idx="123">
                        <c:v>2.15</c:v>
                      </c:pt>
                      <c:pt idx="124">
                        <c:v>2.15</c:v>
                      </c:pt>
                      <c:pt idx="125">
                        <c:v>2.15</c:v>
                      </c:pt>
                      <c:pt idx="126">
                        <c:v>2.15</c:v>
                      </c:pt>
                      <c:pt idx="127">
                        <c:v>2.15</c:v>
                      </c:pt>
                      <c:pt idx="128">
                        <c:v>2.15</c:v>
                      </c:pt>
                      <c:pt idx="129">
                        <c:v>2.15</c:v>
                      </c:pt>
                      <c:pt idx="130">
                        <c:v>2.15</c:v>
                      </c:pt>
                      <c:pt idx="131">
                        <c:v>2.15</c:v>
                      </c:pt>
                      <c:pt idx="132">
                        <c:v>2.15</c:v>
                      </c:pt>
                      <c:pt idx="133">
                        <c:v>2.15</c:v>
                      </c:pt>
                      <c:pt idx="134">
                        <c:v>2.15</c:v>
                      </c:pt>
                      <c:pt idx="135">
                        <c:v>2.15</c:v>
                      </c:pt>
                      <c:pt idx="136">
                        <c:v>2.15</c:v>
                      </c:pt>
                      <c:pt idx="137">
                        <c:v>2.15</c:v>
                      </c:pt>
                      <c:pt idx="138">
                        <c:v>2.15</c:v>
                      </c:pt>
                      <c:pt idx="139">
                        <c:v>2.15</c:v>
                      </c:pt>
                      <c:pt idx="140">
                        <c:v>2.15</c:v>
                      </c:pt>
                      <c:pt idx="141">
                        <c:v>2.15</c:v>
                      </c:pt>
                      <c:pt idx="142">
                        <c:v>2.15</c:v>
                      </c:pt>
                      <c:pt idx="143">
                        <c:v>2.15</c:v>
                      </c:pt>
                      <c:pt idx="144">
                        <c:v>2.15</c:v>
                      </c:pt>
                      <c:pt idx="145">
                        <c:v>2.15</c:v>
                      </c:pt>
                      <c:pt idx="146">
                        <c:v>2.15</c:v>
                      </c:pt>
                      <c:pt idx="147">
                        <c:v>2.15</c:v>
                      </c:pt>
                      <c:pt idx="148">
                        <c:v>2.15</c:v>
                      </c:pt>
                      <c:pt idx="149">
                        <c:v>1.9</c:v>
                      </c:pt>
                      <c:pt idx="150">
                        <c:v>1.9</c:v>
                      </c:pt>
                      <c:pt idx="151">
                        <c:v>1.9</c:v>
                      </c:pt>
                      <c:pt idx="152">
                        <c:v>1.9</c:v>
                      </c:pt>
                      <c:pt idx="153">
                        <c:v>1.9</c:v>
                      </c:pt>
                      <c:pt idx="154">
                        <c:v>1.9</c:v>
                      </c:pt>
                      <c:pt idx="155">
                        <c:v>1.9</c:v>
                      </c:pt>
                      <c:pt idx="156">
                        <c:v>1.9</c:v>
                      </c:pt>
                      <c:pt idx="157">
                        <c:v>1.9</c:v>
                      </c:pt>
                      <c:pt idx="158">
                        <c:v>1.9</c:v>
                      </c:pt>
                      <c:pt idx="159">
                        <c:v>1.9</c:v>
                      </c:pt>
                      <c:pt idx="160">
                        <c:v>1.9</c:v>
                      </c:pt>
                      <c:pt idx="161">
                        <c:v>1.9</c:v>
                      </c:pt>
                      <c:pt idx="162">
                        <c:v>1.9</c:v>
                      </c:pt>
                      <c:pt idx="163">
                        <c:v>1.9</c:v>
                      </c:pt>
                      <c:pt idx="164">
                        <c:v>1.9</c:v>
                      </c:pt>
                      <c:pt idx="165">
                        <c:v>1.9</c:v>
                      </c:pt>
                      <c:pt idx="166">
                        <c:v>1.9</c:v>
                      </c:pt>
                      <c:pt idx="167">
                        <c:v>1.9</c:v>
                      </c:pt>
                      <c:pt idx="168">
                        <c:v>1.9</c:v>
                      </c:pt>
                      <c:pt idx="169">
                        <c:v>1.9</c:v>
                      </c:pt>
                      <c:pt idx="170">
                        <c:v>1.9</c:v>
                      </c:pt>
                      <c:pt idx="171">
                        <c:v>1.9</c:v>
                      </c:pt>
                      <c:pt idx="172">
                        <c:v>1.9</c:v>
                      </c:pt>
                      <c:pt idx="173">
                        <c:v>1.9</c:v>
                      </c:pt>
                      <c:pt idx="174">
                        <c:v>1.9</c:v>
                      </c:pt>
                      <c:pt idx="175">
                        <c:v>1.9</c:v>
                      </c:pt>
                      <c:pt idx="176">
                        <c:v>1.9</c:v>
                      </c:pt>
                      <c:pt idx="177">
                        <c:v>1.9</c:v>
                      </c:pt>
                      <c:pt idx="178">
                        <c:v>1.9</c:v>
                      </c:pt>
                      <c:pt idx="179">
                        <c:v>1.9</c:v>
                      </c:pt>
                      <c:pt idx="180">
                        <c:v>1.9</c:v>
                      </c:pt>
                      <c:pt idx="181">
                        <c:v>1.9</c:v>
                      </c:pt>
                      <c:pt idx="182">
                        <c:v>1.9</c:v>
                      </c:pt>
                      <c:pt idx="183">
                        <c:v>1.9</c:v>
                      </c:pt>
                      <c:pt idx="184">
                        <c:v>1.9</c:v>
                      </c:pt>
                      <c:pt idx="185">
                        <c:v>1.9</c:v>
                      </c:pt>
                      <c:pt idx="186">
                        <c:v>1.9</c:v>
                      </c:pt>
                      <c:pt idx="187">
                        <c:v>1.9</c:v>
                      </c:pt>
                      <c:pt idx="188">
                        <c:v>1.9</c:v>
                      </c:pt>
                      <c:pt idx="189">
                        <c:v>1.9</c:v>
                      </c:pt>
                      <c:pt idx="190">
                        <c:v>1.9</c:v>
                      </c:pt>
                      <c:pt idx="191">
                        <c:v>1.9</c:v>
                      </c:pt>
                      <c:pt idx="192">
                        <c:v>1.9</c:v>
                      </c:pt>
                      <c:pt idx="193">
                        <c:v>1.9</c:v>
                      </c:pt>
                      <c:pt idx="194">
                        <c:v>1.9</c:v>
                      </c:pt>
                      <c:pt idx="195">
                        <c:v>1.9</c:v>
                      </c:pt>
                      <c:pt idx="196">
                        <c:v>1.9</c:v>
                      </c:pt>
                      <c:pt idx="197">
                        <c:v>1.9</c:v>
                      </c:pt>
                      <c:pt idx="198">
                        <c:v>1.9</c:v>
                      </c:pt>
                      <c:pt idx="199">
                        <c:v>1.9</c:v>
                      </c:pt>
                      <c:pt idx="200">
                        <c:v>1.9</c:v>
                      </c:pt>
                      <c:pt idx="201">
                        <c:v>1.9</c:v>
                      </c:pt>
                      <c:pt idx="202">
                        <c:v>1.9</c:v>
                      </c:pt>
                      <c:pt idx="203">
                        <c:v>1.9</c:v>
                      </c:pt>
                      <c:pt idx="204">
                        <c:v>1.9</c:v>
                      </c:pt>
                      <c:pt idx="205">
                        <c:v>1.9</c:v>
                      </c:pt>
                      <c:pt idx="206">
                        <c:v>1.9</c:v>
                      </c:pt>
                      <c:pt idx="207">
                        <c:v>1.9</c:v>
                      </c:pt>
                      <c:pt idx="208">
                        <c:v>1.9</c:v>
                      </c:pt>
                      <c:pt idx="209">
                        <c:v>1.9</c:v>
                      </c:pt>
                      <c:pt idx="210">
                        <c:v>1.9</c:v>
                      </c:pt>
                      <c:pt idx="211">
                        <c:v>1.9</c:v>
                      </c:pt>
                      <c:pt idx="212">
                        <c:v>1.9</c:v>
                      </c:pt>
                      <c:pt idx="213">
                        <c:v>1.9</c:v>
                      </c:pt>
                      <c:pt idx="214">
                        <c:v>1.9</c:v>
                      </c:pt>
                      <c:pt idx="215">
                        <c:v>1.9</c:v>
                      </c:pt>
                      <c:pt idx="216">
                        <c:v>1.9</c:v>
                      </c:pt>
                      <c:pt idx="217">
                        <c:v>1.9</c:v>
                      </c:pt>
                      <c:pt idx="218">
                        <c:v>1.9</c:v>
                      </c:pt>
                      <c:pt idx="219">
                        <c:v>1.9</c:v>
                      </c:pt>
                      <c:pt idx="220">
                        <c:v>1.9</c:v>
                      </c:pt>
                      <c:pt idx="221">
                        <c:v>1.9</c:v>
                      </c:pt>
                      <c:pt idx="222">
                        <c:v>1.9</c:v>
                      </c:pt>
                      <c:pt idx="223">
                        <c:v>1.9</c:v>
                      </c:pt>
                      <c:pt idx="224">
                        <c:v>1.9</c:v>
                      </c:pt>
                      <c:pt idx="225">
                        <c:v>1.9</c:v>
                      </c:pt>
                      <c:pt idx="226">
                        <c:v>1.9</c:v>
                      </c:pt>
                      <c:pt idx="227">
                        <c:v>1.9</c:v>
                      </c:pt>
                      <c:pt idx="228">
                        <c:v>1.9</c:v>
                      </c:pt>
                      <c:pt idx="229">
                        <c:v>1.9</c:v>
                      </c:pt>
                      <c:pt idx="230">
                        <c:v>1.9</c:v>
                      </c:pt>
                      <c:pt idx="231">
                        <c:v>1.9</c:v>
                      </c:pt>
                      <c:pt idx="232">
                        <c:v>1.9</c:v>
                      </c:pt>
                      <c:pt idx="233">
                        <c:v>1.9</c:v>
                      </c:pt>
                      <c:pt idx="234">
                        <c:v>1.9</c:v>
                      </c:pt>
                      <c:pt idx="235">
                        <c:v>1.9</c:v>
                      </c:pt>
                      <c:pt idx="236">
                        <c:v>1.9</c:v>
                      </c:pt>
                      <c:pt idx="237">
                        <c:v>1.9</c:v>
                      </c:pt>
                      <c:pt idx="238">
                        <c:v>1.9</c:v>
                      </c:pt>
                      <c:pt idx="239">
                        <c:v>1.9</c:v>
                      </c:pt>
                      <c:pt idx="240">
                        <c:v>1.9</c:v>
                      </c:pt>
                      <c:pt idx="241">
                        <c:v>1.9</c:v>
                      </c:pt>
                      <c:pt idx="242">
                        <c:v>1.9</c:v>
                      </c:pt>
                      <c:pt idx="243">
                        <c:v>1.9</c:v>
                      </c:pt>
                      <c:pt idx="244">
                        <c:v>1.9</c:v>
                      </c:pt>
                      <c:pt idx="245">
                        <c:v>1.9</c:v>
                      </c:pt>
                      <c:pt idx="246">
                        <c:v>1.9</c:v>
                      </c:pt>
                      <c:pt idx="247">
                        <c:v>1.9</c:v>
                      </c:pt>
                      <c:pt idx="248">
                        <c:v>1.9</c:v>
                      </c:pt>
                      <c:pt idx="249">
                        <c:v>1.9</c:v>
                      </c:pt>
                      <c:pt idx="250">
                        <c:v>1.9</c:v>
                      </c:pt>
                      <c:pt idx="251">
                        <c:v>1.9</c:v>
                      </c:pt>
                      <c:pt idx="252">
                        <c:v>1.9</c:v>
                      </c:pt>
                      <c:pt idx="253">
                        <c:v>1.9</c:v>
                      </c:pt>
                      <c:pt idx="254">
                        <c:v>1.9</c:v>
                      </c:pt>
                      <c:pt idx="255">
                        <c:v>1.9</c:v>
                      </c:pt>
                      <c:pt idx="256">
                        <c:v>1.9</c:v>
                      </c:pt>
                      <c:pt idx="257">
                        <c:v>1.9</c:v>
                      </c:pt>
                      <c:pt idx="258">
                        <c:v>1.9</c:v>
                      </c:pt>
                      <c:pt idx="259">
                        <c:v>1.9</c:v>
                      </c:pt>
                      <c:pt idx="260">
                        <c:v>1.9</c:v>
                      </c:pt>
                      <c:pt idx="261">
                        <c:v>1.9</c:v>
                      </c:pt>
                      <c:pt idx="262">
                        <c:v>1.9</c:v>
                      </c:pt>
                      <c:pt idx="263">
                        <c:v>1.9</c:v>
                      </c:pt>
                      <c:pt idx="264">
                        <c:v>1.9</c:v>
                      </c:pt>
                      <c:pt idx="265">
                        <c:v>1.9</c:v>
                      </c:pt>
                      <c:pt idx="266">
                        <c:v>1.9</c:v>
                      </c:pt>
                      <c:pt idx="267">
                        <c:v>1.9</c:v>
                      </c:pt>
                      <c:pt idx="268">
                        <c:v>1.9</c:v>
                      </c:pt>
                      <c:pt idx="269">
                        <c:v>1.9</c:v>
                      </c:pt>
                      <c:pt idx="270">
                        <c:v>1.9</c:v>
                      </c:pt>
                      <c:pt idx="271">
                        <c:v>1.9</c:v>
                      </c:pt>
                      <c:pt idx="272">
                        <c:v>1.9</c:v>
                      </c:pt>
                      <c:pt idx="273">
                        <c:v>1.9</c:v>
                      </c:pt>
                      <c:pt idx="274">
                        <c:v>1.9</c:v>
                      </c:pt>
                      <c:pt idx="275">
                        <c:v>1.9</c:v>
                      </c:pt>
                      <c:pt idx="276">
                        <c:v>1.9</c:v>
                      </c:pt>
                      <c:pt idx="277">
                        <c:v>1.9</c:v>
                      </c:pt>
                      <c:pt idx="278">
                        <c:v>1.9</c:v>
                      </c:pt>
                      <c:pt idx="279">
                        <c:v>1.9</c:v>
                      </c:pt>
                      <c:pt idx="280">
                        <c:v>1.9</c:v>
                      </c:pt>
                      <c:pt idx="281">
                        <c:v>1.9</c:v>
                      </c:pt>
                      <c:pt idx="282">
                        <c:v>1.9</c:v>
                      </c:pt>
                      <c:pt idx="283">
                        <c:v>1.9</c:v>
                      </c:pt>
                      <c:pt idx="284">
                        <c:v>1.9</c:v>
                      </c:pt>
                      <c:pt idx="285">
                        <c:v>1.9</c:v>
                      </c:pt>
                      <c:pt idx="286">
                        <c:v>1.9</c:v>
                      </c:pt>
                      <c:pt idx="287">
                        <c:v>1.9</c:v>
                      </c:pt>
                      <c:pt idx="288">
                        <c:v>1.9</c:v>
                      </c:pt>
                      <c:pt idx="289">
                        <c:v>1.9</c:v>
                      </c:pt>
                      <c:pt idx="290">
                        <c:v>1.9</c:v>
                      </c:pt>
                      <c:pt idx="291">
                        <c:v>1.9</c:v>
                      </c:pt>
                      <c:pt idx="292">
                        <c:v>1.9</c:v>
                      </c:pt>
                      <c:pt idx="293">
                        <c:v>1.9</c:v>
                      </c:pt>
                      <c:pt idx="294">
                        <c:v>1.9</c:v>
                      </c:pt>
                      <c:pt idx="295">
                        <c:v>1.9</c:v>
                      </c:pt>
                      <c:pt idx="296">
                        <c:v>1.9</c:v>
                      </c:pt>
                      <c:pt idx="297">
                        <c:v>1.9</c:v>
                      </c:pt>
                      <c:pt idx="298">
                        <c:v>1.9</c:v>
                      </c:pt>
                      <c:pt idx="299">
                        <c:v>1.9</c:v>
                      </c:pt>
                      <c:pt idx="300">
                        <c:v>1.9</c:v>
                      </c:pt>
                      <c:pt idx="301">
                        <c:v>1.9</c:v>
                      </c:pt>
                      <c:pt idx="302">
                        <c:v>2.65</c:v>
                      </c:pt>
                      <c:pt idx="303">
                        <c:v>2.65</c:v>
                      </c:pt>
                      <c:pt idx="304">
                        <c:v>2.65</c:v>
                      </c:pt>
                      <c:pt idx="305">
                        <c:v>2.65</c:v>
                      </c:pt>
                      <c:pt idx="306">
                        <c:v>2.65</c:v>
                      </c:pt>
                      <c:pt idx="307">
                        <c:v>2.65</c:v>
                      </c:pt>
                      <c:pt idx="308">
                        <c:v>2.65</c:v>
                      </c:pt>
                      <c:pt idx="309">
                        <c:v>2.65</c:v>
                      </c:pt>
                      <c:pt idx="310">
                        <c:v>2.65</c:v>
                      </c:pt>
                      <c:pt idx="311">
                        <c:v>2.65</c:v>
                      </c:pt>
                      <c:pt idx="312">
                        <c:v>2.65</c:v>
                      </c:pt>
                      <c:pt idx="313">
                        <c:v>2.65</c:v>
                      </c:pt>
                      <c:pt idx="314">
                        <c:v>2.65</c:v>
                      </c:pt>
                      <c:pt idx="315">
                        <c:v>2.65</c:v>
                      </c:pt>
                      <c:pt idx="316">
                        <c:v>2.65</c:v>
                      </c:pt>
                      <c:pt idx="317">
                        <c:v>2.65</c:v>
                      </c:pt>
                      <c:pt idx="318">
                        <c:v>2.65</c:v>
                      </c:pt>
                      <c:pt idx="319">
                        <c:v>2.65</c:v>
                      </c:pt>
                      <c:pt idx="320">
                        <c:v>2.65</c:v>
                      </c:pt>
                      <c:pt idx="321">
                        <c:v>2.65</c:v>
                      </c:pt>
                      <c:pt idx="322">
                        <c:v>2.65</c:v>
                      </c:pt>
                      <c:pt idx="323">
                        <c:v>2.65</c:v>
                      </c:pt>
                      <c:pt idx="324">
                        <c:v>2.65</c:v>
                      </c:pt>
                      <c:pt idx="325">
                        <c:v>2.65</c:v>
                      </c:pt>
                      <c:pt idx="326">
                        <c:v>2.65</c:v>
                      </c:pt>
                      <c:pt idx="327">
                        <c:v>2.65</c:v>
                      </c:pt>
                      <c:pt idx="328">
                        <c:v>2.65</c:v>
                      </c:pt>
                      <c:pt idx="329">
                        <c:v>2.65</c:v>
                      </c:pt>
                      <c:pt idx="330">
                        <c:v>2.65</c:v>
                      </c:pt>
                      <c:pt idx="331">
                        <c:v>2.65</c:v>
                      </c:pt>
                      <c:pt idx="332">
                        <c:v>2.65</c:v>
                      </c:pt>
                      <c:pt idx="333">
                        <c:v>2.65</c:v>
                      </c:pt>
                      <c:pt idx="334">
                        <c:v>2.65</c:v>
                      </c:pt>
                      <c:pt idx="335">
                        <c:v>3.4</c:v>
                      </c:pt>
                      <c:pt idx="336">
                        <c:v>3.4</c:v>
                      </c:pt>
                      <c:pt idx="337">
                        <c:v>3.4</c:v>
                      </c:pt>
                      <c:pt idx="338">
                        <c:v>3.4</c:v>
                      </c:pt>
                      <c:pt idx="339">
                        <c:v>3.4</c:v>
                      </c:pt>
                      <c:pt idx="340">
                        <c:v>3.4</c:v>
                      </c:pt>
                      <c:pt idx="341">
                        <c:v>3.4</c:v>
                      </c:pt>
                      <c:pt idx="342">
                        <c:v>3.4</c:v>
                      </c:pt>
                      <c:pt idx="343">
                        <c:v>3.4</c:v>
                      </c:pt>
                      <c:pt idx="344">
                        <c:v>3.4</c:v>
                      </c:pt>
                      <c:pt idx="345">
                        <c:v>3.4</c:v>
                      </c:pt>
                      <c:pt idx="346">
                        <c:v>3.4</c:v>
                      </c:pt>
                      <c:pt idx="347">
                        <c:v>3.4</c:v>
                      </c:pt>
                      <c:pt idx="348">
                        <c:v>3.4</c:v>
                      </c:pt>
                      <c:pt idx="349">
                        <c:v>3.4</c:v>
                      </c:pt>
                      <c:pt idx="350">
                        <c:v>3.4</c:v>
                      </c:pt>
                      <c:pt idx="351">
                        <c:v>3.4</c:v>
                      </c:pt>
                      <c:pt idx="352">
                        <c:v>3.4</c:v>
                      </c:pt>
                      <c:pt idx="353">
                        <c:v>3.4</c:v>
                      </c:pt>
                      <c:pt idx="354">
                        <c:v>3.4</c:v>
                      </c:pt>
                      <c:pt idx="355">
                        <c:v>3.4</c:v>
                      </c:pt>
                      <c:pt idx="356">
                        <c:v>3.4</c:v>
                      </c:pt>
                      <c:pt idx="357">
                        <c:v>3.4</c:v>
                      </c:pt>
                      <c:pt idx="358">
                        <c:v>3.4</c:v>
                      </c:pt>
                      <c:pt idx="359">
                        <c:v>3.4</c:v>
                      </c:pt>
                      <c:pt idx="360">
                        <c:v>3.4</c:v>
                      </c:pt>
                      <c:pt idx="361">
                        <c:v>3.4</c:v>
                      </c:pt>
                      <c:pt idx="362">
                        <c:v>3.4</c:v>
                      </c:pt>
                      <c:pt idx="363">
                        <c:v>3.4</c:v>
                      </c:pt>
                      <c:pt idx="364">
                        <c:v>4.1500000000000004</c:v>
                      </c:pt>
                      <c:pt idx="365">
                        <c:v>4.1500000000000004</c:v>
                      </c:pt>
                      <c:pt idx="366">
                        <c:v>4.1500000000000004</c:v>
                      </c:pt>
                      <c:pt idx="367">
                        <c:v>4.1500000000000004</c:v>
                      </c:pt>
                      <c:pt idx="368">
                        <c:v>4.1500000000000004</c:v>
                      </c:pt>
                      <c:pt idx="369">
                        <c:v>4.1500000000000004</c:v>
                      </c:pt>
                      <c:pt idx="370">
                        <c:v>4.1500000000000004</c:v>
                      </c:pt>
                      <c:pt idx="371">
                        <c:v>4.1500000000000004</c:v>
                      </c:pt>
                      <c:pt idx="372">
                        <c:v>4.1500000000000004</c:v>
                      </c:pt>
                      <c:pt idx="373">
                        <c:v>4.1500000000000004</c:v>
                      </c:pt>
                      <c:pt idx="374">
                        <c:v>4.1500000000000004</c:v>
                      </c:pt>
                      <c:pt idx="375">
                        <c:v>4.1500000000000004</c:v>
                      </c:pt>
                      <c:pt idx="376">
                        <c:v>4.1500000000000004</c:v>
                      </c:pt>
                      <c:pt idx="377">
                        <c:v>4.1500000000000004</c:v>
                      </c:pt>
                      <c:pt idx="378">
                        <c:v>4.1500000000000004</c:v>
                      </c:pt>
                      <c:pt idx="379">
                        <c:v>4.1500000000000004</c:v>
                      </c:pt>
                      <c:pt idx="380">
                        <c:v>4.1500000000000004</c:v>
                      </c:pt>
                      <c:pt idx="381">
                        <c:v>4.1500000000000004</c:v>
                      </c:pt>
                      <c:pt idx="382">
                        <c:v>4.1500000000000004</c:v>
                      </c:pt>
                      <c:pt idx="383">
                        <c:v>4.1500000000000004</c:v>
                      </c:pt>
                      <c:pt idx="384">
                        <c:v>4.1500000000000004</c:v>
                      </c:pt>
                      <c:pt idx="385">
                        <c:v>4.1500000000000004</c:v>
                      </c:pt>
                      <c:pt idx="386">
                        <c:v>4.1500000000000004</c:v>
                      </c:pt>
                      <c:pt idx="387">
                        <c:v>4.1500000000000004</c:v>
                      </c:pt>
                      <c:pt idx="388">
                        <c:v>4.1500000000000004</c:v>
                      </c:pt>
                      <c:pt idx="389">
                        <c:v>4.1500000000000004</c:v>
                      </c:pt>
                      <c:pt idx="390">
                        <c:v>4.1500000000000004</c:v>
                      </c:pt>
                      <c:pt idx="391">
                        <c:v>4.1500000000000004</c:v>
                      </c:pt>
                      <c:pt idx="392">
                        <c:v>4.1500000000000004</c:v>
                      </c:pt>
                      <c:pt idx="393">
                        <c:v>4.1500000000000004</c:v>
                      </c:pt>
                      <c:pt idx="394">
                        <c:v>4.1500000000000004</c:v>
                      </c:pt>
                      <c:pt idx="395">
                        <c:v>4.1500000000000004</c:v>
                      </c:pt>
                      <c:pt idx="396">
                        <c:v>4.1500000000000004</c:v>
                      </c:pt>
                      <c:pt idx="397">
                        <c:v>4.1500000000000004</c:v>
                      </c:pt>
                      <c:pt idx="398">
                        <c:v>4.1500000000000004</c:v>
                      </c:pt>
                      <c:pt idx="399">
                        <c:v>5.15</c:v>
                      </c:pt>
                      <c:pt idx="400">
                        <c:v>5.15</c:v>
                      </c:pt>
                      <c:pt idx="401">
                        <c:v>5.15</c:v>
                      </c:pt>
                      <c:pt idx="402">
                        <c:v>5.15</c:v>
                      </c:pt>
                      <c:pt idx="403">
                        <c:v>5.15</c:v>
                      </c:pt>
                      <c:pt idx="404">
                        <c:v>5.15</c:v>
                      </c:pt>
                      <c:pt idx="405">
                        <c:v>5.15</c:v>
                      </c:pt>
                      <c:pt idx="406">
                        <c:v>5.15</c:v>
                      </c:pt>
                      <c:pt idx="407">
                        <c:v>5.15</c:v>
                      </c:pt>
                      <c:pt idx="408">
                        <c:v>5.15</c:v>
                      </c:pt>
                      <c:pt idx="409">
                        <c:v>5.15</c:v>
                      </c:pt>
                      <c:pt idx="410">
                        <c:v>5.15</c:v>
                      </c:pt>
                      <c:pt idx="411">
                        <c:v>5.15</c:v>
                      </c:pt>
                      <c:pt idx="412">
                        <c:v>5.15</c:v>
                      </c:pt>
                      <c:pt idx="413">
                        <c:v>5.15</c:v>
                      </c:pt>
                      <c:pt idx="414">
                        <c:v>5.15</c:v>
                      </c:pt>
                      <c:pt idx="415">
                        <c:v>5.15</c:v>
                      </c:pt>
                      <c:pt idx="416">
                        <c:v>5.15</c:v>
                      </c:pt>
                      <c:pt idx="417">
                        <c:v>5.15</c:v>
                      </c:pt>
                      <c:pt idx="418">
                        <c:v>5.15</c:v>
                      </c:pt>
                      <c:pt idx="419">
                        <c:v>5.15</c:v>
                      </c:pt>
                      <c:pt idx="420">
                        <c:v>5.15</c:v>
                      </c:pt>
                      <c:pt idx="421">
                        <c:v>5.15</c:v>
                      </c:pt>
                      <c:pt idx="422">
                        <c:v>5.15</c:v>
                      </c:pt>
                      <c:pt idx="423">
                        <c:v>5.15</c:v>
                      </c:pt>
                      <c:pt idx="424">
                        <c:v>5.15</c:v>
                      </c:pt>
                      <c:pt idx="425">
                        <c:v>5.15</c:v>
                      </c:pt>
                      <c:pt idx="426">
                        <c:v>5.15</c:v>
                      </c:pt>
                      <c:pt idx="427">
                        <c:v>5.15</c:v>
                      </c:pt>
                      <c:pt idx="428">
                        <c:v>5.15</c:v>
                      </c:pt>
                      <c:pt idx="429">
                        <c:v>5.15</c:v>
                      </c:pt>
                      <c:pt idx="430">
                        <c:v>5.15</c:v>
                      </c:pt>
                      <c:pt idx="431">
                        <c:v>5.15</c:v>
                      </c:pt>
                      <c:pt idx="432">
                        <c:v>6.15</c:v>
                      </c:pt>
                      <c:pt idx="433">
                        <c:v>6.15</c:v>
                      </c:pt>
                      <c:pt idx="434">
                        <c:v>6.15</c:v>
                      </c:pt>
                      <c:pt idx="435">
                        <c:v>6.15</c:v>
                      </c:pt>
                      <c:pt idx="436">
                        <c:v>6.15</c:v>
                      </c:pt>
                      <c:pt idx="437">
                        <c:v>6.15</c:v>
                      </c:pt>
                      <c:pt idx="438">
                        <c:v>6.15</c:v>
                      </c:pt>
                      <c:pt idx="439">
                        <c:v>6.15</c:v>
                      </c:pt>
                      <c:pt idx="440">
                        <c:v>6.15</c:v>
                      </c:pt>
                      <c:pt idx="441">
                        <c:v>6.15</c:v>
                      </c:pt>
                      <c:pt idx="442">
                        <c:v>6.15</c:v>
                      </c:pt>
                      <c:pt idx="443">
                        <c:v>6.15</c:v>
                      </c:pt>
                      <c:pt idx="444">
                        <c:v>6.15</c:v>
                      </c:pt>
                      <c:pt idx="445">
                        <c:v>6.15</c:v>
                      </c:pt>
                      <c:pt idx="446">
                        <c:v>6.15</c:v>
                      </c:pt>
                      <c:pt idx="447">
                        <c:v>6.15</c:v>
                      </c:pt>
                      <c:pt idx="448">
                        <c:v>6.15</c:v>
                      </c:pt>
                      <c:pt idx="449">
                        <c:v>6.15</c:v>
                      </c:pt>
                      <c:pt idx="450">
                        <c:v>6.15</c:v>
                      </c:pt>
                      <c:pt idx="451">
                        <c:v>6.15</c:v>
                      </c:pt>
                      <c:pt idx="452">
                        <c:v>6.15</c:v>
                      </c:pt>
                      <c:pt idx="453">
                        <c:v>6.15</c:v>
                      </c:pt>
                      <c:pt idx="454">
                        <c:v>6.15</c:v>
                      </c:pt>
                      <c:pt idx="455">
                        <c:v>6.15</c:v>
                      </c:pt>
                      <c:pt idx="456">
                        <c:v>6.15</c:v>
                      </c:pt>
                      <c:pt idx="457">
                        <c:v>7.65</c:v>
                      </c:pt>
                      <c:pt idx="458">
                        <c:v>7.65</c:v>
                      </c:pt>
                      <c:pt idx="459">
                        <c:v>7.65</c:v>
                      </c:pt>
                      <c:pt idx="460">
                        <c:v>7.65</c:v>
                      </c:pt>
                      <c:pt idx="461">
                        <c:v>7.65</c:v>
                      </c:pt>
                      <c:pt idx="462">
                        <c:v>7.65</c:v>
                      </c:pt>
                      <c:pt idx="463">
                        <c:v>7.65</c:v>
                      </c:pt>
                      <c:pt idx="464">
                        <c:v>7.65</c:v>
                      </c:pt>
                      <c:pt idx="465">
                        <c:v>7.65</c:v>
                      </c:pt>
                      <c:pt idx="466">
                        <c:v>7.65</c:v>
                      </c:pt>
                      <c:pt idx="467">
                        <c:v>7.65</c:v>
                      </c:pt>
                      <c:pt idx="468">
                        <c:v>7.65</c:v>
                      </c:pt>
                      <c:pt idx="469">
                        <c:v>7.65</c:v>
                      </c:pt>
                      <c:pt idx="470">
                        <c:v>7.65</c:v>
                      </c:pt>
                      <c:pt idx="471">
                        <c:v>7.65</c:v>
                      </c:pt>
                      <c:pt idx="472">
                        <c:v>7.65</c:v>
                      </c:pt>
                      <c:pt idx="473">
                        <c:v>7.65</c:v>
                      </c:pt>
                      <c:pt idx="474">
                        <c:v>7.65</c:v>
                      </c:pt>
                      <c:pt idx="475">
                        <c:v>7.65</c:v>
                      </c:pt>
                      <c:pt idx="476">
                        <c:v>7.65</c:v>
                      </c:pt>
                      <c:pt idx="477">
                        <c:v>7.65</c:v>
                      </c:pt>
                      <c:pt idx="478">
                        <c:v>7.65</c:v>
                      </c:pt>
                      <c:pt idx="479">
                        <c:v>7.65</c:v>
                      </c:pt>
                      <c:pt idx="480">
                        <c:v>7.65</c:v>
                      </c:pt>
                      <c:pt idx="481">
                        <c:v>7.65</c:v>
                      </c:pt>
                      <c:pt idx="482">
                        <c:v>7.65</c:v>
                      </c:pt>
                      <c:pt idx="483">
                        <c:v>7.65</c:v>
                      </c:pt>
                      <c:pt idx="484">
                        <c:v>7.65</c:v>
                      </c:pt>
                      <c:pt idx="485">
                        <c:v>9.15</c:v>
                      </c:pt>
                      <c:pt idx="486">
                        <c:v>9.15</c:v>
                      </c:pt>
                      <c:pt idx="487">
                        <c:v>9.15</c:v>
                      </c:pt>
                      <c:pt idx="488">
                        <c:v>9.15</c:v>
                      </c:pt>
                      <c:pt idx="489">
                        <c:v>9.15</c:v>
                      </c:pt>
                      <c:pt idx="490">
                        <c:v>9.15</c:v>
                      </c:pt>
                      <c:pt idx="491">
                        <c:v>9.15</c:v>
                      </c:pt>
                      <c:pt idx="492">
                        <c:v>9.15</c:v>
                      </c:pt>
                      <c:pt idx="493">
                        <c:v>9.15</c:v>
                      </c:pt>
                      <c:pt idx="494">
                        <c:v>9.15</c:v>
                      </c:pt>
                      <c:pt idx="495">
                        <c:v>9.15</c:v>
                      </c:pt>
                      <c:pt idx="496">
                        <c:v>9.15</c:v>
                      </c:pt>
                      <c:pt idx="497">
                        <c:v>9.15</c:v>
                      </c:pt>
                      <c:pt idx="498">
                        <c:v>9.15</c:v>
                      </c:pt>
                      <c:pt idx="499">
                        <c:v>9.15</c:v>
                      </c:pt>
                      <c:pt idx="500">
                        <c:v>9.15</c:v>
                      </c:pt>
                      <c:pt idx="501">
                        <c:v>9.15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F6F4-4802-9192-900EC9C5018A}"/>
                  </c:ext>
                </c:extLst>
              </c15:ser>
            </c15:filteredLineSeries>
          </c:ext>
        </c:extLst>
      </c:lineChart>
      <c:dateAx>
        <c:axId val="106866727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6867055"/>
        <c:crosses val="autoZero"/>
        <c:auto val="1"/>
        <c:lblOffset val="100"/>
        <c:baseTimeUnit val="days"/>
        <c:majorUnit val="1"/>
        <c:majorTimeUnit val="months"/>
        <c:minorUnit val="1"/>
        <c:minorTimeUnit val="months"/>
      </c:dateAx>
      <c:valAx>
        <c:axId val="106867055"/>
        <c:scaling>
          <c:orientation val="minMax"/>
          <c:min val="850"/>
        </c:scaling>
        <c:delete val="0"/>
        <c:axPos val="l"/>
        <c:numFmt formatCode="#,##0.0_ ;[Red]\-#,##0.0\ " sourceLinked="0"/>
        <c:majorTickMark val="none"/>
        <c:minorTickMark val="none"/>
        <c:tickLblPos val="nextTo"/>
        <c:spPr>
          <a:noFill/>
          <a:ln w="15875">
            <a:solidFill>
              <a:schemeClr val="tx1">
                <a:lumMod val="75000"/>
                <a:lumOff val="2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6866727"/>
        <c:crosses val="autoZero"/>
        <c:crossBetween val="between"/>
      </c:valAx>
      <c:valAx>
        <c:axId val="1306700416"/>
        <c:scaling>
          <c:orientation val="minMax"/>
          <c:max val="14"/>
          <c:min val="0"/>
        </c:scaling>
        <c:delete val="0"/>
        <c:axPos val="r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.0_ ;[Red]\-#,##0.0\ " sourceLinked="0"/>
        <c:majorTickMark val="in"/>
        <c:minorTickMark val="none"/>
        <c:tickLblPos val="nextTo"/>
        <c:spPr>
          <a:noFill/>
          <a:ln w="25400">
            <a:solidFill>
              <a:schemeClr val="tx1">
                <a:lumMod val="75000"/>
                <a:lumOff val="25000"/>
              </a:schemeClr>
            </a:solidFill>
            <a:prstDash val="sysDot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06703368"/>
        <c:crosses val="max"/>
        <c:crossBetween val="between"/>
        <c:minorUnit val="1"/>
      </c:valAx>
      <c:dateAx>
        <c:axId val="13067033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06700416"/>
        <c:crosses val="autoZero"/>
        <c:auto val="1"/>
        <c:lblOffset val="100"/>
        <c:baseTimeUnit val="days"/>
        <c:majorUnit val="1"/>
        <c:minorUnit val="1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80" workbookViewId="0"/>
  </sheetViews>
  <pageMargins left="0.511811024" right="0.511811024" top="0.78740157499999996" bottom="0.78740157499999996" header="0.31496062000000002" footer="0.31496062000000002"/>
  <pageSetup paperSize="9" orientation="landscape" r:id="rId1"/>
  <headerFooter>
    <oddHeader>&amp;R&amp;"Calibri"&amp;10&amp;K000000#interna&amp;1#</oddHead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>
    <tabColor rgb="FFFF0000"/>
  </sheetPr>
  <sheetViews>
    <sheetView zoomScale="80" workbookViewId="0"/>
  </sheetViews>
  <pageMargins left="0.511811024" right="0.511811024" top="0.78740157499999996" bottom="0.78740157499999996" header="0.31496062000000002" footer="0.31496062000000002"/>
  <pageSetup paperSize="9" orientation="landscape" r:id="rId1"/>
  <headerFooter>
    <oddHeader>&amp;R&amp;"Calibri"&amp;10&amp;K000000#interna&amp;1#</oddHead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629775" cy="59912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0.0059</cdr:x>
      <cdr:y>0.01952</cdr:y>
    </cdr:from>
    <cdr:to>
      <cdr:x>0.07778</cdr:x>
      <cdr:y>0.05941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45549" y="93884"/>
          <a:ext cx="554526" cy="191866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900" b="1">
              <a:solidFill>
                <a:schemeClr val="bg1"/>
              </a:solidFill>
            </a:rPr>
            <a:t>Retorno</a:t>
          </a:r>
        </a:p>
      </cdr:txBody>
    </cdr:sp>
  </cdr:relSizeAnchor>
  <cdr:relSizeAnchor xmlns:cdr="http://schemas.openxmlformats.org/drawingml/2006/chartDrawing">
    <cdr:from>
      <cdr:x>0.95138</cdr:x>
      <cdr:y>0.01456</cdr:y>
    </cdr:from>
    <cdr:to>
      <cdr:x>0.99753</cdr:x>
      <cdr:y>0.06042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7340141" y="70021"/>
          <a:ext cx="356059" cy="220592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b="1">
              <a:solidFill>
                <a:schemeClr val="bg1"/>
              </a:solidFill>
            </a:rPr>
            <a:t>Taxa</a:t>
          </a:r>
        </a:p>
      </cdr:txBody>
    </cdr:sp>
  </cdr:relSizeAnchor>
  <cdr:relSizeAnchor xmlns:cdr="http://schemas.openxmlformats.org/drawingml/2006/chartDrawing">
    <cdr:from>
      <cdr:x>0.39169</cdr:x>
      <cdr:y>0.02544</cdr:y>
    </cdr:from>
    <cdr:to>
      <cdr:x>0.6393</cdr:x>
      <cdr:y>0.08002</cdr:y>
    </cdr:to>
    <cdr:grpSp>
      <cdr:nvGrpSpPr>
        <cdr:cNvPr id="7" name="Agrupar 6">
          <a:extLst xmlns:a="http://schemas.openxmlformats.org/drawingml/2006/main">
            <a:ext uri="{FF2B5EF4-FFF2-40B4-BE49-F238E27FC236}">
              <a16:creationId xmlns:a16="http://schemas.microsoft.com/office/drawing/2014/main" id="{599BD7C1-AB34-4F5F-6AA5-7822BBED5D57}"/>
            </a:ext>
          </a:extLst>
        </cdr:cNvPr>
        <cdr:cNvGrpSpPr/>
      </cdr:nvGrpSpPr>
      <cdr:grpSpPr>
        <a:xfrm xmlns:a="http://schemas.openxmlformats.org/drawingml/2006/main">
          <a:off x="3771887" y="152417"/>
          <a:ext cx="2384428" cy="327001"/>
          <a:chOff x="3771900" y="152400"/>
          <a:chExt cx="2384425" cy="327025"/>
        </a:xfrm>
      </cdr:grpSpPr>
      <cdr:sp macro="" textlink="">
        <cdr:nvSpPr>
          <cdr:cNvPr id="4" name="CaixaDeTexto 3">
            <a:extLst xmlns:a="http://schemas.openxmlformats.org/drawingml/2006/main">
              <a:ext uri="{FF2B5EF4-FFF2-40B4-BE49-F238E27FC236}">
                <a16:creationId xmlns:a16="http://schemas.microsoft.com/office/drawing/2014/main" id="{72D18F3C-56F4-D431-B583-A83995B452F9}"/>
              </a:ext>
            </a:extLst>
          </cdr:cNvPr>
          <cdr:cNvSpPr txBox="1"/>
        </cdr:nvSpPr>
        <cdr:spPr>
          <a:xfrm xmlns:a="http://schemas.openxmlformats.org/drawingml/2006/main">
            <a:off x="3771900" y="152400"/>
            <a:ext cx="838200" cy="32385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none" rtlCol="0"/>
          <a:lstStyle xmlns:a="http://schemas.openxmlformats.org/drawingml/2006/main"/>
          <a:p xmlns:a="http://schemas.openxmlformats.org/drawingml/2006/main">
            <a:r>
              <a:rPr lang="pt-BR" sz="1800" b="1">
                <a:solidFill>
                  <a:srgbClr val="7030A0"/>
                </a:solidFill>
              </a:rPr>
              <a:t>01/23</a:t>
            </a:r>
          </a:p>
        </cdr:txBody>
      </cdr:sp>
      <cdr:sp macro="" textlink="">
        <cdr:nvSpPr>
          <cdr:cNvPr id="5" name="CaixaDeTexto 1">
            <a:extLst xmlns:a="http://schemas.openxmlformats.org/drawingml/2006/main">
              <a:ext uri="{FF2B5EF4-FFF2-40B4-BE49-F238E27FC236}">
                <a16:creationId xmlns:a16="http://schemas.microsoft.com/office/drawing/2014/main" id="{E6C6FD42-11FB-7AC1-86F8-8BDFC8A7EA03}"/>
              </a:ext>
            </a:extLst>
          </cdr:cNvPr>
          <cdr:cNvSpPr txBox="1"/>
        </cdr:nvSpPr>
        <cdr:spPr>
          <a:xfrm xmlns:a="http://schemas.openxmlformats.org/drawingml/2006/main">
            <a:off x="4537075" y="155575"/>
            <a:ext cx="838200" cy="32385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non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r>
              <a:rPr lang="pt-BR" sz="1800" b="1">
                <a:solidFill>
                  <a:schemeClr val="accent5">
                    <a:lumMod val="75000"/>
                  </a:schemeClr>
                </a:solidFill>
              </a:rPr>
              <a:t>01/25</a:t>
            </a:r>
          </a:p>
        </cdr:txBody>
      </cdr:sp>
      <cdr:sp macro="" textlink="">
        <cdr:nvSpPr>
          <cdr:cNvPr id="6" name="CaixaDeTexto 1">
            <a:extLst xmlns:a="http://schemas.openxmlformats.org/drawingml/2006/main">
              <a:ext uri="{FF2B5EF4-FFF2-40B4-BE49-F238E27FC236}">
                <a16:creationId xmlns:a16="http://schemas.microsoft.com/office/drawing/2014/main" id="{E6C6FD42-11FB-7AC1-86F8-8BDFC8A7EA03}"/>
              </a:ext>
            </a:extLst>
          </cdr:cNvPr>
          <cdr:cNvSpPr txBox="1"/>
        </cdr:nvSpPr>
        <cdr:spPr>
          <a:xfrm xmlns:a="http://schemas.openxmlformats.org/drawingml/2006/main">
            <a:off x="5318125" y="155575"/>
            <a:ext cx="838200" cy="32385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non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r>
              <a:rPr lang="pt-BR" sz="1800" b="1">
                <a:solidFill>
                  <a:schemeClr val="accent6">
                    <a:lumMod val="75000"/>
                  </a:schemeClr>
                </a:solidFill>
              </a:rPr>
              <a:t>01/27</a:t>
            </a:r>
          </a:p>
        </cdr:txBody>
      </cdr:sp>
    </cdr:grp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629775" cy="59912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0.0059</cdr:x>
      <cdr:y>0.01952</cdr:y>
    </cdr:from>
    <cdr:to>
      <cdr:x>0.06667</cdr:x>
      <cdr:y>0.05743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6900" y="117368"/>
          <a:ext cx="586037" cy="227914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1">
              <a:solidFill>
                <a:schemeClr val="bg1"/>
              </a:solidFill>
            </a:rPr>
            <a:t>Preço</a:t>
          </a:r>
        </a:p>
      </cdr:txBody>
    </cdr:sp>
  </cdr:relSizeAnchor>
  <cdr:relSizeAnchor xmlns:cdr="http://schemas.openxmlformats.org/drawingml/2006/chartDrawing">
    <cdr:from>
      <cdr:x>0.95138</cdr:x>
      <cdr:y>0.01456</cdr:y>
    </cdr:from>
    <cdr:to>
      <cdr:x>0.99753</cdr:x>
      <cdr:y>0.06042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7340141" y="70021"/>
          <a:ext cx="356059" cy="220592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b="1">
              <a:solidFill>
                <a:schemeClr val="bg1"/>
              </a:solidFill>
            </a:rPr>
            <a:t>Taxa</a:t>
          </a:r>
        </a:p>
      </cdr:txBody>
    </cdr:sp>
  </cdr:relSizeAnchor>
  <cdr:relSizeAnchor xmlns:cdr="http://schemas.openxmlformats.org/drawingml/2006/chartDrawing">
    <cdr:from>
      <cdr:x>0.28765</cdr:x>
      <cdr:y>0.20792</cdr:y>
    </cdr:from>
    <cdr:to>
      <cdr:x>0.32716</cdr:x>
      <cdr:y>0.34653</cdr:y>
    </cdr:to>
    <cdr:sp macro="" textlink="">
      <cdr:nvSpPr>
        <cdr:cNvPr id="8" name="Elipse 7"/>
        <cdr:cNvSpPr/>
      </cdr:nvSpPr>
      <cdr:spPr>
        <a:xfrm xmlns:a="http://schemas.openxmlformats.org/drawingml/2006/main">
          <a:off x="2774156" y="1250156"/>
          <a:ext cx="381000" cy="833438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 w="28575">
          <a:solidFill>
            <a:srgbClr val="FF0000"/>
          </a:solidFill>
          <a:prstDash val="sysDash"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pt-BR"/>
        </a:p>
      </cdr:txBody>
    </cdr:sp>
  </cdr:relSizeAnchor>
  <cdr:relSizeAnchor xmlns:cdr="http://schemas.openxmlformats.org/drawingml/2006/chartDrawing">
    <cdr:from>
      <cdr:x>0.48922</cdr:x>
      <cdr:y>0.24607</cdr:y>
    </cdr:from>
    <cdr:to>
      <cdr:x>0.53827</cdr:x>
      <cdr:y>0.44158</cdr:y>
    </cdr:to>
    <cdr:sp macro="" textlink="">
      <cdr:nvSpPr>
        <cdr:cNvPr id="9" name="Elipse 8"/>
        <cdr:cNvSpPr/>
      </cdr:nvSpPr>
      <cdr:spPr>
        <a:xfrm xmlns:a="http://schemas.openxmlformats.org/drawingml/2006/main">
          <a:off x="4718049" y="1479550"/>
          <a:ext cx="473075" cy="1175543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 w="28575">
          <a:solidFill>
            <a:srgbClr val="FF0000"/>
          </a:solidFill>
          <a:prstDash val="sysDash"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pt-BR"/>
        </a:p>
      </cdr:txBody>
    </cdr:sp>
  </cdr:relSizeAnchor>
  <cdr:relSizeAnchor xmlns:cdr="http://schemas.openxmlformats.org/drawingml/2006/chartDrawing">
    <cdr:from>
      <cdr:x>0.70156</cdr:x>
      <cdr:y>0.41637</cdr:y>
    </cdr:from>
    <cdr:to>
      <cdr:x>0.75062</cdr:x>
      <cdr:y>0.5703</cdr:y>
    </cdr:to>
    <cdr:sp macro="" textlink="">
      <cdr:nvSpPr>
        <cdr:cNvPr id="10" name="Elipse 9"/>
        <cdr:cNvSpPr/>
      </cdr:nvSpPr>
      <cdr:spPr>
        <a:xfrm xmlns:a="http://schemas.openxmlformats.org/drawingml/2006/main">
          <a:off x="6765925" y="2503487"/>
          <a:ext cx="473075" cy="925513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 w="28575">
          <a:solidFill>
            <a:srgbClr val="FF0000"/>
          </a:solidFill>
          <a:prstDash val="sysDash"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pt-BR"/>
        </a:p>
      </cdr:txBody>
    </cdr:sp>
  </cdr:relSizeAnchor>
  <cdr:relSizeAnchor xmlns:cdr="http://schemas.openxmlformats.org/drawingml/2006/chartDrawing">
    <cdr:from>
      <cdr:x>0.3642</cdr:x>
      <cdr:y>0.00792</cdr:y>
    </cdr:from>
    <cdr:to>
      <cdr:x>0.58272</cdr:x>
      <cdr:y>0.06733</cdr:y>
    </cdr:to>
    <cdr:sp macro="" textlink="">
      <cdr:nvSpPr>
        <cdr:cNvPr id="12" name="CaixaDeTexto 11"/>
        <cdr:cNvSpPr txBox="1"/>
      </cdr:nvSpPr>
      <cdr:spPr>
        <a:xfrm xmlns:a="http://schemas.openxmlformats.org/drawingml/2006/main">
          <a:off x="3512344" y="47625"/>
          <a:ext cx="2107406" cy="3571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1800" b="1">
              <a:solidFill>
                <a:schemeClr val="accent6">
                  <a:lumMod val="75000"/>
                </a:schemeClr>
              </a:solidFill>
            </a:rPr>
            <a:t>Preço</a:t>
          </a:r>
          <a:r>
            <a:rPr lang="pt-BR" sz="1800" b="1"/>
            <a:t> x </a:t>
          </a:r>
          <a:r>
            <a:rPr lang="pt-BR" sz="1800" b="1">
              <a:solidFill>
                <a:srgbClr val="00B0F0"/>
              </a:solidFill>
            </a:rPr>
            <a:t>Preço Ajustado (PU + Jr)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Interna\Fl&#225;vio%20Mattos\Curva%20CD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O PU LF CDB"/>
      <sheetName val="GRÁFICO PROJEÇÃO TMS"/>
      <sheetName val="SPREAD"/>
      <sheetName val="Plan1"/>
      <sheetName val="CDI"/>
      <sheetName val="FERIADOS"/>
      <sheetName val="Dias úteis"/>
      <sheetName val="#REF"/>
      <sheetName val="Curva CDI"/>
    </sheetNames>
    <sheetDataSet>
      <sheetData sheetId="0"/>
      <sheetData sheetId="1"/>
      <sheetData sheetId="2"/>
      <sheetData sheetId="3"/>
      <sheetData sheetId="4">
        <row r="1">
          <cell r="A1" t="str">
            <v>CÁLCULO PARIDADE DAS LFT e LFT-B</v>
          </cell>
        </row>
      </sheetData>
      <sheetData sheetId="5">
        <row r="2">
          <cell r="A2">
            <v>33970</v>
          </cell>
        </row>
        <row r="3">
          <cell r="A3">
            <v>34080</v>
          </cell>
        </row>
        <row r="4">
          <cell r="A4">
            <v>34090</v>
          </cell>
        </row>
        <row r="5">
          <cell r="A5">
            <v>34219</v>
          </cell>
        </row>
        <row r="6">
          <cell r="A6">
            <v>34254</v>
          </cell>
        </row>
        <row r="7">
          <cell r="A7">
            <v>34275</v>
          </cell>
        </row>
        <row r="8">
          <cell r="A8">
            <v>34288</v>
          </cell>
        </row>
        <row r="9">
          <cell r="A9">
            <v>34328</v>
          </cell>
        </row>
        <row r="10">
          <cell r="A10">
            <v>34334</v>
          </cell>
        </row>
        <row r="11">
          <cell r="A11">
            <v>34335</v>
          </cell>
        </row>
        <row r="12">
          <cell r="A12">
            <v>34379</v>
          </cell>
        </row>
        <row r="13">
          <cell r="A13">
            <v>34380</v>
          </cell>
        </row>
        <row r="14">
          <cell r="A14">
            <v>34424</v>
          </cell>
        </row>
        <row r="15">
          <cell r="A15">
            <v>34425</v>
          </cell>
        </row>
        <row r="16">
          <cell r="A16">
            <v>34445</v>
          </cell>
        </row>
        <row r="17">
          <cell r="A17">
            <v>34455</v>
          </cell>
        </row>
        <row r="18">
          <cell r="A18">
            <v>34487</v>
          </cell>
        </row>
        <row r="19">
          <cell r="A19">
            <v>34584</v>
          </cell>
        </row>
        <row r="20">
          <cell r="A20">
            <v>34610</v>
          </cell>
        </row>
        <row r="21">
          <cell r="A21">
            <v>34619</v>
          </cell>
        </row>
        <row r="22">
          <cell r="A22">
            <v>34640</v>
          </cell>
        </row>
        <row r="23">
          <cell r="A23">
            <v>34653</v>
          </cell>
        </row>
        <row r="24">
          <cell r="A24">
            <v>34693</v>
          </cell>
        </row>
        <row r="25">
          <cell r="A25">
            <v>34700</v>
          </cell>
        </row>
        <row r="26">
          <cell r="A26">
            <v>34757</v>
          </cell>
        </row>
        <row r="27">
          <cell r="A27">
            <v>34758</v>
          </cell>
        </row>
        <row r="28">
          <cell r="A28">
            <v>34802</v>
          </cell>
        </row>
        <row r="29">
          <cell r="A29">
            <v>34803</v>
          </cell>
        </row>
        <row r="30">
          <cell r="A30">
            <v>34810</v>
          </cell>
        </row>
        <row r="31">
          <cell r="A31">
            <v>34820</v>
          </cell>
        </row>
        <row r="32">
          <cell r="A32">
            <v>34865</v>
          </cell>
        </row>
        <row r="33">
          <cell r="A33">
            <v>34949</v>
          </cell>
        </row>
        <row r="34">
          <cell r="A34">
            <v>34984</v>
          </cell>
        </row>
        <row r="35">
          <cell r="A35">
            <v>35005</v>
          </cell>
        </row>
        <row r="36">
          <cell r="A36">
            <v>35018</v>
          </cell>
        </row>
        <row r="37">
          <cell r="A37">
            <v>35058</v>
          </cell>
        </row>
        <row r="38">
          <cell r="A38">
            <v>35065</v>
          </cell>
        </row>
        <row r="39">
          <cell r="A39">
            <v>35114</v>
          </cell>
        </row>
        <row r="40">
          <cell r="A40">
            <v>35115</v>
          </cell>
        </row>
        <row r="41">
          <cell r="A41">
            <v>35159</v>
          </cell>
        </row>
        <row r="42">
          <cell r="A42">
            <v>35160</v>
          </cell>
        </row>
        <row r="43">
          <cell r="A43">
            <v>35176</v>
          </cell>
        </row>
        <row r="44">
          <cell r="A44">
            <v>35186</v>
          </cell>
        </row>
        <row r="45">
          <cell r="A45">
            <v>35222</v>
          </cell>
        </row>
        <row r="46">
          <cell r="A46">
            <v>35315</v>
          </cell>
        </row>
        <row r="47">
          <cell r="A47">
            <v>35341</v>
          </cell>
        </row>
        <row r="48">
          <cell r="A48">
            <v>35350</v>
          </cell>
        </row>
        <row r="49">
          <cell r="A49">
            <v>35371</v>
          </cell>
        </row>
        <row r="50">
          <cell r="A50">
            <v>35384</v>
          </cell>
        </row>
        <row r="51">
          <cell r="A51">
            <v>35424</v>
          </cell>
        </row>
        <row r="52">
          <cell r="A52">
            <v>35431</v>
          </cell>
        </row>
        <row r="53">
          <cell r="A53">
            <v>35471</v>
          </cell>
        </row>
        <row r="54">
          <cell r="A54">
            <v>35472</v>
          </cell>
        </row>
        <row r="55">
          <cell r="A55">
            <v>35516</v>
          </cell>
        </row>
        <row r="56">
          <cell r="A56">
            <v>35517</v>
          </cell>
        </row>
        <row r="57">
          <cell r="A57">
            <v>35541</v>
          </cell>
        </row>
        <row r="58">
          <cell r="A58">
            <v>35551</v>
          </cell>
        </row>
        <row r="59">
          <cell r="A59">
            <v>35579</v>
          </cell>
        </row>
        <row r="60">
          <cell r="A60">
            <v>35680</v>
          </cell>
        </row>
        <row r="61">
          <cell r="A61">
            <v>35715</v>
          </cell>
        </row>
        <row r="62">
          <cell r="A62">
            <v>35736</v>
          </cell>
        </row>
        <row r="63">
          <cell r="A63">
            <v>35749</v>
          </cell>
        </row>
        <row r="64">
          <cell r="A64">
            <v>35789</v>
          </cell>
        </row>
        <row r="65">
          <cell r="A65">
            <v>35796</v>
          </cell>
        </row>
        <row r="66">
          <cell r="A66">
            <v>35849</v>
          </cell>
        </row>
        <row r="67">
          <cell r="A67">
            <v>35850</v>
          </cell>
        </row>
        <row r="68">
          <cell r="A68">
            <v>35894</v>
          </cell>
        </row>
        <row r="69">
          <cell r="A69">
            <v>35895</v>
          </cell>
        </row>
        <row r="70">
          <cell r="A70">
            <v>35906</v>
          </cell>
        </row>
        <row r="71">
          <cell r="A71">
            <v>35916</v>
          </cell>
        </row>
        <row r="72">
          <cell r="A72">
            <v>35957</v>
          </cell>
        </row>
        <row r="73">
          <cell r="A73">
            <v>36045</v>
          </cell>
        </row>
        <row r="74">
          <cell r="A74">
            <v>36080</v>
          </cell>
        </row>
        <row r="75">
          <cell r="A75">
            <v>36101</v>
          </cell>
        </row>
        <row r="76">
          <cell r="A76">
            <v>36114</v>
          </cell>
        </row>
        <row r="77">
          <cell r="A77">
            <v>36154</v>
          </cell>
        </row>
        <row r="78">
          <cell r="A78">
            <v>36161</v>
          </cell>
        </row>
        <row r="79">
          <cell r="A79">
            <v>36206</v>
          </cell>
        </row>
        <row r="80">
          <cell r="A80">
            <v>36207</v>
          </cell>
        </row>
        <row r="81">
          <cell r="A81">
            <v>36251</v>
          </cell>
        </row>
        <row r="82">
          <cell r="A82">
            <v>36252</v>
          </cell>
        </row>
        <row r="83">
          <cell r="A83">
            <v>36271</v>
          </cell>
        </row>
        <row r="84">
          <cell r="A84">
            <v>36281</v>
          </cell>
        </row>
        <row r="85">
          <cell r="A85">
            <v>36314</v>
          </cell>
        </row>
        <row r="86">
          <cell r="A86">
            <v>36410</v>
          </cell>
        </row>
        <row r="87">
          <cell r="A87">
            <v>36445</v>
          </cell>
        </row>
        <row r="88">
          <cell r="A88">
            <v>36466</v>
          </cell>
        </row>
        <row r="89">
          <cell r="A89">
            <v>36479</v>
          </cell>
        </row>
        <row r="90">
          <cell r="A90">
            <v>36519</v>
          </cell>
        </row>
        <row r="91">
          <cell r="A91">
            <v>36526</v>
          </cell>
        </row>
        <row r="92">
          <cell r="A92">
            <v>36591</v>
          </cell>
        </row>
        <row r="93">
          <cell r="A93">
            <v>36592</v>
          </cell>
        </row>
        <row r="94">
          <cell r="A94">
            <v>36637</v>
          </cell>
        </row>
        <row r="95">
          <cell r="A95">
            <v>36647</v>
          </cell>
        </row>
        <row r="96">
          <cell r="A96">
            <v>36699</v>
          </cell>
        </row>
        <row r="97">
          <cell r="A97">
            <v>36776</v>
          </cell>
        </row>
        <row r="98">
          <cell r="A98">
            <v>36811</v>
          </cell>
        </row>
        <row r="99">
          <cell r="A99">
            <v>36832</v>
          </cell>
        </row>
        <row r="100">
          <cell r="A100">
            <v>36845</v>
          </cell>
        </row>
        <row r="101">
          <cell r="A101">
            <v>36885</v>
          </cell>
        </row>
        <row r="102">
          <cell r="A102">
            <v>36892</v>
          </cell>
        </row>
        <row r="103">
          <cell r="A103">
            <v>36948</v>
          </cell>
        </row>
        <row r="104">
          <cell r="A104">
            <v>36949</v>
          </cell>
        </row>
        <row r="105">
          <cell r="A105">
            <v>36994</v>
          </cell>
        </row>
        <row r="106">
          <cell r="A106">
            <v>37002</v>
          </cell>
        </row>
        <row r="107">
          <cell r="A107">
            <v>37012</v>
          </cell>
        </row>
        <row r="108">
          <cell r="A108">
            <v>37056</v>
          </cell>
        </row>
        <row r="109">
          <cell r="A109">
            <v>37141</v>
          </cell>
        </row>
        <row r="110">
          <cell r="A110">
            <v>37176</v>
          </cell>
        </row>
        <row r="111">
          <cell r="A111">
            <v>37197</v>
          </cell>
        </row>
        <row r="112">
          <cell r="A112">
            <v>37210</v>
          </cell>
        </row>
        <row r="113">
          <cell r="A113">
            <v>37250</v>
          </cell>
        </row>
        <row r="114">
          <cell r="A114">
            <v>37257</v>
          </cell>
        </row>
        <row r="115">
          <cell r="A115">
            <v>37298</v>
          </cell>
        </row>
        <row r="116">
          <cell r="A116">
            <v>37299</v>
          </cell>
        </row>
        <row r="117">
          <cell r="A117">
            <v>37344</v>
          </cell>
        </row>
        <row r="118">
          <cell r="A118">
            <v>37367</v>
          </cell>
        </row>
        <row r="119">
          <cell r="A119">
            <v>37377</v>
          </cell>
        </row>
        <row r="120">
          <cell r="A120">
            <v>37406</v>
          </cell>
        </row>
        <row r="121">
          <cell r="A121">
            <v>37506</v>
          </cell>
        </row>
        <row r="122">
          <cell r="A122">
            <v>37541</v>
          </cell>
        </row>
        <row r="123">
          <cell r="A123">
            <v>37562</v>
          </cell>
        </row>
        <row r="124">
          <cell r="A124">
            <v>37575</v>
          </cell>
        </row>
        <row r="125">
          <cell r="A125">
            <v>37615</v>
          </cell>
        </row>
        <row r="126">
          <cell r="A126">
            <v>37622</v>
          </cell>
        </row>
        <row r="127">
          <cell r="A127">
            <v>37683</v>
          </cell>
        </row>
        <row r="128">
          <cell r="A128">
            <v>37684</v>
          </cell>
        </row>
        <row r="129">
          <cell r="A129">
            <v>37729</v>
          </cell>
        </row>
        <row r="130">
          <cell r="A130">
            <v>37732</v>
          </cell>
        </row>
        <row r="131">
          <cell r="A131">
            <v>37742</v>
          </cell>
        </row>
        <row r="132">
          <cell r="A132">
            <v>37791</v>
          </cell>
        </row>
        <row r="133">
          <cell r="A133">
            <v>37871</v>
          </cell>
        </row>
        <row r="134">
          <cell r="A134">
            <v>37906</v>
          </cell>
        </row>
        <row r="135">
          <cell r="A135">
            <v>37927</v>
          </cell>
        </row>
        <row r="136">
          <cell r="A136">
            <v>37940</v>
          </cell>
        </row>
        <row r="137">
          <cell r="A137">
            <v>37980</v>
          </cell>
        </row>
        <row r="138">
          <cell r="A138">
            <v>37987</v>
          </cell>
        </row>
        <row r="139">
          <cell r="A139">
            <v>38040</v>
          </cell>
        </row>
        <row r="140">
          <cell r="A140">
            <v>38041</v>
          </cell>
        </row>
        <row r="141">
          <cell r="A141">
            <v>38086</v>
          </cell>
        </row>
        <row r="142">
          <cell r="A142">
            <v>38098</v>
          </cell>
        </row>
        <row r="143">
          <cell r="A143">
            <v>38108</v>
          </cell>
        </row>
        <row r="144">
          <cell r="A144">
            <v>38148</v>
          </cell>
        </row>
        <row r="145">
          <cell r="A145">
            <v>38237</v>
          </cell>
        </row>
        <row r="146">
          <cell r="A146">
            <v>38272</v>
          </cell>
        </row>
        <row r="147">
          <cell r="A147">
            <v>38293</v>
          </cell>
        </row>
        <row r="148">
          <cell r="A148">
            <v>38306</v>
          </cell>
        </row>
        <row r="149">
          <cell r="A149">
            <v>38346</v>
          </cell>
        </row>
        <row r="150">
          <cell r="A150">
            <v>38353</v>
          </cell>
        </row>
        <row r="151">
          <cell r="A151">
            <v>38390</v>
          </cell>
        </row>
        <row r="152">
          <cell r="A152">
            <v>38391</v>
          </cell>
        </row>
        <row r="153">
          <cell r="A153">
            <v>38436</v>
          </cell>
        </row>
        <row r="154">
          <cell r="A154">
            <v>38463</v>
          </cell>
        </row>
        <row r="155">
          <cell r="A155">
            <v>38473</v>
          </cell>
        </row>
        <row r="156">
          <cell r="A156">
            <v>38498</v>
          </cell>
        </row>
        <row r="157">
          <cell r="A157">
            <v>38602</v>
          </cell>
        </row>
        <row r="158">
          <cell r="A158">
            <v>38637</v>
          </cell>
        </row>
        <row r="159">
          <cell r="A159">
            <v>38658</v>
          </cell>
        </row>
        <row r="160">
          <cell r="A160">
            <v>38671</v>
          </cell>
        </row>
        <row r="161">
          <cell r="A161">
            <v>38711</v>
          </cell>
        </row>
        <row r="162">
          <cell r="A162">
            <v>38718</v>
          </cell>
        </row>
        <row r="163">
          <cell r="A163">
            <v>38775</v>
          </cell>
        </row>
        <row r="164">
          <cell r="A164">
            <v>38776</v>
          </cell>
        </row>
        <row r="165">
          <cell r="A165">
            <v>38821</v>
          </cell>
        </row>
        <row r="166">
          <cell r="A166">
            <v>38828</v>
          </cell>
        </row>
        <row r="167">
          <cell r="A167">
            <v>38838</v>
          </cell>
        </row>
        <row r="168">
          <cell r="A168">
            <v>38883</v>
          </cell>
        </row>
        <row r="169">
          <cell r="A169">
            <v>38967</v>
          </cell>
        </row>
        <row r="170">
          <cell r="A170">
            <v>39002</v>
          </cell>
        </row>
        <row r="171">
          <cell r="A171">
            <v>39023</v>
          </cell>
        </row>
        <row r="172">
          <cell r="A172">
            <v>39036</v>
          </cell>
        </row>
        <row r="173">
          <cell r="A173">
            <v>39076</v>
          </cell>
        </row>
        <row r="174">
          <cell r="A174">
            <v>39083</v>
          </cell>
        </row>
        <row r="175">
          <cell r="A175">
            <v>39132</v>
          </cell>
        </row>
        <row r="176">
          <cell r="A176">
            <v>39133</v>
          </cell>
        </row>
        <row r="177">
          <cell r="A177">
            <v>39178</v>
          </cell>
        </row>
        <row r="178">
          <cell r="A178">
            <v>39193</v>
          </cell>
        </row>
        <row r="179">
          <cell r="A179">
            <v>39203</v>
          </cell>
        </row>
        <row r="180">
          <cell r="A180">
            <v>39240</v>
          </cell>
        </row>
        <row r="181">
          <cell r="A181">
            <v>39332</v>
          </cell>
        </row>
        <row r="182">
          <cell r="A182">
            <v>39367</v>
          </cell>
        </row>
        <row r="183">
          <cell r="A183">
            <v>39388</v>
          </cell>
        </row>
        <row r="184">
          <cell r="A184">
            <v>39401</v>
          </cell>
        </row>
        <row r="185">
          <cell r="A185">
            <v>39441</v>
          </cell>
        </row>
        <row r="186">
          <cell r="A186">
            <v>39448</v>
          </cell>
        </row>
        <row r="187">
          <cell r="A187">
            <v>39482</v>
          </cell>
        </row>
        <row r="188">
          <cell r="A188">
            <v>39483</v>
          </cell>
        </row>
        <row r="189">
          <cell r="A189">
            <v>39528</v>
          </cell>
        </row>
        <row r="190">
          <cell r="A190">
            <v>39559</v>
          </cell>
        </row>
        <row r="191">
          <cell r="A191">
            <v>39569</v>
          </cell>
        </row>
        <row r="192">
          <cell r="A192">
            <v>39590</v>
          </cell>
        </row>
        <row r="193">
          <cell r="A193">
            <v>39698</v>
          </cell>
        </row>
        <row r="194">
          <cell r="A194">
            <v>39733</v>
          </cell>
        </row>
        <row r="195">
          <cell r="A195">
            <v>39754</v>
          </cell>
        </row>
        <row r="196">
          <cell r="A196">
            <v>39767</v>
          </cell>
        </row>
        <row r="197">
          <cell r="A197">
            <v>39807</v>
          </cell>
        </row>
        <row r="198">
          <cell r="A198">
            <v>39814</v>
          </cell>
        </row>
        <row r="199">
          <cell r="A199">
            <v>39867</v>
          </cell>
        </row>
        <row r="200">
          <cell r="A200">
            <v>39868</v>
          </cell>
        </row>
        <row r="201">
          <cell r="A201">
            <v>39913</v>
          </cell>
        </row>
        <row r="202">
          <cell r="A202">
            <v>39924</v>
          </cell>
        </row>
        <row r="203">
          <cell r="A203">
            <v>39934</v>
          </cell>
        </row>
        <row r="204">
          <cell r="A204">
            <v>39975</v>
          </cell>
        </row>
        <row r="205">
          <cell r="A205">
            <v>40063</v>
          </cell>
        </row>
        <row r="206">
          <cell r="A206">
            <v>40098</v>
          </cell>
        </row>
        <row r="207">
          <cell r="A207">
            <v>40119</v>
          </cell>
        </row>
        <row r="208">
          <cell r="A208">
            <v>40132</v>
          </cell>
        </row>
        <row r="209">
          <cell r="A209">
            <v>40172</v>
          </cell>
        </row>
        <row r="210">
          <cell r="A210">
            <v>40179</v>
          </cell>
        </row>
        <row r="211">
          <cell r="A211">
            <v>40224</v>
          </cell>
        </row>
        <row r="212">
          <cell r="A212">
            <v>40225</v>
          </cell>
        </row>
        <row r="213">
          <cell r="A213">
            <v>40270</v>
          </cell>
        </row>
        <row r="214">
          <cell r="A214">
            <v>40289</v>
          </cell>
        </row>
        <row r="215">
          <cell r="A215">
            <v>40299</v>
          </cell>
        </row>
        <row r="216">
          <cell r="A216">
            <v>40332</v>
          </cell>
        </row>
        <row r="217">
          <cell r="A217">
            <v>40428</v>
          </cell>
        </row>
        <row r="218">
          <cell r="A218">
            <v>40463</v>
          </cell>
        </row>
        <row r="219">
          <cell r="A219">
            <v>40484</v>
          </cell>
        </row>
        <row r="220">
          <cell r="A220">
            <v>40497</v>
          </cell>
        </row>
        <row r="221">
          <cell r="A221">
            <v>40537</v>
          </cell>
        </row>
        <row r="222">
          <cell r="A222">
            <v>40544</v>
          </cell>
        </row>
        <row r="223">
          <cell r="A223">
            <v>40609</v>
          </cell>
        </row>
        <row r="224">
          <cell r="A224">
            <v>40610</v>
          </cell>
        </row>
        <row r="225">
          <cell r="A225">
            <v>40654</v>
          </cell>
        </row>
        <row r="226">
          <cell r="A226">
            <v>40655</v>
          </cell>
        </row>
        <row r="227">
          <cell r="A227">
            <v>40664</v>
          </cell>
        </row>
        <row r="228">
          <cell r="A228">
            <v>40717</v>
          </cell>
        </row>
        <row r="229">
          <cell r="A229">
            <v>40793</v>
          </cell>
        </row>
        <row r="230">
          <cell r="A230">
            <v>40828</v>
          </cell>
        </row>
        <row r="231">
          <cell r="A231">
            <v>40849</v>
          </cell>
        </row>
        <row r="232">
          <cell r="A232">
            <v>40862</v>
          </cell>
        </row>
        <row r="233">
          <cell r="A233">
            <v>40902</v>
          </cell>
        </row>
        <row r="234">
          <cell r="A234">
            <v>40909</v>
          </cell>
        </row>
        <row r="235">
          <cell r="A235">
            <v>40959</v>
          </cell>
        </row>
        <row r="236">
          <cell r="A236">
            <v>40960</v>
          </cell>
        </row>
        <row r="237">
          <cell r="A237">
            <v>41005</v>
          </cell>
        </row>
        <row r="238">
          <cell r="A238">
            <v>41020</v>
          </cell>
        </row>
        <row r="239">
          <cell r="A239">
            <v>41030</v>
          </cell>
        </row>
        <row r="240">
          <cell r="A240">
            <v>41067</v>
          </cell>
        </row>
        <row r="241">
          <cell r="A241">
            <v>41159</v>
          </cell>
        </row>
        <row r="242">
          <cell r="A242">
            <v>41194</v>
          </cell>
        </row>
        <row r="243">
          <cell r="A243">
            <v>41215</v>
          </cell>
        </row>
        <row r="244">
          <cell r="A244">
            <v>41228</v>
          </cell>
        </row>
        <row r="245">
          <cell r="A245">
            <v>41268</v>
          </cell>
        </row>
        <row r="246">
          <cell r="A246">
            <v>41275</v>
          </cell>
        </row>
        <row r="247">
          <cell r="A247">
            <v>41316</v>
          </cell>
        </row>
        <row r="248">
          <cell r="A248">
            <v>41317</v>
          </cell>
        </row>
        <row r="249">
          <cell r="A249">
            <v>41362</v>
          </cell>
        </row>
        <row r="250">
          <cell r="A250">
            <v>41385</v>
          </cell>
        </row>
        <row r="251">
          <cell r="A251">
            <v>41395</v>
          </cell>
        </row>
        <row r="252">
          <cell r="A252">
            <v>41424</v>
          </cell>
        </row>
        <row r="253">
          <cell r="A253">
            <v>41524</v>
          </cell>
        </row>
        <row r="254">
          <cell r="A254">
            <v>41559</v>
          </cell>
        </row>
        <row r="255">
          <cell r="A255">
            <v>41580</v>
          </cell>
        </row>
        <row r="256">
          <cell r="A256">
            <v>41593</v>
          </cell>
        </row>
        <row r="257">
          <cell r="A257">
            <v>41633</v>
          </cell>
        </row>
        <row r="258">
          <cell r="A258">
            <v>41640</v>
          </cell>
        </row>
        <row r="259">
          <cell r="A259">
            <v>41701</v>
          </cell>
        </row>
        <row r="260">
          <cell r="A260">
            <v>41702</v>
          </cell>
        </row>
        <row r="261">
          <cell r="A261">
            <v>41747</v>
          </cell>
        </row>
        <row r="262">
          <cell r="A262">
            <v>41750</v>
          </cell>
        </row>
        <row r="263">
          <cell r="A263">
            <v>41760</v>
          </cell>
        </row>
        <row r="264">
          <cell r="A264">
            <v>41809</v>
          </cell>
        </row>
        <row r="265">
          <cell r="A265">
            <v>41889</v>
          </cell>
        </row>
        <row r="266">
          <cell r="A266">
            <v>41924</v>
          </cell>
        </row>
        <row r="267">
          <cell r="A267">
            <v>41945</v>
          </cell>
        </row>
        <row r="268">
          <cell r="A268">
            <v>41958</v>
          </cell>
        </row>
        <row r="269">
          <cell r="A269">
            <v>41998</v>
          </cell>
        </row>
        <row r="270">
          <cell r="A270">
            <v>42005</v>
          </cell>
        </row>
        <row r="271">
          <cell r="A271">
            <v>42051</v>
          </cell>
        </row>
        <row r="272">
          <cell r="A272">
            <v>42052</v>
          </cell>
        </row>
        <row r="273">
          <cell r="A273">
            <v>42097</v>
          </cell>
        </row>
        <row r="274">
          <cell r="A274">
            <v>42115</v>
          </cell>
        </row>
        <row r="275">
          <cell r="A275">
            <v>42125</v>
          </cell>
        </row>
        <row r="276">
          <cell r="A276">
            <v>42159</v>
          </cell>
        </row>
        <row r="277">
          <cell r="A277">
            <v>42254</v>
          </cell>
        </row>
        <row r="278">
          <cell r="A278">
            <v>42289</v>
          </cell>
        </row>
        <row r="279">
          <cell r="A279">
            <v>42310</v>
          </cell>
        </row>
        <row r="280">
          <cell r="A280">
            <v>42323</v>
          </cell>
        </row>
        <row r="281">
          <cell r="A281">
            <v>42363</v>
          </cell>
        </row>
        <row r="282">
          <cell r="A282">
            <v>42370</v>
          </cell>
        </row>
        <row r="283">
          <cell r="A283">
            <v>42408</v>
          </cell>
        </row>
        <row r="284">
          <cell r="A284">
            <v>42409</v>
          </cell>
        </row>
        <row r="285">
          <cell r="A285">
            <v>42454</v>
          </cell>
        </row>
        <row r="286">
          <cell r="A286">
            <v>42481</v>
          </cell>
        </row>
        <row r="287">
          <cell r="A287">
            <v>42491</v>
          </cell>
        </row>
        <row r="288">
          <cell r="A288">
            <v>42516</v>
          </cell>
        </row>
        <row r="289">
          <cell r="A289">
            <v>42620</v>
          </cell>
        </row>
        <row r="290">
          <cell r="A290">
            <v>42655</v>
          </cell>
        </row>
        <row r="291">
          <cell r="A291">
            <v>42676</v>
          </cell>
        </row>
        <row r="292">
          <cell r="A292">
            <v>42689</v>
          </cell>
        </row>
        <row r="293">
          <cell r="A293">
            <v>42729</v>
          </cell>
        </row>
        <row r="294">
          <cell r="A294">
            <v>42736</v>
          </cell>
        </row>
        <row r="295">
          <cell r="A295">
            <v>42793</v>
          </cell>
        </row>
        <row r="296">
          <cell r="A296">
            <v>42794</v>
          </cell>
        </row>
        <row r="297">
          <cell r="A297">
            <v>42839</v>
          </cell>
        </row>
        <row r="298">
          <cell r="A298">
            <v>42846</v>
          </cell>
        </row>
        <row r="299">
          <cell r="A299">
            <v>42856</v>
          </cell>
        </row>
        <row r="300">
          <cell r="A300">
            <v>42901</v>
          </cell>
        </row>
        <row r="301">
          <cell r="A301">
            <v>42985</v>
          </cell>
        </row>
        <row r="302">
          <cell r="A302">
            <v>43020</v>
          </cell>
        </row>
        <row r="303">
          <cell r="A303">
            <v>43041</v>
          </cell>
        </row>
        <row r="304">
          <cell r="A304">
            <v>43054</v>
          </cell>
        </row>
        <row r="305">
          <cell r="A305">
            <v>43094</v>
          </cell>
        </row>
        <row r="306">
          <cell r="A306">
            <v>43101</v>
          </cell>
        </row>
        <row r="307">
          <cell r="A307">
            <v>43143</v>
          </cell>
        </row>
        <row r="308">
          <cell r="A308">
            <v>43144</v>
          </cell>
        </row>
        <row r="309">
          <cell r="A309">
            <v>43189</v>
          </cell>
        </row>
        <row r="310">
          <cell r="A310">
            <v>43211</v>
          </cell>
        </row>
        <row r="311">
          <cell r="A311">
            <v>43221</v>
          </cell>
        </row>
        <row r="312">
          <cell r="A312">
            <v>43251</v>
          </cell>
        </row>
        <row r="313">
          <cell r="A313">
            <v>43350</v>
          </cell>
        </row>
        <row r="314">
          <cell r="A314">
            <v>43385</v>
          </cell>
        </row>
        <row r="315">
          <cell r="A315">
            <v>43406</v>
          </cell>
        </row>
        <row r="316">
          <cell r="A316">
            <v>43419</v>
          </cell>
        </row>
        <row r="317">
          <cell r="A317">
            <v>43459</v>
          </cell>
        </row>
        <row r="318">
          <cell r="A318">
            <v>43466</v>
          </cell>
        </row>
        <row r="319">
          <cell r="A319">
            <v>43528</v>
          </cell>
        </row>
        <row r="320">
          <cell r="A320">
            <v>43529</v>
          </cell>
        </row>
        <row r="321">
          <cell r="A321">
            <v>43574</v>
          </cell>
        </row>
        <row r="322">
          <cell r="A322">
            <v>43576</v>
          </cell>
        </row>
        <row r="323">
          <cell r="A323">
            <v>43586</v>
          </cell>
        </row>
        <row r="324">
          <cell r="A324">
            <v>43636</v>
          </cell>
        </row>
        <row r="325">
          <cell r="A325">
            <v>43715</v>
          </cell>
        </row>
        <row r="326">
          <cell r="A326">
            <v>43750</v>
          </cell>
        </row>
        <row r="327">
          <cell r="A327">
            <v>43771</v>
          </cell>
        </row>
        <row r="328">
          <cell r="A328">
            <v>43784</v>
          </cell>
        </row>
        <row r="329">
          <cell r="A329">
            <v>43824</v>
          </cell>
        </row>
        <row r="330">
          <cell r="A330">
            <v>43831</v>
          </cell>
        </row>
        <row r="331">
          <cell r="A331">
            <v>43885</v>
          </cell>
        </row>
        <row r="332">
          <cell r="A332">
            <v>43886</v>
          </cell>
        </row>
        <row r="333">
          <cell r="A333">
            <v>43931</v>
          </cell>
        </row>
        <row r="334">
          <cell r="A334">
            <v>43942</v>
          </cell>
        </row>
        <row r="335">
          <cell r="A335">
            <v>43952</v>
          </cell>
        </row>
        <row r="336">
          <cell r="A336">
            <v>43993</v>
          </cell>
        </row>
        <row r="337">
          <cell r="A337">
            <v>44081</v>
          </cell>
        </row>
        <row r="338">
          <cell r="A338">
            <v>44116</v>
          </cell>
        </row>
        <row r="339">
          <cell r="A339">
            <v>44137</v>
          </cell>
        </row>
        <row r="340">
          <cell r="A340">
            <v>44150</v>
          </cell>
        </row>
        <row r="341">
          <cell r="A341">
            <v>44190</v>
          </cell>
        </row>
        <row r="342">
          <cell r="A342">
            <v>44197</v>
          </cell>
        </row>
        <row r="343">
          <cell r="A343">
            <v>44242</v>
          </cell>
        </row>
        <row r="344">
          <cell r="A344">
            <v>44243</v>
          </cell>
        </row>
        <row r="345">
          <cell r="A345">
            <v>44288</v>
          </cell>
        </row>
        <row r="346">
          <cell r="A346">
            <v>44307</v>
          </cell>
        </row>
        <row r="347">
          <cell r="A347">
            <v>44317</v>
          </cell>
        </row>
        <row r="348">
          <cell r="A348">
            <v>44350</v>
          </cell>
        </row>
        <row r="349">
          <cell r="A349">
            <v>44446</v>
          </cell>
        </row>
        <row r="350">
          <cell r="A350">
            <v>44481</v>
          </cell>
        </row>
        <row r="351">
          <cell r="A351">
            <v>44502</v>
          </cell>
        </row>
        <row r="352">
          <cell r="A352">
            <v>44515</v>
          </cell>
        </row>
        <row r="353">
          <cell r="A353">
            <v>44555</v>
          </cell>
        </row>
        <row r="354">
          <cell r="A354">
            <v>44562</v>
          </cell>
        </row>
        <row r="355">
          <cell r="A355">
            <v>44620</v>
          </cell>
        </row>
        <row r="356">
          <cell r="A356">
            <v>44621</v>
          </cell>
        </row>
        <row r="357">
          <cell r="A357">
            <v>44666</v>
          </cell>
        </row>
        <row r="358">
          <cell r="A358">
            <v>44672</v>
          </cell>
        </row>
        <row r="359">
          <cell r="A359">
            <v>44682</v>
          </cell>
        </row>
        <row r="360">
          <cell r="A360">
            <v>44728</v>
          </cell>
        </row>
        <row r="361">
          <cell r="A361">
            <v>44811</v>
          </cell>
        </row>
        <row r="362">
          <cell r="A362">
            <v>44846</v>
          </cell>
        </row>
        <row r="363">
          <cell r="A363">
            <v>44867</v>
          </cell>
        </row>
        <row r="364">
          <cell r="A364">
            <v>44880</v>
          </cell>
        </row>
        <row r="365">
          <cell r="A365">
            <v>44920</v>
          </cell>
        </row>
        <row r="366">
          <cell r="A366">
            <v>44927</v>
          </cell>
        </row>
        <row r="367">
          <cell r="A367">
            <v>44977</v>
          </cell>
        </row>
        <row r="368">
          <cell r="A368">
            <v>44978</v>
          </cell>
        </row>
        <row r="369">
          <cell r="A369">
            <v>45023</v>
          </cell>
        </row>
        <row r="370">
          <cell r="A370">
            <v>45037</v>
          </cell>
        </row>
        <row r="371">
          <cell r="A371">
            <v>45047</v>
          </cell>
        </row>
        <row r="372">
          <cell r="A372">
            <v>45085</v>
          </cell>
        </row>
        <row r="373">
          <cell r="A373">
            <v>45176</v>
          </cell>
        </row>
        <row r="374">
          <cell r="A374">
            <v>45211</v>
          </cell>
        </row>
        <row r="375">
          <cell r="A375">
            <v>45232</v>
          </cell>
        </row>
        <row r="376">
          <cell r="A376">
            <v>45245</v>
          </cell>
        </row>
        <row r="377">
          <cell r="A377">
            <v>45285</v>
          </cell>
        </row>
        <row r="378">
          <cell r="A378">
            <v>45292</v>
          </cell>
        </row>
        <row r="379">
          <cell r="A379">
            <v>45334</v>
          </cell>
        </row>
        <row r="380">
          <cell r="A380">
            <v>45335</v>
          </cell>
        </row>
        <row r="381">
          <cell r="A381">
            <v>45380</v>
          </cell>
        </row>
        <row r="382">
          <cell r="A382">
            <v>45403</v>
          </cell>
        </row>
        <row r="383">
          <cell r="A383">
            <v>45413</v>
          </cell>
        </row>
        <row r="384">
          <cell r="A384">
            <v>45442</v>
          </cell>
        </row>
        <row r="385">
          <cell r="A385">
            <v>45542</v>
          </cell>
        </row>
        <row r="386">
          <cell r="A386">
            <v>45577</v>
          </cell>
        </row>
        <row r="387">
          <cell r="A387">
            <v>45598</v>
          </cell>
        </row>
        <row r="388">
          <cell r="A388">
            <v>45611</v>
          </cell>
        </row>
        <row r="389">
          <cell r="A389">
            <v>45651</v>
          </cell>
        </row>
        <row r="390">
          <cell r="A390">
            <v>45658</v>
          </cell>
        </row>
        <row r="391">
          <cell r="A391">
            <v>45719</v>
          </cell>
        </row>
        <row r="392">
          <cell r="A392">
            <v>45720</v>
          </cell>
        </row>
        <row r="393">
          <cell r="A393">
            <v>45765</v>
          </cell>
        </row>
        <row r="394">
          <cell r="A394">
            <v>45768</v>
          </cell>
        </row>
        <row r="395">
          <cell r="A395">
            <v>45778</v>
          </cell>
        </row>
        <row r="396">
          <cell r="A396">
            <v>45827</v>
          </cell>
        </row>
        <row r="397">
          <cell r="A397">
            <v>45907</v>
          </cell>
        </row>
        <row r="398">
          <cell r="A398">
            <v>45942</v>
          </cell>
        </row>
        <row r="399">
          <cell r="A399">
            <v>45963</v>
          </cell>
        </row>
        <row r="400">
          <cell r="A400">
            <v>45976</v>
          </cell>
        </row>
        <row r="401">
          <cell r="A401">
            <v>46016</v>
          </cell>
        </row>
        <row r="402">
          <cell r="A402">
            <v>46023</v>
          </cell>
        </row>
        <row r="403">
          <cell r="A403">
            <v>46069</v>
          </cell>
        </row>
        <row r="404">
          <cell r="A404">
            <v>46070</v>
          </cell>
        </row>
        <row r="405">
          <cell r="A405">
            <v>46115</v>
          </cell>
        </row>
        <row r="406">
          <cell r="A406">
            <v>46133</v>
          </cell>
        </row>
        <row r="407">
          <cell r="A407">
            <v>46143</v>
          </cell>
        </row>
        <row r="408">
          <cell r="A408">
            <v>46177</v>
          </cell>
        </row>
        <row r="409">
          <cell r="A409">
            <v>46272</v>
          </cell>
        </row>
        <row r="410">
          <cell r="A410">
            <v>46307</v>
          </cell>
        </row>
        <row r="411">
          <cell r="A411">
            <v>46328</v>
          </cell>
        </row>
        <row r="412">
          <cell r="A412">
            <v>46341</v>
          </cell>
        </row>
        <row r="413">
          <cell r="A413">
            <v>46381</v>
          </cell>
        </row>
        <row r="414">
          <cell r="A414">
            <v>46388</v>
          </cell>
        </row>
        <row r="415">
          <cell r="A415">
            <v>46426</v>
          </cell>
        </row>
        <row r="416">
          <cell r="A416">
            <v>46427</v>
          </cell>
        </row>
        <row r="417">
          <cell r="A417">
            <v>46472</v>
          </cell>
        </row>
        <row r="418">
          <cell r="A418">
            <v>46498</v>
          </cell>
        </row>
        <row r="419">
          <cell r="A419">
            <v>46508</v>
          </cell>
        </row>
        <row r="420">
          <cell r="A420">
            <v>46534</v>
          </cell>
        </row>
        <row r="421">
          <cell r="A421">
            <v>46637</v>
          </cell>
        </row>
        <row r="422">
          <cell r="A422">
            <v>46672</v>
          </cell>
        </row>
        <row r="423">
          <cell r="A423">
            <v>46693</v>
          </cell>
        </row>
        <row r="424">
          <cell r="A424">
            <v>46706</v>
          </cell>
        </row>
        <row r="425">
          <cell r="A425">
            <v>46746</v>
          </cell>
        </row>
        <row r="426">
          <cell r="A426">
            <v>46753</v>
          </cell>
        </row>
        <row r="427">
          <cell r="A427">
            <v>46811</v>
          </cell>
        </row>
        <row r="428">
          <cell r="A428">
            <v>46812</v>
          </cell>
        </row>
        <row r="429">
          <cell r="A429">
            <v>46857</v>
          </cell>
        </row>
        <row r="430">
          <cell r="A430">
            <v>46864</v>
          </cell>
        </row>
        <row r="431">
          <cell r="A431">
            <v>46874</v>
          </cell>
        </row>
        <row r="432">
          <cell r="A432">
            <v>46919</v>
          </cell>
        </row>
        <row r="433">
          <cell r="A433">
            <v>47003</v>
          </cell>
        </row>
        <row r="434">
          <cell r="A434">
            <v>47038</v>
          </cell>
        </row>
        <row r="435">
          <cell r="A435">
            <v>47059</v>
          </cell>
        </row>
        <row r="436">
          <cell r="A436">
            <v>47072</v>
          </cell>
        </row>
        <row r="437">
          <cell r="A437">
            <v>47112</v>
          </cell>
        </row>
        <row r="438">
          <cell r="A438">
            <v>47119</v>
          </cell>
        </row>
        <row r="439">
          <cell r="A439">
            <v>47161</v>
          </cell>
        </row>
        <row r="440">
          <cell r="A440">
            <v>47162</v>
          </cell>
        </row>
        <row r="441">
          <cell r="A441">
            <v>47207</v>
          </cell>
        </row>
        <row r="442">
          <cell r="A442">
            <v>47229</v>
          </cell>
        </row>
        <row r="443">
          <cell r="A443">
            <v>47239</v>
          </cell>
        </row>
        <row r="444">
          <cell r="A444">
            <v>47269</v>
          </cell>
        </row>
        <row r="445">
          <cell r="A445">
            <v>47368</v>
          </cell>
        </row>
        <row r="446">
          <cell r="A446">
            <v>47403</v>
          </cell>
        </row>
        <row r="447">
          <cell r="A447">
            <v>47424</v>
          </cell>
        </row>
        <row r="448">
          <cell r="A448">
            <v>47437</v>
          </cell>
        </row>
        <row r="449">
          <cell r="A449">
            <v>47477</v>
          </cell>
        </row>
        <row r="450">
          <cell r="A450">
            <v>47484</v>
          </cell>
        </row>
        <row r="451">
          <cell r="A451">
            <v>47546</v>
          </cell>
        </row>
        <row r="452">
          <cell r="A452">
            <v>47547</v>
          </cell>
        </row>
        <row r="453">
          <cell r="A453">
            <v>47592</v>
          </cell>
        </row>
        <row r="454">
          <cell r="A454">
            <v>47594</v>
          </cell>
        </row>
        <row r="455">
          <cell r="A455">
            <v>47604</v>
          </cell>
        </row>
        <row r="456">
          <cell r="A456">
            <v>47654</v>
          </cell>
        </row>
        <row r="457">
          <cell r="A457">
            <v>47733</v>
          </cell>
        </row>
        <row r="458">
          <cell r="A458">
            <v>47768</v>
          </cell>
        </row>
        <row r="459">
          <cell r="A459">
            <v>47789</v>
          </cell>
        </row>
        <row r="460">
          <cell r="A460">
            <v>47802</v>
          </cell>
        </row>
        <row r="461">
          <cell r="A461">
            <v>47842</v>
          </cell>
        </row>
        <row r="462">
          <cell r="A462">
            <v>47849</v>
          </cell>
        </row>
        <row r="463">
          <cell r="A463">
            <v>47903</v>
          </cell>
        </row>
        <row r="464">
          <cell r="A464">
            <v>47904</v>
          </cell>
        </row>
        <row r="465">
          <cell r="A465">
            <v>47949</v>
          </cell>
        </row>
        <row r="466">
          <cell r="A466">
            <v>47959</v>
          </cell>
        </row>
        <row r="467">
          <cell r="A467">
            <v>47969</v>
          </cell>
        </row>
        <row r="468">
          <cell r="A468">
            <v>48011</v>
          </cell>
        </row>
        <row r="469">
          <cell r="A469">
            <v>48098</v>
          </cell>
        </row>
        <row r="470">
          <cell r="A470">
            <v>48133</v>
          </cell>
        </row>
        <row r="471">
          <cell r="A471">
            <v>48154</v>
          </cell>
        </row>
        <row r="472">
          <cell r="A472">
            <v>48167</v>
          </cell>
        </row>
        <row r="473">
          <cell r="A473">
            <v>48207</v>
          </cell>
        </row>
        <row r="474">
          <cell r="A474">
            <v>48214</v>
          </cell>
        </row>
        <row r="475">
          <cell r="A475">
            <v>48253</v>
          </cell>
        </row>
        <row r="476">
          <cell r="A476">
            <v>48254</v>
          </cell>
        </row>
        <row r="477">
          <cell r="A477">
            <v>48299</v>
          </cell>
        </row>
        <row r="478">
          <cell r="A478">
            <v>48325</v>
          </cell>
        </row>
        <row r="479">
          <cell r="A479">
            <v>48335</v>
          </cell>
        </row>
        <row r="480">
          <cell r="A480">
            <v>48361</v>
          </cell>
        </row>
        <row r="481">
          <cell r="A481">
            <v>48464</v>
          </cell>
        </row>
        <row r="482">
          <cell r="A482">
            <v>48499</v>
          </cell>
        </row>
        <row r="483">
          <cell r="A483">
            <v>48520</v>
          </cell>
        </row>
        <row r="484">
          <cell r="A484">
            <v>48533</v>
          </cell>
        </row>
        <row r="485">
          <cell r="A485">
            <v>48573</v>
          </cell>
        </row>
        <row r="486">
          <cell r="A486">
            <v>48580</v>
          </cell>
        </row>
        <row r="487">
          <cell r="A487">
            <v>48638</v>
          </cell>
        </row>
        <row r="488">
          <cell r="A488">
            <v>48639</v>
          </cell>
        </row>
        <row r="489">
          <cell r="A489">
            <v>48684</v>
          </cell>
        </row>
        <row r="490">
          <cell r="A490">
            <v>48690</v>
          </cell>
        </row>
        <row r="491">
          <cell r="A491">
            <v>48700</v>
          </cell>
        </row>
        <row r="492">
          <cell r="A492">
            <v>48746</v>
          </cell>
        </row>
        <row r="493">
          <cell r="A493">
            <v>48829</v>
          </cell>
        </row>
        <row r="494">
          <cell r="A494">
            <v>48864</v>
          </cell>
        </row>
        <row r="495">
          <cell r="A495">
            <v>48885</v>
          </cell>
        </row>
        <row r="496">
          <cell r="A496">
            <v>48898</v>
          </cell>
        </row>
        <row r="497">
          <cell r="A497">
            <v>48938</v>
          </cell>
        </row>
        <row r="498">
          <cell r="A498">
            <v>48945</v>
          </cell>
        </row>
        <row r="499">
          <cell r="A499">
            <v>48995</v>
          </cell>
        </row>
        <row r="500">
          <cell r="A500">
            <v>48996</v>
          </cell>
        </row>
        <row r="501">
          <cell r="A501">
            <v>49041</v>
          </cell>
        </row>
        <row r="502">
          <cell r="A502">
            <v>49055</v>
          </cell>
        </row>
        <row r="503">
          <cell r="A503">
            <v>49065</v>
          </cell>
        </row>
        <row r="504">
          <cell r="A504">
            <v>49103</v>
          </cell>
        </row>
        <row r="505">
          <cell r="A505">
            <v>49194</v>
          </cell>
        </row>
        <row r="506">
          <cell r="A506">
            <v>49229</v>
          </cell>
        </row>
        <row r="507">
          <cell r="A507">
            <v>49250</v>
          </cell>
        </row>
        <row r="508">
          <cell r="A508">
            <v>49263</v>
          </cell>
        </row>
        <row r="509">
          <cell r="A509">
            <v>49303</v>
          </cell>
        </row>
        <row r="510">
          <cell r="A510">
            <v>49310</v>
          </cell>
        </row>
        <row r="511">
          <cell r="A511">
            <v>49345</v>
          </cell>
        </row>
        <row r="512">
          <cell r="A512">
            <v>49346</v>
          </cell>
        </row>
        <row r="513">
          <cell r="A513">
            <v>49391</v>
          </cell>
        </row>
        <row r="514">
          <cell r="A514">
            <v>49420</v>
          </cell>
        </row>
        <row r="515">
          <cell r="A515">
            <v>49430</v>
          </cell>
        </row>
        <row r="516">
          <cell r="A516">
            <v>49453</v>
          </cell>
        </row>
        <row r="517">
          <cell r="A517">
            <v>49559</v>
          </cell>
        </row>
        <row r="518">
          <cell r="A518">
            <v>49594</v>
          </cell>
        </row>
        <row r="519">
          <cell r="A519">
            <v>49615</v>
          </cell>
        </row>
        <row r="520">
          <cell r="A520">
            <v>49628</v>
          </cell>
        </row>
        <row r="521">
          <cell r="A521">
            <v>49668</v>
          </cell>
        </row>
        <row r="522">
          <cell r="A522">
            <v>49675</v>
          </cell>
        </row>
        <row r="523">
          <cell r="A523">
            <v>49730</v>
          </cell>
        </row>
        <row r="524">
          <cell r="A524">
            <v>49731</v>
          </cell>
        </row>
        <row r="525">
          <cell r="A525">
            <v>49776</v>
          </cell>
        </row>
        <row r="526">
          <cell r="A526">
            <v>49786</v>
          </cell>
        </row>
        <row r="527">
          <cell r="A527">
            <v>49796</v>
          </cell>
        </row>
        <row r="528">
          <cell r="A528">
            <v>49838</v>
          </cell>
        </row>
        <row r="529">
          <cell r="A529">
            <v>49925</v>
          </cell>
        </row>
        <row r="530">
          <cell r="A530">
            <v>49960</v>
          </cell>
        </row>
        <row r="531">
          <cell r="A531">
            <v>49981</v>
          </cell>
        </row>
        <row r="532">
          <cell r="A532">
            <v>49994</v>
          </cell>
        </row>
        <row r="533">
          <cell r="A533">
            <v>50034</v>
          </cell>
        </row>
        <row r="534">
          <cell r="A534">
            <v>50041</v>
          </cell>
        </row>
        <row r="535">
          <cell r="A535">
            <v>50087</v>
          </cell>
        </row>
        <row r="536">
          <cell r="A536">
            <v>50088</v>
          </cell>
        </row>
        <row r="537">
          <cell r="A537">
            <v>50133</v>
          </cell>
        </row>
        <row r="538">
          <cell r="A538">
            <v>50151</v>
          </cell>
        </row>
        <row r="539">
          <cell r="A539">
            <v>50161</v>
          </cell>
        </row>
        <row r="540">
          <cell r="A540">
            <v>50195</v>
          </cell>
        </row>
        <row r="541">
          <cell r="A541">
            <v>50290</v>
          </cell>
        </row>
        <row r="542">
          <cell r="A542">
            <v>50325</v>
          </cell>
        </row>
        <row r="543">
          <cell r="A543">
            <v>50346</v>
          </cell>
        </row>
        <row r="544">
          <cell r="A544">
            <v>50359</v>
          </cell>
        </row>
        <row r="545">
          <cell r="A545">
            <v>50399</v>
          </cell>
        </row>
        <row r="546">
          <cell r="A546">
            <v>50406</v>
          </cell>
        </row>
        <row r="547">
          <cell r="A547">
            <v>50472</v>
          </cell>
        </row>
        <row r="548">
          <cell r="A548">
            <v>50473</v>
          </cell>
        </row>
        <row r="549">
          <cell r="A549">
            <v>50516</v>
          </cell>
        </row>
        <row r="550">
          <cell r="A550">
            <v>50518</v>
          </cell>
        </row>
        <row r="551">
          <cell r="A551">
            <v>50526</v>
          </cell>
        </row>
        <row r="552">
          <cell r="A552">
            <v>50580</v>
          </cell>
        </row>
        <row r="553">
          <cell r="A553">
            <v>50655</v>
          </cell>
        </row>
        <row r="554">
          <cell r="A554">
            <v>50690</v>
          </cell>
        </row>
        <row r="555">
          <cell r="A555">
            <v>50711</v>
          </cell>
        </row>
        <row r="556">
          <cell r="A556">
            <v>50724</v>
          </cell>
        </row>
        <row r="557">
          <cell r="A557">
            <v>50764</v>
          </cell>
        </row>
        <row r="558">
          <cell r="A558">
            <v>50771</v>
          </cell>
        </row>
        <row r="559">
          <cell r="A559">
            <v>50822</v>
          </cell>
        </row>
        <row r="560">
          <cell r="A560">
            <v>50823</v>
          </cell>
        </row>
        <row r="561">
          <cell r="A561">
            <v>50868</v>
          </cell>
        </row>
        <row r="562">
          <cell r="A562">
            <v>50881</v>
          </cell>
        </row>
        <row r="563">
          <cell r="A563">
            <v>50891</v>
          </cell>
        </row>
        <row r="564">
          <cell r="A564">
            <v>50930</v>
          </cell>
        </row>
        <row r="565">
          <cell r="A565">
            <v>51020</v>
          </cell>
        </row>
        <row r="566">
          <cell r="A566">
            <v>51055</v>
          </cell>
        </row>
        <row r="567">
          <cell r="A567">
            <v>51076</v>
          </cell>
        </row>
        <row r="568">
          <cell r="A568">
            <v>51089</v>
          </cell>
        </row>
        <row r="569">
          <cell r="A569">
            <v>51129</v>
          </cell>
        </row>
        <row r="570">
          <cell r="A570">
            <v>51136</v>
          </cell>
        </row>
        <row r="571">
          <cell r="A571">
            <v>51179</v>
          </cell>
        </row>
        <row r="572">
          <cell r="A572">
            <v>51180</v>
          </cell>
        </row>
        <row r="573">
          <cell r="A573">
            <v>51225</v>
          </cell>
        </row>
        <row r="574">
          <cell r="A574">
            <v>51247</v>
          </cell>
        </row>
        <row r="575">
          <cell r="A575">
            <v>51257</v>
          </cell>
        </row>
        <row r="576">
          <cell r="A576">
            <v>51287</v>
          </cell>
        </row>
        <row r="577">
          <cell r="A577">
            <v>51386</v>
          </cell>
        </row>
        <row r="578">
          <cell r="A578">
            <v>51421</v>
          </cell>
        </row>
        <row r="579">
          <cell r="A579">
            <v>51442</v>
          </cell>
        </row>
        <row r="580">
          <cell r="A580">
            <v>51455</v>
          </cell>
        </row>
        <row r="581">
          <cell r="A581">
            <v>51495</v>
          </cell>
        </row>
        <row r="582">
          <cell r="A582">
            <v>51502</v>
          </cell>
        </row>
        <row r="583">
          <cell r="A583">
            <v>51564</v>
          </cell>
        </row>
        <row r="584">
          <cell r="A584">
            <v>51565</v>
          </cell>
        </row>
        <row r="585">
          <cell r="A585">
            <v>51610</v>
          </cell>
        </row>
        <row r="586">
          <cell r="A586">
            <v>51612</v>
          </cell>
        </row>
        <row r="587">
          <cell r="A587">
            <v>51622</v>
          </cell>
        </row>
        <row r="588">
          <cell r="A588">
            <v>51672</v>
          </cell>
        </row>
        <row r="589">
          <cell r="A589">
            <v>51751</v>
          </cell>
        </row>
        <row r="590">
          <cell r="A590">
            <v>51786</v>
          </cell>
        </row>
        <row r="591">
          <cell r="A591">
            <v>51807</v>
          </cell>
        </row>
        <row r="592">
          <cell r="A592">
            <v>51820</v>
          </cell>
        </row>
        <row r="593">
          <cell r="A593">
            <v>51860</v>
          </cell>
        </row>
        <row r="594">
          <cell r="A594">
            <v>51867</v>
          </cell>
        </row>
        <row r="595">
          <cell r="A595">
            <v>51914</v>
          </cell>
        </row>
        <row r="596">
          <cell r="A596">
            <v>51915</v>
          </cell>
        </row>
        <row r="597">
          <cell r="A597">
            <v>51960</v>
          </cell>
        </row>
        <row r="598">
          <cell r="A598">
            <v>51977</v>
          </cell>
        </row>
        <row r="599">
          <cell r="A599">
            <v>51987</v>
          </cell>
        </row>
        <row r="600">
          <cell r="A600">
            <v>52022</v>
          </cell>
        </row>
        <row r="601">
          <cell r="A601">
            <v>52116</v>
          </cell>
        </row>
        <row r="602">
          <cell r="A602">
            <v>52151</v>
          </cell>
        </row>
        <row r="603">
          <cell r="A603">
            <v>52172</v>
          </cell>
        </row>
        <row r="604">
          <cell r="A604">
            <v>52185</v>
          </cell>
        </row>
        <row r="605">
          <cell r="A605">
            <v>52225</v>
          </cell>
        </row>
        <row r="606">
          <cell r="A606">
            <v>52232</v>
          </cell>
        </row>
        <row r="607">
          <cell r="A607">
            <v>52271</v>
          </cell>
        </row>
        <row r="608">
          <cell r="A608">
            <v>52272</v>
          </cell>
        </row>
        <row r="609">
          <cell r="A609">
            <v>52317</v>
          </cell>
        </row>
        <row r="610">
          <cell r="A610">
            <v>52342</v>
          </cell>
        </row>
        <row r="611">
          <cell r="A611">
            <v>52352</v>
          </cell>
        </row>
        <row r="612">
          <cell r="A612">
            <v>52379</v>
          </cell>
        </row>
        <row r="613">
          <cell r="A613">
            <v>52481</v>
          </cell>
        </row>
        <row r="614">
          <cell r="A614">
            <v>52516</v>
          </cell>
        </row>
        <row r="615">
          <cell r="A615">
            <v>52537</v>
          </cell>
        </row>
        <row r="616">
          <cell r="A616">
            <v>52550</v>
          </cell>
        </row>
        <row r="617">
          <cell r="A617">
            <v>52590</v>
          </cell>
        </row>
        <row r="618">
          <cell r="A618">
            <v>52597</v>
          </cell>
        </row>
        <row r="619">
          <cell r="A619">
            <v>52656</v>
          </cell>
        </row>
        <row r="620">
          <cell r="A620">
            <v>52657</v>
          </cell>
        </row>
        <row r="621">
          <cell r="A621">
            <v>52702</v>
          </cell>
        </row>
        <row r="622">
          <cell r="A622">
            <v>52708</v>
          </cell>
        </row>
        <row r="623">
          <cell r="A623">
            <v>52718</v>
          </cell>
        </row>
        <row r="624">
          <cell r="A624">
            <v>52764</v>
          </cell>
        </row>
        <row r="625">
          <cell r="A625">
            <v>52847</v>
          </cell>
        </row>
        <row r="626">
          <cell r="A626">
            <v>52882</v>
          </cell>
        </row>
        <row r="627">
          <cell r="A627">
            <v>52903</v>
          </cell>
        </row>
        <row r="628">
          <cell r="A628">
            <v>52916</v>
          </cell>
        </row>
        <row r="629">
          <cell r="A629">
            <v>52956</v>
          </cell>
        </row>
        <row r="630">
          <cell r="A630">
            <v>52963</v>
          </cell>
        </row>
        <row r="631">
          <cell r="A631">
            <v>53013</v>
          </cell>
        </row>
        <row r="632">
          <cell r="A632">
            <v>53014</v>
          </cell>
        </row>
        <row r="633">
          <cell r="A633">
            <v>53059</v>
          </cell>
        </row>
        <row r="634">
          <cell r="A634">
            <v>53073</v>
          </cell>
        </row>
        <row r="635">
          <cell r="A635">
            <v>53083</v>
          </cell>
        </row>
        <row r="636">
          <cell r="A636">
            <v>53121</v>
          </cell>
        </row>
        <row r="637">
          <cell r="A637">
            <v>53212</v>
          </cell>
        </row>
        <row r="638">
          <cell r="A638">
            <v>53247</v>
          </cell>
        </row>
        <row r="639">
          <cell r="A639">
            <v>53268</v>
          </cell>
        </row>
        <row r="640">
          <cell r="A640">
            <v>53281</v>
          </cell>
        </row>
        <row r="641">
          <cell r="A641">
            <v>53321</v>
          </cell>
        </row>
        <row r="642">
          <cell r="A642">
            <v>53328</v>
          </cell>
        </row>
        <row r="643">
          <cell r="A643">
            <v>53363</v>
          </cell>
        </row>
        <row r="644">
          <cell r="A644">
            <v>53364</v>
          </cell>
        </row>
        <row r="645">
          <cell r="A645">
            <v>53409</v>
          </cell>
        </row>
        <row r="646">
          <cell r="A646">
            <v>53438</v>
          </cell>
        </row>
        <row r="647">
          <cell r="A647">
            <v>53448</v>
          </cell>
        </row>
        <row r="648">
          <cell r="A648">
            <v>53471</v>
          </cell>
        </row>
        <row r="649">
          <cell r="A649">
            <v>53577</v>
          </cell>
        </row>
        <row r="650">
          <cell r="A650">
            <v>53612</v>
          </cell>
        </row>
        <row r="651">
          <cell r="A651">
            <v>53633</v>
          </cell>
        </row>
        <row r="652">
          <cell r="A652">
            <v>53646</v>
          </cell>
        </row>
        <row r="653">
          <cell r="A653">
            <v>53686</v>
          </cell>
        </row>
        <row r="654">
          <cell r="A654">
            <v>53693</v>
          </cell>
        </row>
        <row r="655">
          <cell r="A655">
            <v>53748</v>
          </cell>
        </row>
        <row r="656">
          <cell r="A656">
            <v>53749</v>
          </cell>
        </row>
        <row r="657">
          <cell r="A657">
            <v>53794</v>
          </cell>
        </row>
        <row r="658">
          <cell r="A658">
            <v>53803</v>
          </cell>
        </row>
        <row r="659">
          <cell r="A659">
            <v>53813</v>
          </cell>
        </row>
        <row r="660">
          <cell r="A660">
            <v>53856</v>
          </cell>
        </row>
        <row r="661">
          <cell r="A661">
            <v>53942</v>
          </cell>
        </row>
        <row r="662">
          <cell r="A662">
            <v>53977</v>
          </cell>
        </row>
        <row r="663">
          <cell r="A663">
            <v>53998</v>
          </cell>
        </row>
        <row r="664">
          <cell r="A664">
            <v>54011</v>
          </cell>
        </row>
        <row r="665">
          <cell r="A665">
            <v>54051</v>
          </cell>
        </row>
        <row r="666">
          <cell r="A666">
            <v>54058</v>
          </cell>
        </row>
        <row r="667">
          <cell r="A667">
            <v>54105</v>
          </cell>
        </row>
        <row r="668">
          <cell r="A668">
            <v>54106</v>
          </cell>
        </row>
        <row r="669">
          <cell r="A669">
            <v>54151</v>
          </cell>
        </row>
        <row r="670">
          <cell r="A670">
            <v>54169</v>
          </cell>
        </row>
        <row r="671">
          <cell r="A671">
            <v>54179</v>
          </cell>
        </row>
        <row r="672">
          <cell r="A672">
            <v>54213</v>
          </cell>
        </row>
        <row r="673">
          <cell r="A673">
            <v>54308</v>
          </cell>
        </row>
        <row r="674">
          <cell r="A674">
            <v>54343</v>
          </cell>
        </row>
        <row r="675">
          <cell r="A675">
            <v>54364</v>
          </cell>
        </row>
        <row r="676">
          <cell r="A676">
            <v>54377</v>
          </cell>
        </row>
        <row r="677">
          <cell r="A677">
            <v>54417</v>
          </cell>
        </row>
        <row r="678">
          <cell r="A678">
            <v>54424</v>
          </cell>
        </row>
        <row r="679">
          <cell r="A679">
            <v>54483</v>
          </cell>
        </row>
        <row r="680">
          <cell r="A680">
            <v>54484</v>
          </cell>
        </row>
        <row r="681">
          <cell r="A681">
            <v>54529</v>
          </cell>
        </row>
        <row r="682">
          <cell r="A682">
            <v>54534</v>
          </cell>
        </row>
        <row r="683">
          <cell r="A683">
            <v>54544</v>
          </cell>
        </row>
        <row r="684">
          <cell r="A684">
            <v>54591</v>
          </cell>
        </row>
        <row r="685">
          <cell r="A685">
            <v>54673</v>
          </cell>
        </row>
        <row r="686">
          <cell r="A686">
            <v>54708</v>
          </cell>
        </row>
        <row r="687">
          <cell r="A687">
            <v>54729</v>
          </cell>
        </row>
        <row r="688">
          <cell r="A688">
            <v>54742</v>
          </cell>
        </row>
        <row r="689">
          <cell r="A689">
            <v>54782</v>
          </cell>
        </row>
        <row r="690">
          <cell r="A690">
            <v>54789</v>
          </cell>
        </row>
        <row r="691">
          <cell r="A691">
            <v>54840</v>
          </cell>
        </row>
        <row r="692">
          <cell r="A692">
            <v>54841</v>
          </cell>
        </row>
        <row r="693">
          <cell r="A693">
            <v>54886</v>
          </cell>
        </row>
        <row r="694">
          <cell r="A694">
            <v>54899</v>
          </cell>
        </row>
        <row r="695">
          <cell r="A695">
            <v>54909</v>
          </cell>
        </row>
        <row r="696">
          <cell r="A696">
            <v>54948</v>
          </cell>
        </row>
        <row r="697">
          <cell r="A697">
            <v>55038</v>
          </cell>
        </row>
        <row r="698">
          <cell r="A698">
            <v>55073</v>
          </cell>
        </row>
        <row r="699">
          <cell r="A699">
            <v>55094</v>
          </cell>
        </row>
        <row r="700">
          <cell r="A700">
            <v>55107</v>
          </cell>
        </row>
        <row r="701">
          <cell r="A701">
            <v>55147</v>
          </cell>
        </row>
        <row r="702">
          <cell r="A702">
            <v>55154</v>
          </cell>
        </row>
        <row r="703">
          <cell r="A703">
            <v>55197</v>
          </cell>
        </row>
        <row r="704">
          <cell r="A704">
            <v>55198</v>
          </cell>
        </row>
        <row r="705">
          <cell r="A705">
            <v>55243</v>
          </cell>
        </row>
        <row r="706">
          <cell r="A706">
            <v>55264</v>
          </cell>
        </row>
        <row r="707">
          <cell r="A707">
            <v>55274</v>
          </cell>
        </row>
        <row r="708">
          <cell r="A708">
            <v>55305</v>
          </cell>
        </row>
        <row r="709">
          <cell r="A709">
            <v>55403</v>
          </cell>
        </row>
        <row r="710">
          <cell r="A710">
            <v>55438</v>
          </cell>
        </row>
        <row r="711">
          <cell r="A711">
            <v>55459</v>
          </cell>
        </row>
        <row r="712">
          <cell r="A712">
            <v>55472</v>
          </cell>
        </row>
        <row r="713">
          <cell r="A713">
            <v>55512</v>
          </cell>
        </row>
        <row r="714">
          <cell r="A714">
            <v>55519</v>
          </cell>
        </row>
        <row r="715">
          <cell r="A715">
            <v>55582</v>
          </cell>
        </row>
        <row r="716">
          <cell r="A716">
            <v>55583</v>
          </cell>
        </row>
        <row r="717">
          <cell r="A717">
            <v>55628</v>
          </cell>
        </row>
        <row r="718">
          <cell r="A718">
            <v>55630</v>
          </cell>
        </row>
        <row r="719">
          <cell r="A719">
            <v>55640</v>
          </cell>
        </row>
        <row r="720">
          <cell r="A720">
            <v>55690</v>
          </cell>
        </row>
        <row r="721">
          <cell r="A721">
            <v>55769</v>
          </cell>
        </row>
        <row r="722">
          <cell r="A722">
            <v>55804</v>
          </cell>
        </row>
        <row r="723">
          <cell r="A723">
            <v>55825</v>
          </cell>
        </row>
        <row r="724">
          <cell r="A724">
            <v>55838</v>
          </cell>
        </row>
        <row r="725">
          <cell r="A725">
            <v>55878</v>
          </cell>
        </row>
        <row r="726">
          <cell r="A726">
            <v>55885</v>
          </cell>
        </row>
        <row r="727">
          <cell r="A727">
            <v>55932</v>
          </cell>
        </row>
        <row r="728">
          <cell r="A728">
            <v>55933</v>
          </cell>
        </row>
        <row r="729">
          <cell r="A729">
            <v>55978</v>
          </cell>
        </row>
        <row r="730">
          <cell r="A730">
            <v>55995</v>
          </cell>
        </row>
        <row r="731">
          <cell r="A731">
            <v>56005</v>
          </cell>
        </row>
        <row r="732">
          <cell r="A732">
            <v>56040</v>
          </cell>
        </row>
        <row r="733">
          <cell r="A733">
            <v>56134</v>
          </cell>
        </row>
        <row r="734">
          <cell r="A734">
            <v>56169</v>
          </cell>
        </row>
        <row r="735">
          <cell r="A735">
            <v>56190</v>
          </cell>
        </row>
        <row r="736">
          <cell r="A736">
            <v>56203</v>
          </cell>
        </row>
        <row r="737">
          <cell r="A737">
            <v>56243</v>
          </cell>
        </row>
        <row r="738">
          <cell r="A738">
            <v>56250</v>
          </cell>
        </row>
        <row r="739">
          <cell r="A739">
            <v>56289</v>
          </cell>
        </row>
        <row r="740">
          <cell r="A740">
            <v>56290</v>
          </cell>
        </row>
        <row r="741">
          <cell r="A741">
            <v>56335</v>
          </cell>
        </row>
        <row r="742">
          <cell r="A742">
            <v>56360</v>
          </cell>
        </row>
        <row r="743">
          <cell r="A743">
            <v>56370</v>
          </cell>
        </row>
        <row r="744">
          <cell r="A744">
            <v>56397</v>
          </cell>
        </row>
        <row r="745">
          <cell r="A745">
            <v>56499</v>
          </cell>
        </row>
        <row r="746">
          <cell r="A746">
            <v>56534</v>
          </cell>
        </row>
        <row r="747">
          <cell r="A747">
            <v>56555</v>
          </cell>
        </row>
        <row r="748">
          <cell r="A748">
            <v>56568</v>
          </cell>
        </row>
        <row r="749">
          <cell r="A749">
            <v>56608</v>
          </cell>
        </row>
        <row r="750">
          <cell r="A750">
            <v>56615</v>
          </cell>
        </row>
        <row r="751">
          <cell r="A751">
            <v>56674</v>
          </cell>
        </row>
        <row r="752">
          <cell r="A752">
            <v>56675</v>
          </cell>
        </row>
        <row r="753">
          <cell r="A753">
            <v>56720</v>
          </cell>
        </row>
        <row r="754">
          <cell r="A754">
            <v>56725</v>
          </cell>
        </row>
        <row r="755">
          <cell r="A755">
            <v>56735</v>
          </cell>
        </row>
        <row r="756">
          <cell r="A756">
            <v>56782</v>
          </cell>
        </row>
        <row r="757">
          <cell r="A757">
            <v>56864</v>
          </cell>
        </row>
        <row r="758">
          <cell r="A758">
            <v>56899</v>
          </cell>
        </row>
        <row r="759">
          <cell r="A759">
            <v>56920</v>
          </cell>
        </row>
        <row r="760">
          <cell r="A760">
            <v>56933</v>
          </cell>
        </row>
        <row r="761">
          <cell r="A761">
            <v>56973</v>
          </cell>
        </row>
        <row r="762">
          <cell r="A762">
            <v>56980</v>
          </cell>
        </row>
        <row r="763">
          <cell r="A763">
            <v>57024</v>
          </cell>
        </row>
        <row r="764">
          <cell r="A764">
            <v>57025</v>
          </cell>
        </row>
        <row r="765">
          <cell r="A765">
            <v>57070</v>
          </cell>
        </row>
        <row r="766">
          <cell r="A766">
            <v>57091</v>
          </cell>
        </row>
        <row r="767">
          <cell r="A767">
            <v>57101</v>
          </cell>
        </row>
        <row r="768">
          <cell r="A768">
            <v>57132</v>
          </cell>
        </row>
        <row r="769">
          <cell r="A769">
            <v>57230</v>
          </cell>
        </row>
        <row r="770">
          <cell r="A770">
            <v>57265</v>
          </cell>
        </row>
        <row r="771">
          <cell r="A771">
            <v>57286</v>
          </cell>
        </row>
        <row r="772">
          <cell r="A772">
            <v>57299</v>
          </cell>
        </row>
        <row r="773">
          <cell r="A773">
            <v>57339</v>
          </cell>
        </row>
        <row r="774">
          <cell r="A774">
            <v>57346</v>
          </cell>
        </row>
        <row r="775">
          <cell r="A775">
            <v>57409</v>
          </cell>
        </row>
        <row r="776">
          <cell r="A776">
            <v>57410</v>
          </cell>
        </row>
        <row r="777">
          <cell r="A777">
            <v>57455</v>
          </cell>
        </row>
        <row r="778">
          <cell r="A778">
            <v>57456</v>
          </cell>
        </row>
        <row r="779">
          <cell r="A779">
            <v>57466</v>
          </cell>
        </row>
        <row r="780">
          <cell r="A780">
            <v>57517</v>
          </cell>
        </row>
        <row r="781">
          <cell r="A781">
            <v>57595</v>
          </cell>
        </row>
        <row r="782">
          <cell r="A782">
            <v>57630</v>
          </cell>
        </row>
        <row r="783">
          <cell r="A783">
            <v>57651</v>
          </cell>
        </row>
        <row r="784">
          <cell r="A784">
            <v>57664</v>
          </cell>
        </row>
        <row r="785">
          <cell r="A785">
            <v>57704</v>
          </cell>
        </row>
        <row r="786">
          <cell r="A786">
            <v>57711</v>
          </cell>
        </row>
        <row r="787">
          <cell r="A787">
            <v>57766</v>
          </cell>
        </row>
        <row r="788">
          <cell r="A788">
            <v>57767</v>
          </cell>
        </row>
        <row r="789">
          <cell r="A789">
            <v>57812</v>
          </cell>
        </row>
        <row r="790">
          <cell r="A790">
            <v>57821</v>
          </cell>
        </row>
        <row r="791">
          <cell r="A791">
            <v>57831</v>
          </cell>
        </row>
        <row r="792">
          <cell r="A792">
            <v>57874</v>
          </cell>
        </row>
        <row r="793">
          <cell r="A793">
            <v>57960</v>
          </cell>
        </row>
        <row r="794">
          <cell r="A794">
            <v>57995</v>
          </cell>
        </row>
        <row r="795">
          <cell r="A795">
            <v>58016</v>
          </cell>
        </row>
        <row r="796">
          <cell r="A796">
            <v>58029</v>
          </cell>
        </row>
        <row r="797">
          <cell r="A797">
            <v>58069</v>
          </cell>
        </row>
        <row r="798">
          <cell r="A798">
            <v>58076</v>
          </cell>
        </row>
        <row r="799">
          <cell r="A799">
            <v>58116</v>
          </cell>
        </row>
        <row r="800">
          <cell r="A800">
            <v>58117</v>
          </cell>
        </row>
        <row r="801">
          <cell r="A801">
            <v>58162</v>
          </cell>
        </row>
        <row r="802">
          <cell r="A802">
            <v>58186</v>
          </cell>
        </row>
        <row r="803">
          <cell r="A803">
            <v>58196</v>
          </cell>
        </row>
        <row r="804">
          <cell r="A804">
            <v>58224</v>
          </cell>
        </row>
        <row r="805">
          <cell r="A805">
            <v>58325</v>
          </cell>
        </row>
        <row r="806">
          <cell r="A806">
            <v>58360</v>
          </cell>
        </row>
        <row r="807">
          <cell r="A807">
            <v>58381</v>
          </cell>
        </row>
        <row r="808">
          <cell r="A808">
            <v>58394</v>
          </cell>
        </row>
        <row r="809">
          <cell r="A809">
            <v>58434</v>
          </cell>
        </row>
        <row r="810">
          <cell r="A810">
            <v>58441</v>
          </cell>
        </row>
        <row r="811">
          <cell r="A811">
            <v>58501</v>
          </cell>
        </row>
        <row r="812">
          <cell r="A812">
            <v>58502</v>
          </cell>
        </row>
        <row r="813">
          <cell r="A813">
            <v>58547</v>
          </cell>
        </row>
        <row r="814">
          <cell r="A814">
            <v>58552</v>
          </cell>
        </row>
        <row r="815">
          <cell r="A815">
            <v>58562</v>
          </cell>
        </row>
        <row r="816">
          <cell r="A816">
            <v>58609</v>
          </cell>
        </row>
        <row r="817">
          <cell r="A817">
            <v>58691</v>
          </cell>
        </row>
        <row r="818">
          <cell r="A818">
            <v>58726</v>
          </cell>
        </row>
        <row r="819">
          <cell r="A819">
            <v>58747</v>
          </cell>
        </row>
        <row r="820">
          <cell r="A820">
            <v>58760</v>
          </cell>
        </row>
        <row r="821">
          <cell r="A821">
            <v>58800</v>
          </cell>
        </row>
        <row r="822">
          <cell r="A822">
            <v>58807</v>
          </cell>
        </row>
        <row r="823">
          <cell r="A823">
            <v>58858</v>
          </cell>
        </row>
        <row r="824">
          <cell r="A824">
            <v>58859</v>
          </cell>
        </row>
        <row r="825">
          <cell r="A825">
            <v>58904</v>
          </cell>
        </row>
        <row r="826">
          <cell r="A826">
            <v>58917</v>
          </cell>
        </row>
        <row r="827">
          <cell r="A827">
            <v>58927</v>
          </cell>
        </row>
        <row r="828">
          <cell r="A828">
            <v>58966</v>
          </cell>
        </row>
        <row r="829">
          <cell r="A829">
            <v>59056</v>
          </cell>
        </row>
        <row r="830">
          <cell r="A830">
            <v>59091</v>
          </cell>
        </row>
        <row r="831">
          <cell r="A831">
            <v>59112</v>
          </cell>
        </row>
        <row r="832">
          <cell r="A832">
            <v>59125</v>
          </cell>
        </row>
        <row r="833">
          <cell r="A833">
            <v>59165</v>
          </cell>
        </row>
        <row r="834">
          <cell r="A834">
            <v>59172</v>
          </cell>
        </row>
        <row r="835">
          <cell r="A835">
            <v>59208</v>
          </cell>
        </row>
        <row r="836">
          <cell r="A836">
            <v>59209</v>
          </cell>
        </row>
        <row r="837">
          <cell r="A837">
            <v>59254</v>
          </cell>
        </row>
        <row r="838">
          <cell r="A838">
            <v>59282</v>
          </cell>
        </row>
        <row r="839">
          <cell r="A839">
            <v>59292</v>
          </cell>
        </row>
        <row r="840">
          <cell r="A840">
            <v>59316</v>
          </cell>
        </row>
        <row r="841">
          <cell r="A841">
            <v>59421</v>
          </cell>
        </row>
        <row r="842">
          <cell r="A842">
            <v>59456</v>
          </cell>
        </row>
        <row r="843">
          <cell r="A843">
            <v>59477</v>
          </cell>
        </row>
        <row r="844">
          <cell r="A844">
            <v>59490</v>
          </cell>
        </row>
        <row r="845">
          <cell r="A845">
            <v>59530</v>
          </cell>
        </row>
        <row r="846">
          <cell r="A846">
            <v>59537</v>
          </cell>
        </row>
        <row r="847">
          <cell r="A847">
            <v>59593</v>
          </cell>
        </row>
        <row r="848">
          <cell r="A848">
            <v>59594</v>
          </cell>
        </row>
        <row r="849">
          <cell r="A849">
            <v>59639</v>
          </cell>
        </row>
        <row r="850">
          <cell r="A850">
            <v>59647</v>
          </cell>
        </row>
        <row r="851">
          <cell r="A851">
            <v>59657</v>
          </cell>
        </row>
        <row r="852">
          <cell r="A852">
            <v>59701</v>
          </cell>
        </row>
        <row r="853">
          <cell r="A853">
            <v>59786</v>
          </cell>
        </row>
        <row r="854">
          <cell r="A854">
            <v>59821</v>
          </cell>
        </row>
        <row r="855">
          <cell r="A855">
            <v>59842</v>
          </cell>
        </row>
        <row r="856">
          <cell r="A856">
            <v>59855</v>
          </cell>
        </row>
        <row r="857">
          <cell r="A857">
            <v>59895</v>
          </cell>
        </row>
        <row r="858">
          <cell r="A858">
            <v>59902</v>
          </cell>
        </row>
        <row r="859">
          <cell r="A859">
            <v>59950</v>
          </cell>
        </row>
        <row r="860">
          <cell r="A860">
            <v>59951</v>
          </cell>
        </row>
        <row r="861">
          <cell r="A861">
            <v>59996</v>
          </cell>
        </row>
        <row r="862">
          <cell r="A862">
            <v>60013</v>
          </cell>
        </row>
        <row r="863">
          <cell r="A863">
            <v>60023</v>
          </cell>
        </row>
        <row r="864">
          <cell r="A864">
            <v>60058</v>
          </cell>
        </row>
        <row r="865">
          <cell r="A865">
            <v>60152</v>
          </cell>
        </row>
        <row r="866">
          <cell r="A866">
            <v>60187</v>
          </cell>
        </row>
        <row r="867">
          <cell r="A867">
            <v>60208</v>
          </cell>
        </row>
        <row r="868">
          <cell r="A868">
            <v>60221</v>
          </cell>
        </row>
        <row r="869">
          <cell r="A869">
            <v>60261</v>
          </cell>
        </row>
        <row r="870">
          <cell r="A870">
            <v>60268</v>
          </cell>
        </row>
        <row r="871">
          <cell r="A871">
            <v>60307</v>
          </cell>
        </row>
        <row r="872">
          <cell r="A872">
            <v>60308</v>
          </cell>
        </row>
        <row r="873">
          <cell r="A873">
            <v>60353</v>
          </cell>
        </row>
        <row r="874">
          <cell r="A874">
            <v>60378</v>
          </cell>
        </row>
        <row r="875">
          <cell r="A875">
            <v>60388</v>
          </cell>
        </row>
        <row r="876">
          <cell r="A876">
            <v>60415</v>
          </cell>
        </row>
        <row r="877">
          <cell r="A877">
            <v>60517</v>
          </cell>
        </row>
        <row r="878">
          <cell r="A878">
            <v>60552</v>
          </cell>
        </row>
        <row r="879">
          <cell r="A879">
            <v>60573</v>
          </cell>
        </row>
        <row r="880">
          <cell r="A880">
            <v>60586</v>
          </cell>
        </row>
        <row r="881">
          <cell r="A881">
            <v>60626</v>
          </cell>
        </row>
        <row r="882">
          <cell r="A882">
            <v>60633</v>
          </cell>
        </row>
        <row r="883">
          <cell r="A883">
            <v>60685</v>
          </cell>
        </row>
        <row r="884">
          <cell r="A884">
            <v>60686</v>
          </cell>
        </row>
        <row r="885">
          <cell r="A885">
            <v>60731</v>
          </cell>
        </row>
        <row r="886">
          <cell r="A886">
            <v>60743</v>
          </cell>
        </row>
        <row r="887">
          <cell r="A887">
            <v>60753</v>
          </cell>
        </row>
        <row r="888">
          <cell r="A888">
            <v>60793</v>
          </cell>
        </row>
        <row r="889">
          <cell r="A889">
            <v>60882</v>
          </cell>
        </row>
        <row r="890">
          <cell r="A890">
            <v>60917</v>
          </cell>
        </row>
        <row r="891">
          <cell r="A891">
            <v>60938</v>
          </cell>
        </row>
        <row r="892">
          <cell r="A892">
            <v>60951</v>
          </cell>
        </row>
        <row r="893">
          <cell r="A893">
            <v>60991</v>
          </cell>
        </row>
        <row r="894">
          <cell r="A894">
            <v>60998</v>
          </cell>
        </row>
        <row r="895">
          <cell r="A895">
            <v>61042</v>
          </cell>
        </row>
        <row r="896">
          <cell r="A896">
            <v>61043</v>
          </cell>
        </row>
        <row r="897">
          <cell r="A897">
            <v>61088</v>
          </cell>
        </row>
        <row r="898">
          <cell r="A898">
            <v>61108</v>
          </cell>
        </row>
        <row r="899">
          <cell r="A899">
            <v>61118</v>
          </cell>
        </row>
        <row r="900">
          <cell r="A900">
            <v>61150</v>
          </cell>
        </row>
        <row r="901">
          <cell r="A901">
            <v>61247</v>
          </cell>
        </row>
        <row r="902">
          <cell r="A902">
            <v>61282</v>
          </cell>
        </row>
        <row r="903">
          <cell r="A903">
            <v>61303</v>
          </cell>
        </row>
        <row r="904">
          <cell r="A904">
            <v>61316</v>
          </cell>
        </row>
        <row r="905">
          <cell r="A905">
            <v>61356</v>
          </cell>
        </row>
        <row r="906">
          <cell r="A906">
            <v>61363</v>
          </cell>
        </row>
        <row r="907">
          <cell r="A907">
            <v>61427</v>
          </cell>
        </row>
        <row r="908">
          <cell r="A908">
            <v>61428</v>
          </cell>
        </row>
        <row r="909">
          <cell r="A909">
            <v>61473</v>
          </cell>
        </row>
        <row r="910">
          <cell r="A910">
            <v>61474</v>
          </cell>
        </row>
        <row r="911">
          <cell r="A911">
            <v>61484</v>
          </cell>
        </row>
        <row r="912">
          <cell r="A912">
            <v>61535</v>
          </cell>
        </row>
        <row r="913">
          <cell r="A913">
            <v>61613</v>
          </cell>
        </row>
        <row r="914">
          <cell r="A914">
            <v>61648</v>
          </cell>
        </row>
        <row r="915">
          <cell r="A915">
            <v>61669</v>
          </cell>
        </row>
        <row r="916">
          <cell r="A916">
            <v>61682</v>
          </cell>
        </row>
        <row r="917">
          <cell r="A917">
            <v>61722</v>
          </cell>
        </row>
        <row r="918">
          <cell r="A918">
            <v>61729</v>
          </cell>
        </row>
        <row r="919">
          <cell r="A919">
            <v>61784</v>
          </cell>
        </row>
        <row r="920">
          <cell r="A920">
            <v>61785</v>
          </cell>
        </row>
        <row r="921">
          <cell r="A921">
            <v>61830</v>
          </cell>
        </row>
        <row r="922">
          <cell r="A922">
            <v>61839</v>
          </cell>
        </row>
        <row r="923">
          <cell r="A923">
            <v>61849</v>
          </cell>
        </row>
        <row r="924">
          <cell r="A924">
            <v>61892</v>
          </cell>
        </row>
        <row r="925">
          <cell r="A925">
            <v>61978</v>
          </cell>
        </row>
        <row r="926">
          <cell r="A926">
            <v>62013</v>
          </cell>
        </row>
        <row r="927">
          <cell r="A927">
            <v>62034</v>
          </cell>
        </row>
        <row r="928">
          <cell r="A928">
            <v>62047</v>
          </cell>
        </row>
        <row r="929">
          <cell r="A929">
            <v>62087</v>
          </cell>
        </row>
        <row r="930">
          <cell r="A930">
            <v>62094</v>
          </cell>
        </row>
        <row r="931">
          <cell r="A931">
            <v>62134</v>
          </cell>
        </row>
        <row r="932">
          <cell r="A932">
            <v>62135</v>
          </cell>
        </row>
        <row r="933">
          <cell r="A933">
            <v>62180</v>
          </cell>
        </row>
        <row r="934">
          <cell r="A934">
            <v>62204</v>
          </cell>
        </row>
        <row r="935">
          <cell r="A935">
            <v>62214</v>
          </cell>
        </row>
        <row r="936">
          <cell r="A936">
            <v>62242</v>
          </cell>
        </row>
        <row r="937">
          <cell r="A937">
            <v>62343</v>
          </cell>
        </row>
        <row r="938">
          <cell r="A938">
            <v>62378</v>
          </cell>
        </row>
        <row r="939">
          <cell r="A939">
            <v>62399</v>
          </cell>
        </row>
        <row r="940">
          <cell r="A940">
            <v>62412</v>
          </cell>
        </row>
        <row r="941">
          <cell r="A941">
            <v>62452</v>
          </cell>
        </row>
        <row r="942">
          <cell r="A942">
            <v>62459</v>
          </cell>
        </row>
        <row r="943">
          <cell r="A943">
            <v>62519</v>
          </cell>
        </row>
        <row r="944">
          <cell r="A944">
            <v>62520</v>
          </cell>
        </row>
        <row r="945">
          <cell r="A945">
            <v>62565</v>
          </cell>
        </row>
        <row r="946">
          <cell r="A946">
            <v>62569</v>
          </cell>
        </row>
        <row r="947">
          <cell r="A947">
            <v>62579</v>
          </cell>
        </row>
        <row r="948">
          <cell r="A948">
            <v>62627</v>
          </cell>
        </row>
        <row r="949">
          <cell r="A949">
            <v>62708</v>
          </cell>
        </row>
        <row r="950">
          <cell r="A950">
            <v>62743</v>
          </cell>
        </row>
        <row r="951">
          <cell r="A951">
            <v>62764</v>
          </cell>
        </row>
        <row r="952">
          <cell r="A952">
            <v>62777</v>
          </cell>
        </row>
        <row r="953">
          <cell r="A953">
            <v>62817</v>
          </cell>
        </row>
        <row r="954">
          <cell r="A954">
            <v>62824</v>
          </cell>
        </row>
        <row r="955">
          <cell r="A955">
            <v>62876</v>
          </cell>
        </row>
        <row r="956">
          <cell r="A956">
            <v>62877</v>
          </cell>
        </row>
        <row r="957">
          <cell r="A957">
            <v>62922</v>
          </cell>
        </row>
        <row r="958">
          <cell r="A958">
            <v>62935</v>
          </cell>
        </row>
        <row r="959">
          <cell r="A959">
            <v>62945</v>
          </cell>
        </row>
        <row r="960">
          <cell r="A960">
            <v>62984</v>
          </cell>
        </row>
        <row r="961">
          <cell r="A961">
            <v>63074</v>
          </cell>
        </row>
        <row r="962">
          <cell r="A962">
            <v>63109</v>
          </cell>
        </row>
        <row r="963">
          <cell r="A963">
            <v>63130</v>
          </cell>
        </row>
        <row r="964">
          <cell r="A964">
            <v>63143</v>
          </cell>
        </row>
        <row r="965">
          <cell r="A965">
            <v>63183</v>
          </cell>
        </row>
        <row r="966">
          <cell r="A966">
            <v>63190</v>
          </cell>
        </row>
        <row r="967">
          <cell r="A967">
            <v>63226</v>
          </cell>
        </row>
        <row r="968">
          <cell r="A968">
            <v>63227</v>
          </cell>
        </row>
        <row r="969">
          <cell r="A969">
            <v>63272</v>
          </cell>
        </row>
        <row r="970">
          <cell r="A970">
            <v>63300</v>
          </cell>
        </row>
        <row r="971">
          <cell r="A971">
            <v>63310</v>
          </cell>
        </row>
        <row r="972">
          <cell r="A972">
            <v>63334</v>
          </cell>
        </row>
        <row r="973">
          <cell r="A973">
            <v>63439</v>
          </cell>
        </row>
        <row r="974">
          <cell r="A974">
            <v>63474</v>
          </cell>
        </row>
        <row r="975">
          <cell r="A975">
            <v>63495</v>
          </cell>
        </row>
        <row r="976">
          <cell r="A976">
            <v>63508</v>
          </cell>
        </row>
        <row r="977">
          <cell r="A977">
            <v>63548</v>
          </cell>
        </row>
        <row r="978">
          <cell r="A978">
            <v>63555</v>
          </cell>
        </row>
        <row r="979">
          <cell r="A979">
            <v>63611</v>
          </cell>
        </row>
        <row r="980">
          <cell r="A980">
            <v>63612</v>
          </cell>
        </row>
        <row r="981">
          <cell r="A981">
            <v>63657</v>
          </cell>
        </row>
        <row r="982">
          <cell r="A982">
            <v>63665</v>
          </cell>
        </row>
        <row r="983">
          <cell r="A983">
            <v>63675</v>
          </cell>
        </row>
        <row r="984">
          <cell r="A984">
            <v>63719</v>
          </cell>
        </row>
        <row r="985">
          <cell r="A985">
            <v>63804</v>
          </cell>
        </row>
        <row r="986">
          <cell r="A986">
            <v>63839</v>
          </cell>
        </row>
        <row r="987">
          <cell r="A987">
            <v>63860</v>
          </cell>
        </row>
        <row r="988">
          <cell r="A988">
            <v>63873</v>
          </cell>
        </row>
        <row r="989">
          <cell r="A989">
            <v>63913</v>
          </cell>
        </row>
        <row r="990">
          <cell r="A990">
            <v>63920</v>
          </cell>
        </row>
        <row r="991">
          <cell r="A991">
            <v>63968</v>
          </cell>
        </row>
        <row r="992">
          <cell r="A992">
            <v>63969</v>
          </cell>
        </row>
        <row r="993">
          <cell r="A993">
            <v>64014</v>
          </cell>
        </row>
        <row r="994">
          <cell r="A994">
            <v>64030</v>
          </cell>
        </row>
        <row r="995">
          <cell r="A995">
            <v>64040</v>
          </cell>
        </row>
        <row r="996">
          <cell r="A996">
            <v>64076</v>
          </cell>
        </row>
        <row r="997">
          <cell r="A997">
            <v>64169</v>
          </cell>
        </row>
        <row r="998">
          <cell r="A998">
            <v>64204</v>
          </cell>
        </row>
        <row r="999">
          <cell r="A999">
            <v>64225</v>
          </cell>
        </row>
        <row r="1000">
          <cell r="A1000">
            <v>64238</v>
          </cell>
        </row>
        <row r="1001">
          <cell r="A1001">
            <v>64278</v>
          </cell>
        </row>
        <row r="1002">
          <cell r="A1002">
            <v>64285</v>
          </cell>
        </row>
        <row r="1003">
          <cell r="A1003">
            <v>64346</v>
          </cell>
        </row>
        <row r="1004">
          <cell r="A1004">
            <v>64347</v>
          </cell>
        </row>
        <row r="1005">
          <cell r="A1005">
            <v>64392</v>
          </cell>
        </row>
        <row r="1006">
          <cell r="A1006">
            <v>64396</v>
          </cell>
        </row>
        <row r="1007">
          <cell r="A1007">
            <v>64406</v>
          </cell>
        </row>
        <row r="1008">
          <cell r="A1008">
            <v>64454</v>
          </cell>
        </row>
        <row r="1009">
          <cell r="A1009">
            <v>64535</v>
          </cell>
        </row>
        <row r="1010">
          <cell r="A1010">
            <v>64570</v>
          </cell>
        </row>
        <row r="1011">
          <cell r="A1011">
            <v>64591</v>
          </cell>
        </row>
        <row r="1012">
          <cell r="A1012">
            <v>64604</v>
          </cell>
        </row>
        <row r="1013">
          <cell r="A1013">
            <v>64644</v>
          </cell>
        </row>
        <row r="1014">
          <cell r="A1014">
            <v>64651</v>
          </cell>
        </row>
        <row r="1015">
          <cell r="A1015">
            <v>64703</v>
          </cell>
        </row>
        <row r="1016">
          <cell r="A1016">
            <v>64704</v>
          </cell>
        </row>
        <row r="1017">
          <cell r="A1017">
            <v>64749</v>
          </cell>
        </row>
        <row r="1018">
          <cell r="A1018">
            <v>64761</v>
          </cell>
        </row>
        <row r="1019">
          <cell r="A1019">
            <v>64771</v>
          </cell>
        </row>
        <row r="1020">
          <cell r="A1020">
            <v>64811</v>
          </cell>
        </row>
        <row r="1021">
          <cell r="A1021">
            <v>64900</v>
          </cell>
        </row>
        <row r="1022">
          <cell r="A1022">
            <v>64935</v>
          </cell>
        </row>
        <row r="1023">
          <cell r="A1023">
            <v>64956</v>
          </cell>
        </row>
        <row r="1024">
          <cell r="A1024">
            <v>64969</v>
          </cell>
        </row>
        <row r="1025">
          <cell r="A1025">
            <v>65009</v>
          </cell>
        </row>
        <row r="1026">
          <cell r="A1026">
            <v>65016</v>
          </cell>
        </row>
        <row r="1027">
          <cell r="A1027">
            <v>65060</v>
          </cell>
        </row>
        <row r="1028">
          <cell r="A1028">
            <v>65061</v>
          </cell>
        </row>
        <row r="1029">
          <cell r="A1029">
            <v>65106</v>
          </cell>
        </row>
        <row r="1030">
          <cell r="A1030">
            <v>65126</v>
          </cell>
        </row>
        <row r="1031">
          <cell r="A1031">
            <v>65136</v>
          </cell>
        </row>
        <row r="1032">
          <cell r="A1032">
            <v>65168</v>
          </cell>
        </row>
        <row r="1033">
          <cell r="A1033">
            <v>65265</v>
          </cell>
        </row>
        <row r="1034">
          <cell r="A1034">
            <v>65300</v>
          </cell>
        </row>
        <row r="1035">
          <cell r="A1035">
            <v>65321</v>
          </cell>
        </row>
        <row r="1036">
          <cell r="A1036">
            <v>65334</v>
          </cell>
        </row>
        <row r="1037">
          <cell r="A1037">
            <v>65374</v>
          </cell>
        </row>
      </sheetData>
      <sheetData sheetId="6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522"/>
  <sheetViews>
    <sheetView showGridLines="0" tabSelected="1" topLeftCell="AZ1" workbookViewId="0">
      <selection activeCell="E8" sqref="E8"/>
    </sheetView>
  </sheetViews>
  <sheetFormatPr defaultRowHeight="14.4" x14ac:dyDescent="0.3"/>
  <cols>
    <col min="1" max="1" width="5.44140625" bestFit="1" customWidth="1"/>
    <col min="2" max="2" width="10.5546875" bestFit="1" customWidth="1"/>
    <col min="3" max="3" width="14.6640625" bestFit="1" customWidth="1"/>
    <col min="4" max="4" width="10.109375" bestFit="1" customWidth="1"/>
    <col min="5" max="5" width="10.109375" customWidth="1"/>
    <col min="6" max="6" width="11.6640625" bestFit="1" customWidth="1"/>
    <col min="7" max="7" width="16.5546875" bestFit="1" customWidth="1"/>
    <col min="8" max="9" width="12" bestFit="1" customWidth="1"/>
    <col min="10" max="10" width="10.109375" bestFit="1" customWidth="1"/>
    <col min="11" max="11" width="16.5546875" bestFit="1" customWidth="1"/>
    <col min="12" max="13" width="12" bestFit="1" customWidth="1"/>
    <col min="14" max="14" width="10.109375" bestFit="1" customWidth="1"/>
    <col min="15" max="15" width="14.6640625" bestFit="1" customWidth="1"/>
    <col min="16" max="16" width="11.5546875" bestFit="1" customWidth="1"/>
    <col min="17" max="18" width="11.5546875" customWidth="1"/>
    <col min="19" max="20" width="12.6640625" bestFit="1" customWidth="1"/>
    <col min="21" max="21" width="12" bestFit="1" customWidth="1"/>
    <col min="22" max="22" width="14.5546875" bestFit="1" customWidth="1"/>
    <col min="23" max="26" width="14.5546875" customWidth="1"/>
    <col min="27" max="27" width="14.6640625" bestFit="1" customWidth="1"/>
    <col min="28" max="28" width="11.5546875" bestFit="1" customWidth="1"/>
    <col min="29" max="30" width="11.5546875" customWidth="1"/>
    <col min="31" max="32" width="12.6640625" bestFit="1" customWidth="1"/>
    <col min="33" max="33" width="12" bestFit="1" customWidth="1"/>
    <col min="34" max="34" width="10.109375" bestFit="1" customWidth="1"/>
    <col min="35" max="35" width="16.44140625" bestFit="1" customWidth="1"/>
    <col min="36" max="38" width="10.109375" customWidth="1"/>
    <col min="39" max="39" width="6.6640625" bestFit="1" customWidth="1"/>
    <col min="40" max="42" width="12" bestFit="1" customWidth="1"/>
    <col min="43" max="43" width="8.6640625" bestFit="1" customWidth="1"/>
    <col min="44" max="44" width="3.88671875" customWidth="1"/>
    <col min="45" max="45" width="2.6640625" customWidth="1"/>
    <col min="46" max="46" width="20.44140625" bestFit="1" customWidth="1"/>
    <col min="47" max="47" width="10.6640625" bestFit="1" customWidth="1"/>
    <col min="48" max="48" width="10.6640625" customWidth="1"/>
    <col min="49" max="49" width="5" customWidth="1"/>
    <col min="50" max="50" width="21" bestFit="1" customWidth="1"/>
    <col min="51" max="51" width="10.6640625" bestFit="1" customWidth="1"/>
    <col min="52" max="52" width="10.6640625" customWidth="1"/>
    <col min="53" max="53" width="5" customWidth="1"/>
    <col min="54" max="54" width="21" bestFit="1" customWidth="1"/>
    <col min="55" max="55" width="10.6640625" bestFit="1" customWidth="1"/>
    <col min="56" max="56" width="10.6640625" customWidth="1"/>
    <col min="57" max="110" width="10.6640625" bestFit="1" customWidth="1"/>
  </cols>
  <sheetData>
    <row r="1" spans="1:56" x14ac:dyDescent="0.3">
      <c r="C1" s="19" t="s">
        <v>26</v>
      </c>
      <c r="O1" s="22" t="s">
        <v>27</v>
      </c>
      <c r="AA1" s="24" t="s">
        <v>28</v>
      </c>
    </row>
    <row r="2" spans="1:56" ht="15.6" x14ac:dyDescent="0.3">
      <c r="A2" s="4" t="s">
        <v>0</v>
      </c>
      <c r="B2" s="5" t="s">
        <v>1</v>
      </c>
      <c r="C2" s="19">
        <v>44927</v>
      </c>
      <c r="D2" s="20" t="s">
        <v>7</v>
      </c>
      <c r="E2" s="20" t="s">
        <v>31</v>
      </c>
      <c r="F2" s="20" t="s">
        <v>33</v>
      </c>
      <c r="G2" s="20" t="s">
        <v>32</v>
      </c>
      <c r="H2" s="21" t="s">
        <v>2</v>
      </c>
      <c r="I2" s="21" t="s">
        <v>3</v>
      </c>
      <c r="J2" s="28" t="s">
        <v>8</v>
      </c>
      <c r="K2" s="51" t="s">
        <v>34</v>
      </c>
      <c r="L2" s="52" t="s">
        <v>2</v>
      </c>
      <c r="M2" s="52" t="s">
        <v>3</v>
      </c>
      <c r="N2" s="53" t="s">
        <v>8</v>
      </c>
      <c r="O2" s="22">
        <v>45658</v>
      </c>
      <c r="P2" s="22" t="s">
        <v>7</v>
      </c>
      <c r="Q2" s="22" t="s">
        <v>31</v>
      </c>
      <c r="R2" s="22" t="s">
        <v>33</v>
      </c>
      <c r="S2" s="23" t="s">
        <v>32</v>
      </c>
      <c r="T2" s="23" t="s">
        <v>2</v>
      </c>
      <c r="U2" s="23" t="s">
        <v>3</v>
      </c>
      <c r="V2" s="29" t="s">
        <v>29</v>
      </c>
      <c r="W2" s="60" t="s">
        <v>34</v>
      </c>
      <c r="X2" s="54" t="s">
        <v>2</v>
      </c>
      <c r="Y2" s="54" t="s">
        <v>3</v>
      </c>
      <c r="Z2" s="54" t="s">
        <v>29</v>
      </c>
      <c r="AA2" s="24">
        <v>46388</v>
      </c>
      <c r="AB2" s="24" t="s">
        <v>7</v>
      </c>
      <c r="AC2" s="24" t="s">
        <v>31</v>
      </c>
      <c r="AD2" s="24" t="s">
        <v>33</v>
      </c>
      <c r="AE2" s="25" t="s">
        <v>32</v>
      </c>
      <c r="AF2" s="25" t="s">
        <v>2</v>
      </c>
      <c r="AG2" s="25" t="s">
        <v>3</v>
      </c>
      <c r="AH2" s="30" t="s">
        <v>30</v>
      </c>
      <c r="AI2" s="61" t="s">
        <v>34</v>
      </c>
      <c r="AJ2" s="62" t="s">
        <v>2</v>
      </c>
      <c r="AK2" s="62" t="s">
        <v>3</v>
      </c>
      <c r="AL2" s="62" t="s">
        <v>30</v>
      </c>
      <c r="AM2" s="26" t="s">
        <v>5</v>
      </c>
      <c r="AN2" s="27" t="s">
        <v>4</v>
      </c>
      <c r="AO2" s="26" t="s">
        <v>2</v>
      </c>
      <c r="AP2" s="26" t="s">
        <v>3</v>
      </c>
      <c r="AQ2" s="26" t="s">
        <v>6</v>
      </c>
      <c r="AT2" s="33" t="s">
        <v>18</v>
      </c>
      <c r="AX2" s="33" t="s">
        <v>18</v>
      </c>
      <c r="BB2" s="33" t="s">
        <v>18</v>
      </c>
    </row>
    <row r="3" spans="1:56" x14ac:dyDescent="0.3">
      <c r="A3" s="6">
        <v>1</v>
      </c>
      <c r="B3" s="7">
        <v>43832</v>
      </c>
      <c r="C3" s="8">
        <v>5.7464000000000004</v>
      </c>
      <c r="D3" s="46">
        <v>1112.279362</v>
      </c>
      <c r="E3" s="46">
        <v>48.80885</v>
      </c>
      <c r="F3" s="46"/>
      <c r="G3" s="47"/>
      <c r="H3" s="11"/>
      <c r="I3" s="11">
        <v>1</v>
      </c>
      <c r="J3" s="11">
        <v>0</v>
      </c>
      <c r="K3" s="57">
        <f>+D3</f>
        <v>1112.279362</v>
      </c>
      <c r="L3" s="58"/>
      <c r="M3" s="58">
        <v>1</v>
      </c>
      <c r="N3" s="58">
        <v>0</v>
      </c>
      <c r="O3" s="8">
        <v>6.3071999999999999</v>
      </c>
      <c r="P3" s="46">
        <v>1151.74865</v>
      </c>
      <c r="Q3" s="46">
        <v>48.80885</v>
      </c>
      <c r="R3" s="46"/>
      <c r="S3" s="48"/>
      <c r="T3" s="13"/>
      <c r="U3" s="13">
        <v>1</v>
      </c>
      <c r="V3" s="13">
        <v>0</v>
      </c>
      <c r="W3" s="55">
        <f>+P3</f>
        <v>1151.74865</v>
      </c>
      <c r="X3" s="55"/>
      <c r="Y3" s="55">
        <v>1</v>
      </c>
      <c r="Z3" s="55">
        <v>0</v>
      </c>
      <c r="AA3" s="8">
        <v>6.6003999999999996</v>
      </c>
      <c r="AB3" s="46">
        <v>1182.845372</v>
      </c>
      <c r="AC3" s="46">
        <v>48.80885</v>
      </c>
      <c r="AD3" s="46"/>
      <c r="AE3" s="49"/>
      <c r="AF3" s="15"/>
      <c r="AG3" s="15">
        <v>1</v>
      </c>
      <c r="AH3" s="15">
        <v>0</v>
      </c>
      <c r="AI3" s="63">
        <f>+AB3</f>
        <v>1182.845372</v>
      </c>
      <c r="AJ3" s="63"/>
      <c r="AK3" s="63">
        <v>1</v>
      </c>
      <c r="AL3" s="63">
        <v>0</v>
      </c>
      <c r="AM3" s="9">
        <v>4.4000000000000004</v>
      </c>
      <c r="AN3" s="17">
        <v>1</v>
      </c>
      <c r="AO3" s="17"/>
      <c r="AP3" s="17">
        <v>1</v>
      </c>
      <c r="AQ3" s="17">
        <v>0</v>
      </c>
      <c r="AT3" s="19">
        <f>+C2</f>
        <v>44927</v>
      </c>
      <c r="AX3" s="22">
        <f>+O2</f>
        <v>45658</v>
      </c>
      <c r="BB3" s="36">
        <f>+AA2</f>
        <v>46388</v>
      </c>
    </row>
    <row r="4" spans="1:56" x14ac:dyDescent="0.3">
      <c r="A4">
        <f>+A3+1</f>
        <v>2</v>
      </c>
      <c r="B4" s="7">
        <v>43833</v>
      </c>
      <c r="C4" s="8">
        <v>5.7450000000000001</v>
      </c>
      <c r="D4" s="46">
        <v>1112.5654139999999</v>
      </c>
      <c r="E4" s="46">
        <v>0</v>
      </c>
      <c r="F4" s="46"/>
      <c r="G4" s="47">
        <f t="shared" ref="G4:G67" si="0">+D4+E4</f>
        <v>1112.5654139999999</v>
      </c>
      <c r="H4" s="12">
        <f>+(G4/D3-1)*100</f>
        <v>2.5717639809985648E-2</v>
      </c>
      <c r="I4" s="11">
        <f>+(1+H4/100)*I3</f>
        <v>1.0002571763980999</v>
      </c>
      <c r="J4" s="12">
        <f>+(I4-1)*100</f>
        <v>2.5717639809985648E-2</v>
      </c>
      <c r="K4" s="57">
        <f>+D4+F4</f>
        <v>1112.5654139999999</v>
      </c>
      <c r="L4" s="59">
        <f>+(K4/K3-1)*100</f>
        <v>2.5717639809985648E-2</v>
      </c>
      <c r="M4" s="58">
        <f>+(1+L4/100)*M3</f>
        <v>1.0002571763980999</v>
      </c>
      <c r="N4" s="59">
        <f>+(M4-1)*100</f>
        <v>2.5717639809985648E-2</v>
      </c>
      <c r="O4" s="8">
        <v>6.3308999999999997</v>
      </c>
      <c r="P4" s="46">
        <v>1150.9693560000001</v>
      </c>
      <c r="Q4" s="46">
        <v>0</v>
      </c>
      <c r="R4" s="46"/>
      <c r="S4" s="48">
        <f t="shared" ref="S4:S67" si="1">+P4+Q4</f>
        <v>1150.9693560000001</v>
      </c>
      <c r="T4" s="14">
        <f>+(S4/P3-1)*100</f>
        <v>-6.7661811455121956E-2</v>
      </c>
      <c r="U4" s="13">
        <f>+(1+T4/100)*U3</f>
        <v>0.99932338188544878</v>
      </c>
      <c r="V4" s="14">
        <f>+(U4-1)*100</f>
        <v>-6.7661811455121956E-2</v>
      </c>
      <c r="W4" s="56">
        <f>+P4+R4</f>
        <v>1150.9693560000001</v>
      </c>
      <c r="X4" s="56">
        <f>+(W4/W3-1)*100</f>
        <v>-6.7661811455121956E-2</v>
      </c>
      <c r="Y4" s="56">
        <f>+(1+X4/100)*Y3</f>
        <v>0.99932338188544878</v>
      </c>
      <c r="Z4" s="56">
        <f>+(Y4-1)*100</f>
        <v>-6.7661811455121956E-2</v>
      </c>
      <c r="AA4" s="8">
        <v>6.64</v>
      </c>
      <c r="AB4" s="46">
        <v>1180.78944</v>
      </c>
      <c r="AC4" s="46">
        <v>0</v>
      </c>
      <c r="AD4" s="46"/>
      <c r="AE4" s="49">
        <f t="shared" ref="AE4:AE67" si="2">+AC4+AB4</f>
        <v>1180.78944</v>
      </c>
      <c r="AF4" s="16">
        <f>+(AE4/AB3-1)*100</f>
        <v>-0.17381240597186265</v>
      </c>
      <c r="AG4" s="15">
        <f>+(1+AF4/100)*AG3</f>
        <v>0.99826187594028137</v>
      </c>
      <c r="AH4" s="16">
        <f>+(AG4-1)*100</f>
        <v>-0.17381240597186265</v>
      </c>
      <c r="AI4" s="64">
        <f>+AB4+AD4</f>
        <v>1180.78944</v>
      </c>
      <c r="AJ4" s="64">
        <f>+(AI4/AI3-1)*100</f>
        <v>-0.17381240597186265</v>
      </c>
      <c r="AK4" s="64">
        <f>+(1+AJ4/100)*AK3</f>
        <v>0.99826187594028137</v>
      </c>
      <c r="AL4" s="64">
        <f>+(AK4-1)*100</f>
        <v>-0.17381240597186265</v>
      </c>
      <c r="AM4" s="9">
        <v>4.4000000000000004</v>
      </c>
      <c r="AN4" s="17">
        <f t="shared" ref="AN4:AN67" si="3">+((AM3/100+1)^(1/252))*AN3</f>
        <v>1.0001708855892015</v>
      </c>
      <c r="AO4" s="18">
        <f>+(AN4/AN3-1)*100</f>
        <v>1.7088558920153041E-2</v>
      </c>
      <c r="AP4" s="17">
        <f>+(1+AO4/100)*AP3</f>
        <v>1.0001708855892015</v>
      </c>
      <c r="AQ4" s="18">
        <f>+(AP4-1)*100</f>
        <v>1.7088558920153041E-2</v>
      </c>
      <c r="AT4" s="11" t="s">
        <v>9</v>
      </c>
      <c r="AU4" s="31">
        <v>43832</v>
      </c>
      <c r="AX4" s="13" t="s">
        <v>9</v>
      </c>
      <c r="AY4" s="31">
        <v>43832</v>
      </c>
      <c r="BB4" s="15" t="s">
        <v>9</v>
      </c>
      <c r="BC4" s="31">
        <v>43832</v>
      </c>
    </row>
    <row r="5" spans="1:56" x14ac:dyDescent="0.3">
      <c r="A5">
        <f t="shared" ref="A5:A68" si="4">+A4+1</f>
        <v>3</v>
      </c>
      <c r="B5" s="7">
        <v>43836</v>
      </c>
      <c r="C5" s="8">
        <v>5.7777000000000003</v>
      </c>
      <c r="D5" s="46">
        <v>1111.893247</v>
      </c>
      <c r="E5" s="46">
        <v>0</v>
      </c>
      <c r="F5" s="46"/>
      <c r="G5" s="47">
        <f t="shared" si="0"/>
        <v>1111.893247</v>
      </c>
      <c r="H5" s="12">
        <f t="shared" ref="H5:H68" si="5">+(G5/D4-1)*100</f>
        <v>-6.0415953214232321E-2</v>
      </c>
      <c r="I5" s="11">
        <f t="shared" ref="I5:I68" si="6">+(1+H5/100)*I4</f>
        <v>0.99965286149038513</v>
      </c>
      <c r="J5" s="12">
        <f t="shared" ref="J5:J68" si="7">+(I5-1)*100</f>
        <v>-3.4713850961487491E-2</v>
      </c>
      <c r="K5" s="57">
        <f t="shared" ref="K5:K68" si="8">+D5+F5</f>
        <v>1111.893247</v>
      </c>
      <c r="L5" s="59">
        <f t="shared" ref="L5:L68" si="9">+(K5/K4-1)*100</f>
        <v>-6.0415953214232321E-2</v>
      </c>
      <c r="M5" s="58">
        <f t="shared" ref="M5:M68" si="10">+(1+L5/100)*M4</f>
        <v>0.99965286149038513</v>
      </c>
      <c r="N5" s="59">
        <f t="shared" ref="N5:N68" si="11">+(M5-1)*100</f>
        <v>-3.4713850961487491E-2</v>
      </c>
      <c r="O5" s="8">
        <v>6.3708999999999998</v>
      </c>
      <c r="P5" s="46">
        <v>1149.4669240000001</v>
      </c>
      <c r="Q5" s="46">
        <v>0</v>
      </c>
      <c r="R5" s="46"/>
      <c r="S5" s="48">
        <f t="shared" si="1"/>
        <v>1149.4669240000001</v>
      </c>
      <c r="T5" s="14">
        <f t="shared" ref="T5:T68" si="12">+(S5/P4-1)*100</f>
        <v>-0.1305362294980128</v>
      </c>
      <c r="U5" s="13">
        <f t="shared" ref="U5:U68" si="13">+(1+T5/100)*U4</f>
        <v>0.99801890282224348</v>
      </c>
      <c r="V5" s="14">
        <f t="shared" ref="V5:V68" si="14">+(U5-1)*100</f>
        <v>-0.19810971777565189</v>
      </c>
      <c r="W5" s="56">
        <f t="shared" ref="W5:W68" si="15">+P5+R5</f>
        <v>1149.4669240000001</v>
      </c>
      <c r="X5" s="56">
        <f t="shared" ref="X5:X68" si="16">+(W5/W4-1)*100</f>
        <v>-0.1305362294980128</v>
      </c>
      <c r="Y5" s="56">
        <f t="shared" ref="Y5:Y68" si="17">+(1+X5/100)*Y4</f>
        <v>0.99801890282224348</v>
      </c>
      <c r="Z5" s="56">
        <f t="shared" ref="Z5:Z68" si="18">+(Y5-1)*100</f>
        <v>-0.19810971777565189</v>
      </c>
      <c r="AA5" s="8">
        <v>6.68</v>
      </c>
      <c r="AB5" s="46">
        <v>1178.7185340000001</v>
      </c>
      <c r="AC5" s="46">
        <v>0</v>
      </c>
      <c r="AD5" s="46"/>
      <c r="AE5" s="49">
        <f t="shared" si="2"/>
        <v>1178.7185340000001</v>
      </c>
      <c r="AF5" s="16">
        <f t="shared" ref="AF5:AF68" si="19">+(AE5/AB4-1)*100</f>
        <v>-0.17538317415846105</v>
      </c>
      <c r="AG5" s="15">
        <f t="shared" ref="AG5:AG68" si="20">+(1+AF5/100)*AG4</f>
        <v>0.99651109257584347</v>
      </c>
      <c r="AH5" s="16">
        <f t="shared" ref="AH5:AH68" si="21">+(AG5-1)*100</f>
        <v>-0.34889074241565288</v>
      </c>
      <c r="AI5" s="64">
        <f t="shared" ref="AI5:AI68" si="22">+AB5+AD5</f>
        <v>1178.7185340000001</v>
      </c>
      <c r="AJ5" s="64">
        <f t="shared" ref="AJ5:AJ68" si="23">+(AI5/AI4-1)*100</f>
        <v>-0.17538317415846105</v>
      </c>
      <c r="AK5" s="64">
        <f t="shared" ref="AK5:AK68" si="24">+(1+AJ5/100)*AK4</f>
        <v>0.99651109257584347</v>
      </c>
      <c r="AL5" s="64">
        <f t="shared" ref="AL5:AL68" si="25">+(AK5-1)*100</f>
        <v>-0.34889074241565288</v>
      </c>
      <c r="AM5" s="9">
        <v>4.4000000000000004</v>
      </c>
      <c r="AN5" s="17">
        <f t="shared" si="3"/>
        <v>1.0003418003802877</v>
      </c>
      <c r="AO5" s="18">
        <f t="shared" ref="AO5:AO68" si="26">+(AN5/AN4-1)*100</f>
        <v>1.7088558920153041E-2</v>
      </c>
      <c r="AP5" s="17">
        <f t="shared" ref="AP5:AP68" si="27">+(1+AO5/100)*AP4</f>
        <v>1.0003418003802877</v>
      </c>
      <c r="AQ5" s="18">
        <f t="shared" ref="AQ5:AQ68" si="28">+(AP5-1)*100</f>
        <v>3.4180038028774895E-2</v>
      </c>
      <c r="AT5" s="11" t="s">
        <v>10</v>
      </c>
      <c r="AU5" s="31">
        <v>44561</v>
      </c>
      <c r="AX5" s="13" t="s">
        <v>10</v>
      </c>
      <c r="AY5" s="31">
        <v>44561</v>
      </c>
      <c r="BB5" s="15" t="s">
        <v>10</v>
      </c>
      <c r="BC5" s="31">
        <v>44561</v>
      </c>
    </row>
    <row r="6" spans="1:56" x14ac:dyDescent="0.3">
      <c r="A6">
        <f t="shared" si="4"/>
        <v>4</v>
      </c>
      <c r="B6" s="7">
        <v>43837</v>
      </c>
      <c r="C6" s="8">
        <v>5.74</v>
      </c>
      <c r="D6" s="46">
        <v>1113.1991740000001</v>
      </c>
      <c r="E6" s="46">
        <v>0</v>
      </c>
      <c r="F6" s="46"/>
      <c r="G6" s="47">
        <f t="shared" si="0"/>
        <v>1113.1991740000001</v>
      </c>
      <c r="H6" s="12">
        <f t="shared" si="5"/>
        <v>0.11745075379525627</v>
      </c>
      <c r="I6" s="11">
        <f t="shared" si="6"/>
        <v>1.0008269613115415</v>
      </c>
      <c r="J6" s="12">
        <f t="shared" si="7"/>
        <v>8.2696131154147423E-2</v>
      </c>
      <c r="K6" s="57">
        <f t="shared" si="8"/>
        <v>1113.1991740000001</v>
      </c>
      <c r="L6" s="59">
        <f t="shared" si="9"/>
        <v>0.11745075379525627</v>
      </c>
      <c r="M6" s="58">
        <f t="shared" si="10"/>
        <v>1.0008269613115415</v>
      </c>
      <c r="N6" s="59">
        <f t="shared" si="11"/>
        <v>8.2696131154147423E-2</v>
      </c>
      <c r="O6" s="8">
        <v>6.3550000000000004</v>
      </c>
      <c r="P6" s="46">
        <v>1150.4563949999999</v>
      </c>
      <c r="Q6" s="46">
        <v>0</v>
      </c>
      <c r="R6" s="46"/>
      <c r="S6" s="48">
        <f t="shared" si="1"/>
        <v>1150.4563949999999</v>
      </c>
      <c r="T6" s="14">
        <f t="shared" si="12"/>
        <v>8.6080858817294548E-2</v>
      </c>
      <c r="U6" s="13">
        <f t="shared" si="13"/>
        <v>0.99887800606495181</v>
      </c>
      <c r="V6" s="14">
        <f t="shared" si="14"/>
        <v>-0.11219939350481933</v>
      </c>
      <c r="W6" s="56">
        <f t="shared" si="15"/>
        <v>1150.4563949999999</v>
      </c>
      <c r="X6" s="56">
        <f t="shared" si="16"/>
        <v>8.6080858817294548E-2</v>
      </c>
      <c r="Y6" s="56">
        <f t="shared" si="17"/>
        <v>0.99887800606495181</v>
      </c>
      <c r="Z6" s="56">
        <f t="shared" si="18"/>
        <v>-0.11219939350481933</v>
      </c>
      <c r="AA6" s="8">
        <v>6.68</v>
      </c>
      <c r="AB6" s="46">
        <v>1179.021033</v>
      </c>
      <c r="AC6" s="46">
        <v>0</v>
      </c>
      <c r="AD6" s="46"/>
      <c r="AE6" s="49">
        <f t="shared" si="2"/>
        <v>1179.021033</v>
      </c>
      <c r="AF6" s="16">
        <f t="shared" si="19"/>
        <v>2.566337859923884E-2</v>
      </c>
      <c r="AG6" s="15">
        <f t="shared" si="20"/>
        <v>0.9967668309903146</v>
      </c>
      <c r="AH6" s="16">
        <f t="shared" si="21"/>
        <v>-0.32331690096853993</v>
      </c>
      <c r="AI6" s="64">
        <f t="shared" si="22"/>
        <v>1179.021033</v>
      </c>
      <c r="AJ6" s="64">
        <f t="shared" si="23"/>
        <v>2.566337859923884E-2</v>
      </c>
      <c r="AK6" s="64">
        <f t="shared" si="24"/>
        <v>0.9967668309903146</v>
      </c>
      <c r="AL6" s="64">
        <f t="shared" si="25"/>
        <v>-0.32331690096853993</v>
      </c>
      <c r="AM6" s="9">
        <v>4.4000000000000004</v>
      </c>
      <c r="AN6" s="17">
        <f t="shared" si="3"/>
        <v>1.0005127443782487</v>
      </c>
      <c r="AO6" s="18">
        <f t="shared" si="26"/>
        <v>1.7088558920153041E-2</v>
      </c>
      <c r="AP6" s="17">
        <f t="shared" si="27"/>
        <v>1.0005127443782487</v>
      </c>
      <c r="AQ6" s="18">
        <f t="shared" si="28"/>
        <v>5.1274437824866403E-2</v>
      </c>
      <c r="AV6" s="65" t="s">
        <v>35</v>
      </c>
      <c r="AZ6" s="65" t="s">
        <v>35</v>
      </c>
      <c r="BD6" s="65" t="s">
        <v>35</v>
      </c>
    </row>
    <row r="7" spans="1:56" x14ac:dyDescent="0.3">
      <c r="A7">
        <f t="shared" si="4"/>
        <v>5</v>
      </c>
      <c r="B7" s="7">
        <v>43838</v>
      </c>
      <c r="C7" s="8">
        <v>5.6779999999999999</v>
      </c>
      <c r="D7" s="46">
        <v>1115.186753</v>
      </c>
      <c r="E7" s="46">
        <v>0</v>
      </c>
      <c r="F7" s="46"/>
      <c r="G7" s="47">
        <f t="shared" si="0"/>
        <v>1115.186753</v>
      </c>
      <c r="H7" s="12">
        <f t="shared" si="5"/>
        <v>0.178546575170202</v>
      </c>
      <c r="I7" s="11">
        <f t="shared" si="6"/>
        <v>1.0026139035743433</v>
      </c>
      <c r="J7" s="12">
        <f t="shared" si="7"/>
        <v>0.26139035743433237</v>
      </c>
      <c r="K7" s="57">
        <f t="shared" si="8"/>
        <v>1115.186753</v>
      </c>
      <c r="L7" s="59">
        <f t="shared" si="9"/>
        <v>0.178546575170202</v>
      </c>
      <c r="M7" s="58">
        <f t="shared" si="10"/>
        <v>1.0026139035743433</v>
      </c>
      <c r="N7" s="59">
        <f t="shared" si="11"/>
        <v>0.26139035743433237</v>
      </c>
      <c r="O7" s="8">
        <v>6.3159999999999998</v>
      </c>
      <c r="P7" s="46">
        <v>1152.4748830000001</v>
      </c>
      <c r="Q7" s="46">
        <v>0</v>
      </c>
      <c r="R7" s="46"/>
      <c r="S7" s="48">
        <f t="shared" si="1"/>
        <v>1152.4748830000001</v>
      </c>
      <c r="T7" s="14">
        <f t="shared" si="12"/>
        <v>0.17545106522705023</v>
      </c>
      <c r="U7" s="13">
        <f t="shared" si="13"/>
        <v>1.0006305481669115</v>
      </c>
      <c r="V7" s="14">
        <f t="shared" si="14"/>
        <v>6.3054816691154869E-2</v>
      </c>
      <c r="W7" s="56">
        <f t="shared" si="15"/>
        <v>1152.4748830000001</v>
      </c>
      <c r="X7" s="56">
        <f t="shared" si="16"/>
        <v>0.17545106522705023</v>
      </c>
      <c r="Y7" s="56">
        <f t="shared" si="17"/>
        <v>1.0006305481669115</v>
      </c>
      <c r="Z7" s="56">
        <f t="shared" si="18"/>
        <v>6.3054816691154869E-2</v>
      </c>
      <c r="AA7" s="8">
        <v>6.6550000000000002</v>
      </c>
      <c r="AB7" s="46">
        <v>1180.804028</v>
      </c>
      <c r="AC7" s="46">
        <v>0</v>
      </c>
      <c r="AD7" s="46"/>
      <c r="AE7" s="49">
        <f t="shared" si="2"/>
        <v>1180.804028</v>
      </c>
      <c r="AF7" s="16">
        <f t="shared" si="19"/>
        <v>0.15122673388303642</v>
      </c>
      <c r="AG7" s="15">
        <f t="shared" si="20"/>
        <v>0.99827420891325069</v>
      </c>
      <c r="AH7" s="16">
        <f t="shared" si="21"/>
        <v>-0.17257910867493065</v>
      </c>
      <c r="AI7" s="64">
        <f t="shared" si="22"/>
        <v>1180.804028</v>
      </c>
      <c r="AJ7" s="64">
        <f t="shared" si="23"/>
        <v>0.15122673388303642</v>
      </c>
      <c r="AK7" s="64">
        <f t="shared" si="24"/>
        <v>0.99827420891325069</v>
      </c>
      <c r="AL7" s="64">
        <f t="shared" si="25"/>
        <v>-0.17257910867493065</v>
      </c>
      <c r="AM7" s="9">
        <v>4.4000000000000004</v>
      </c>
      <c r="AN7" s="17">
        <f t="shared" si="3"/>
        <v>1.0006837175880754</v>
      </c>
      <c r="AO7" s="18">
        <f t="shared" si="26"/>
        <v>1.7088558920153041E-2</v>
      </c>
      <c r="AP7" s="17">
        <f t="shared" si="27"/>
        <v>1.0006837175880754</v>
      </c>
      <c r="AQ7" s="18">
        <f t="shared" si="28"/>
        <v>6.8371758807539429E-2</v>
      </c>
      <c r="AT7" s="32" t="s">
        <v>11</v>
      </c>
      <c r="AU7" s="12">
        <f>((VLOOKUP(AU5,B:AQ,8,FALSE)/VLOOKUP(AU4,B:AQ,8,FALSE))-1)*100</f>
        <v>5.852023663370276</v>
      </c>
      <c r="AV7" s="12">
        <f>((VLOOKUP(AU5,B:AQ,12,FALSE)/VLOOKUP(AU4,B:AQ,12,FALSE))-1)*100</f>
        <v>6.5598861802980579</v>
      </c>
      <c r="AX7" s="35" t="s">
        <v>11</v>
      </c>
      <c r="AY7" s="14">
        <f>(((VLOOKUP(AY5,B:AQ,20,FALSE)/VLOOKUP(AY4,B:AQ,20,FALSE))-1)*100)</f>
        <v>1.825934245261851</v>
      </c>
      <c r="AZ7" s="14">
        <f>(((VLOOKUP(AY5,B:AQ,22,FALSE)/VLOOKUP(AY4,B:AQ,22,FALSE))-1)*100)</f>
        <v>2.9039383857010215</v>
      </c>
      <c r="BB7" s="34" t="s">
        <v>11</v>
      </c>
      <c r="BC7" s="16">
        <f>(((VLOOKUP(BC5,B:AQ,32,FALSE)/VLOOKUP(BC4,B:AQ,32,FALSE))-1)*100)</f>
        <v>-1.84660078473734</v>
      </c>
      <c r="BD7" s="16">
        <f>(((VLOOKUP(BC5,B:AQ,36,FALSE)/VLOOKUP(BC4,B:AQ,36,FALSE))-1)*100)</f>
        <v>-0.53963028447804318</v>
      </c>
    </row>
    <row r="8" spans="1:56" x14ac:dyDescent="0.3">
      <c r="A8">
        <f t="shared" si="4"/>
        <v>6</v>
      </c>
      <c r="B8" s="7">
        <v>43839</v>
      </c>
      <c r="C8" s="8">
        <v>5.625</v>
      </c>
      <c r="D8" s="46">
        <v>1116.92067</v>
      </c>
      <c r="E8" s="46">
        <v>0</v>
      </c>
      <c r="F8" s="46"/>
      <c r="G8" s="47">
        <f t="shared" si="0"/>
        <v>1116.92067</v>
      </c>
      <c r="H8" s="12">
        <f t="shared" si="5"/>
        <v>0.15548220917578348</v>
      </c>
      <c r="I8" s="11">
        <f t="shared" si="6"/>
        <v>1.0041727898211243</v>
      </c>
      <c r="J8" s="12">
        <f t="shared" si="7"/>
        <v>0.41727898211243453</v>
      </c>
      <c r="K8" s="57">
        <f t="shared" si="8"/>
        <v>1116.92067</v>
      </c>
      <c r="L8" s="59">
        <f t="shared" si="9"/>
        <v>0.15548220917578348</v>
      </c>
      <c r="M8" s="58">
        <f t="shared" si="10"/>
        <v>1.0041727898211243</v>
      </c>
      <c r="N8" s="59">
        <f t="shared" si="11"/>
        <v>0.41727898211243453</v>
      </c>
      <c r="O8" s="8">
        <v>6.2901999999999996</v>
      </c>
      <c r="P8" s="46">
        <v>1153.905354</v>
      </c>
      <c r="Q8" s="46">
        <v>0</v>
      </c>
      <c r="R8" s="46"/>
      <c r="S8" s="48">
        <f t="shared" si="1"/>
        <v>1153.905354</v>
      </c>
      <c r="T8" s="14">
        <f t="shared" si="12"/>
        <v>0.12412166382977929</v>
      </c>
      <c r="U8" s="13">
        <f t="shared" si="13"/>
        <v>1.0018725474520853</v>
      </c>
      <c r="V8" s="14">
        <f t="shared" si="14"/>
        <v>0.18725474520853158</v>
      </c>
      <c r="W8" s="56">
        <f t="shared" si="15"/>
        <v>1153.905354</v>
      </c>
      <c r="X8" s="56">
        <f t="shared" si="16"/>
        <v>0.12412166382977929</v>
      </c>
      <c r="Y8" s="56">
        <f t="shared" si="17"/>
        <v>1.0018725474520853</v>
      </c>
      <c r="Z8" s="56">
        <f t="shared" si="18"/>
        <v>0.18725474520853158</v>
      </c>
      <c r="AA8" s="8">
        <v>6.6143999999999998</v>
      </c>
      <c r="AB8" s="46">
        <v>1183.5143720000001</v>
      </c>
      <c r="AC8" s="46">
        <v>0</v>
      </c>
      <c r="AD8" s="46"/>
      <c r="AE8" s="49">
        <f t="shared" si="2"/>
        <v>1183.5143720000001</v>
      </c>
      <c r="AF8" s="16">
        <f t="shared" si="19"/>
        <v>0.2295337698492439</v>
      </c>
      <c r="AG8" s="15">
        <f t="shared" si="20"/>
        <v>1.0005655853384019</v>
      </c>
      <c r="AH8" s="16">
        <f t="shared" si="21"/>
        <v>5.6558533840189718E-2</v>
      </c>
      <c r="AI8" s="64">
        <f t="shared" si="22"/>
        <v>1183.5143720000001</v>
      </c>
      <c r="AJ8" s="64">
        <f t="shared" si="23"/>
        <v>0.2295337698492439</v>
      </c>
      <c r="AK8" s="64">
        <f t="shared" si="24"/>
        <v>1.0005655853384019</v>
      </c>
      <c r="AL8" s="64">
        <f t="shared" si="25"/>
        <v>5.6558533840189718E-2</v>
      </c>
      <c r="AM8" s="9">
        <v>4.4000000000000004</v>
      </c>
      <c r="AN8" s="17">
        <f t="shared" si="3"/>
        <v>1.0008547200147597</v>
      </c>
      <c r="AO8" s="18">
        <f t="shared" si="26"/>
        <v>1.7088558920153041E-2</v>
      </c>
      <c r="AP8" s="17">
        <f t="shared" si="27"/>
        <v>1.0008547200147597</v>
      </c>
      <c r="AQ8" s="18">
        <f t="shared" si="28"/>
        <v>8.5472001475972448E-2</v>
      </c>
      <c r="AT8" s="32" t="s">
        <v>6</v>
      </c>
      <c r="AU8" s="12">
        <f>(((VLOOKUP(AU5,B:AQ,41,FALSE)/VLOOKUP(AU4,B:AQ,41,FALSE))-1)*100)</f>
        <v>7.2701929315353464</v>
      </c>
      <c r="AV8" s="12">
        <f>+AU8</f>
        <v>7.2701929315353464</v>
      </c>
      <c r="AX8" s="35" t="s">
        <v>6</v>
      </c>
      <c r="AY8" s="14">
        <f>(((VLOOKUP(AY5,B:AQ,41,FALSE)/VLOOKUP(AY4,B:AQ,41,FALSE))-1)*100)</f>
        <v>7.2701929315353464</v>
      </c>
      <c r="AZ8" s="14">
        <f>+AY8</f>
        <v>7.2701929315353464</v>
      </c>
      <c r="BB8" s="34" t="s">
        <v>6</v>
      </c>
      <c r="BC8" s="16">
        <f>(((VLOOKUP(BC5,B:AQ,41,FALSE)/VLOOKUP(BC4,B:AQ,41,FALSE))-1)*100)</f>
        <v>7.2701929315353464</v>
      </c>
      <c r="BD8" s="16">
        <f>+BC8</f>
        <v>7.2701929315353464</v>
      </c>
    </row>
    <row r="9" spans="1:56" x14ac:dyDescent="0.3">
      <c r="A9">
        <f t="shared" si="4"/>
        <v>7</v>
      </c>
      <c r="B9" s="7">
        <v>43840</v>
      </c>
      <c r="C9" s="8">
        <v>5.6349999999999998</v>
      </c>
      <c r="D9" s="46">
        <v>1116.8823520000001</v>
      </c>
      <c r="E9" s="46">
        <v>0</v>
      </c>
      <c r="F9" s="46"/>
      <c r="G9" s="47">
        <f t="shared" si="0"/>
        <v>1116.8823520000001</v>
      </c>
      <c r="H9" s="12">
        <f t="shared" si="5"/>
        <v>-3.4306823241014861E-3</v>
      </c>
      <c r="I9" s="11">
        <f t="shared" si="6"/>
        <v>1.0041383398427206</v>
      </c>
      <c r="J9" s="12">
        <f t="shared" si="7"/>
        <v>0.41383398427206064</v>
      </c>
      <c r="K9" s="57">
        <f t="shared" si="8"/>
        <v>1116.8823520000001</v>
      </c>
      <c r="L9" s="59">
        <f t="shared" si="9"/>
        <v>-3.4306823241014861E-3</v>
      </c>
      <c r="M9" s="58">
        <f t="shared" si="10"/>
        <v>1.0041383398427206</v>
      </c>
      <c r="N9" s="59">
        <f t="shared" si="11"/>
        <v>0.41383398427206064</v>
      </c>
      <c r="O9" s="8">
        <v>6.2911000000000001</v>
      </c>
      <c r="P9" s="46">
        <v>1154.1445940000001</v>
      </c>
      <c r="Q9" s="46">
        <v>0</v>
      </c>
      <c r="R9" s="46"/>
      <c r="S9" s="48">
        <f t="shared" si="1"/>
        <v>1154.1445940000001</v>
      </c>
      <c r="T9" s="14">
        <f t="shared" si="12"/>
        <v>2.0733069585898711E-2</v>
      </c>
      <c r="U9" s="13">
        <f t="shared" si="13"/>
        <v>1.0020802663845105</v>
      </c>
      <c r="V9" s="14">
        <f t="shared" si="14"/>
        <v>0.20802663845105318</v>
      </c>
      <c r="W9" s="56">
        <f t="shared" si="15"/>
        <v>1154.1445940000001</v>
      </c>
      <c r="X9" s="56">
        <f t="shared" si="16"/>
        <v>2.0733069585898711E-2</v>
      </c>
      <c r="Y9" s="56">
        <f t="shared" si="17"/>
        <v>1.0020802663845105</v>
      </c>
      <c r="Z9" s="56">
        <f t="shared" si="18"/>
        <v>0.20802663845105318</v>
      </c>
      <c r="AA9" s="8">
        <v>6.6239999999999997</v>
      </c>
      <c r="AB9" s="46">
        <v>1183.2454130000001</v>
      </c>
      <c r="AC9" s="46">
        <v>0</v>
      </c>
      <c r="AD9" s="46"/>
      <c r="AE9" s="49">
        <f t="shared" si="2"/>
        <v>1183.2454130000001</v>
      </c>
      <c r="AF9" s="16">
        <f t="shared" si="19"/>
        <v>-2.2725452800842483E-2</v>
      </c>
      <c r="AG9" s="15">
        <f t="shared" si="20"/>
        <v>1.0003382022785643</v>
      </c>
      <c r="AH9" s="16">
        <f t="shared" si="21"/>
        <v>3.3820227856429241E-2</v>
      </c>
      <c r="AI9" s="64">
        <f t="shared" si="22"/>
        <v>1183.2454130000001</v>
      </c>
      <c r="AJ9" s="64">
        <f t="shared" si="23"/>
        <v>-2.2725452800842483E-2</v>
      </c>
      <c r="AK9" s="64">
        <f t="shared" si="24"/>
        <v>1.0003382022785643</v>
      </c>
      <c r="AL9" s="64">
        <f t="shared" si="25"/>
        <v>3.3820227856429241E-2</v>
      </c>
      <c r="AM9" s="9">
        <v>4.4000000000000004</v>
      </c>
      <c r="AN9" s="17">
        <f t="shared" si="3"/>
        <v>1.0010257516632945</v>
      </c>
      <c r="AO9" s="18">
        <f t="shared" si="26"/>
        <v>1.7088558920153041E-2</v>
      </c>
      <c r="AP9" s="17">
        <f t="shared" si="27"/>
        <v>1.0010257516632945</v>
      </c>
      <c r="AQ9" s="18">
        <f t="shared" si="28"/>
        <v>0.10257516632945496</v>
      </c>
      <c r="AT9" s="32" t="s">
        <v>13</v>
      </c>
      <c r="AU9" s="12">
        <f>+AU7/AU8*100</f>
        <v>80.493375051801053</v>
      </c>
      <c r="AV9" s="12">
        <f>+AV7/AV8*100</f>
        <v>90.229877557220703</v>
      </c>
      <c r="AX9" s="35" t="s">
        <v>13</v>
      </c>
      <c r="AY9" s="14">
        <f>+AY7/AY8*100</f>
        <v>25.11534786568922</v>
      </c>
      <c r="AZ9" s="14">
        <f>+AZ7/AZ8*100</f>
        <v>39.943071842080499</v>
      </c>
      <c r="BB9" s="34" t="s">
        <v>13</v>
      </c>
      <c r="BC9" s="16">
        <f>+BC7/BC8*100</f>
        <v>-25.399611841488891</v>
      </c>
      <c r="BD9" s="16">
        <f>+BD7/BD8*100</f>
        <v>-7.4225029453803231</v>
      </c>
    </row>
    <row r="10" spans="1:56" x14ac:dyDescent="0.3">
      <c r="A10">
        <f t="shared" si="4"/>
        <v>8</v>
      </c>
      <c r="B10" s="7">
        <v>43843</v>
      </c>
      <c r="C10" s="8">
        <v>5.6943000000000001</v>
      </c>
      <c r="D10" s="46">
        <v>1115.4638359999999</v>
      </c>
      <c r="E10" s="46">
        <v>0</v>
      </c>
      <c r="F10" s="46"/>
      <c r="G10" s="47">
        <f t="shared" si="0"/>
        <v>1115.4638359999999</v>
      </c>
      <c r="H10" s="12">
        <f t="shared" si="5"/>
        <v>-0.12700675209524892</v>
      </c>
      <c r="I10" s="11">
        <f t="shared" si="6"/>
        <v>1.0028630163507433</v>
      </c>
      <c r="J10" s="12">
        <f t="shared" si="7"/>
        <v>0.28630163507432638</v>
      </c>
      <c r="K10" s="57">
        <f t="shared" si="8"/>
        <v>1115.4638359999999</v>
      </c>
      <c r="L10" s="59">
        <f t="shared" si="9"/>
        <v>-0.12700675209524892</v>
      </c>
      <c r="M10" s="58">
        <f t="shared" si="10"/>
        <v>1.0028630163507433</v>
      </c>
      <c r="N10" s="59">
        <f t="shared" si="11"/>
        <v>0.28630163507432638</v>
      </c>
      <c r="O10" s="8">
        <v>6.35</v>
      </c>
      <c r="P10" s="46">
        <v>1151.8040960000001</v>
      </c>
      <c r="Q10" s="46">
        <v>0</v>
      </c>
      <c r="R10" s="46"/>
      <c r="S10" s="48">
        <f t="shared" si="1"/>
        <v>1151.8040960000001</v>
      </c>
      <c r="T10" s="14">
        <f t="shared" si="12"/>
        <v>-0.20279070856177306</v>
      </c>
      <c r="U10" s="13">
        <f t="shared" si="13"/>
        <v>1.0000481407119517</v>
      </c>
      <c r="V10" s="14">
        <f t="shared" si="14"/>
        <v>4.8140711951694115E-3</v>
      </c>
      <c r="W10" s="56">
        <f t="shared" si="15"/>
        <v>1151.8040960000001</v>
      </c>
      <c r="X10" s="56">
        <f t="shared" si="16"/>
        <v>-0.20279070856177306</v>
      </c>
      <c r="Y10" s="56">
        <f t="shared" si="17"/>
        <v>1.0000481407119517</v>
      </c>
      <c r="Z10" s="56">
        <f t="shared" si="18"/>
        <v>4.8140711951694115E-3</v>
      </c>
      <c r="AA10" s="8">
        <v>6.6920999999999999</v>
      </c>
      <c r="AB10" s="46">
        <v>1179.517231</v>
      </c>
      <c r="AC10" s="46">
        <v>0</v>
      </c>
      <c r="AD10" s="46"/>
      <c r="AE10" s="49">
        <f t="shared" si="2"/>
        <v>1179.517231</v>
      </c>
      <c r="AF10" s="16">
        <f t="shared" si="19"/>
        <v>-0.31508104396936742</v>
      </c>
      <c r="AG10" s="15">
        <f t="shared" si="20"/>
        <v>0.99718632622760062</v>
      </c>
      <c r="AH10" s="16">
        <f t="shared" si="21"/>
        <v>-0.28136737723993832</v>
      </c>
      <c r="AI10" s="64">
        <f t="shared" si="22"/>
        <v>1179.517231</v>
      </c>
      <c r="AJ10" s="64">
        <f t="shared" si="23"/>
        <v>-0.31508104396936742</v>
      </c>
      <c r="AK10" s="64">
        <f t="shared" si="24"/>
        <v>0.99718632622760062</v>
      </c>
      <c r="AL10" s="64">
        <f t="shared" si="25"/>
        <v>-0.28136737723993832</v>
      </c>
      <c r="AM10" s="9">
        <v>4.4000000000000004</v>
      </c>
      <c r="AN10" s="17">
        <f t="shared" si="3"/>
        <v>1.0011968125386734</v>
      </c>
      <c r="AO10" s="18">
        <f t="shared" si="26"/>
        <v>1.7088558920153041E-2</v>
      </c>
      <c r="AP10" s="17">
        <f t="shared" si="27"/>
        <v>1.0011968125386734</v>
      </c>
      <c r="AQ10" s="18">
        <f t="shared" si="28"/>
        <v>0.11968125386734307</v>
      </c>
      <c r="AT10" s="32" t="s">
        <v>12</v>
      </c>
      <c r="AU10" s="12">
        <f>(((1+AU7/100)^(252/NETWORKDAYS(AU4,AU5-1,Feriados!$A$1:$A$936)))-1)*100</f>
        <v>2.9019328094822106</v>
      </c>
      <c r="AV10" s="12">
        <f>(((1+AV7/100)^(252/NETWORKDAYS(AU4,AU5-1,Feriados!$A$1:$A$936)))-1)*100</f>
        <v>3.247487016645767</v>
      </c>
      <c r="AX10" s="35" t="s">
        <v>12</v>
      </c>
      <c r="AY10" s="14">
        <f>(((1+AY7/100)^(252/NETWORKDAYS(AY4,AY5-1,Feriados!$A$1:$A$936)))-1)*100</f>
        <v>0.91430413987794168</v>
      </c>
      <c r="AZ10" s="14">
        <f>(((1+AZ7/100)^(252/NETWORKDAYS(AY4,AY5-1,Feriados!$A$1:$A$936)))-1)*100</f>
        <v>1.4502729527397173</v>
      </c>
      <c r="BB10" s="34" t="s">
        <v>12</v>
      </c>
      <c r="BC10" s="16">
        <f>(((1+BC7/100)^(252/NETWORKDAYS(BC4,BC5-1,Feriados!$A$1:$A$936)))-1)*100</f>
        <v>-0.93313113610133946</v>
      </c>
      <c r="BD10" s="16">
        <f>(((1+BD7/100)^(252/NETWORKDAYS(BC4,BC5-1,Feriados!$A$1:$A$936)))-1)*100</f>
        <v>-0.27179577322523629</v>
      </c>
    </row>
    <row r="11" spans="1:56" x14ac:dyDescent="0.3">
      <c r="A11">
        <f t="shared" si="4"/>
        <v>9</v>
      </c>
      <c r="B11" s="7">
        <v>43844</v>
      </c>
      <c r="C11" s="8">
        <v>5.6144999999999996</v>
      </c>
      <c r="D11" s="46">
        <v>1117.9428640000001</v>
      </c>
      <c r="E11" s="46">
        <v>0</v>
      </c>
      <c r="F11" s="46"/>
      <c r="G11" s="47">
        <f t="shared" si="0"/>
        <v>1117.9428640000001</v>
      </c>
      <c r="H11" s="12">
        <f t="shared" si="5"/>
        <v>0.22224189794353144</v>
      </c>
      <c r="I11" s="11">
        <f t="shared" si="6"/>
        <v>1.0050917981520548</v>
      </c>
      <c r="J11" s="12">
        <f t="shared" si="7"/>
        <v>0.50917981520548494</v>
      </c>
      <c r="K11" s="57">
        <f t="shared" si="8"/>
        <v>1117.9428640000001</v>
      </c>
      <c r="L11" s="59">
        <f t="shared" si="9"/>
        <v>0.22224189794353144</v>
      </c>
      <c r="M11" s="58">
        <f t="shared" si="10"/>
        <v>1.0050917981520548</v>
      </c>
      <c r="N11" s="59">
        <f t="shared" si="11"/>
        <v>0.50917981520548494</v>
      </c>
      <c r="O11" s="8">
        <v>6.2904999999999998</v>
      </c>
      <c r="P11" s="46">
        <v>1154.7302970000001</v>
      </c>
      <c r="Q11" s="46">
        <v>0</v>
      </c>
      <c r="R11" s="46"/>
      <c r="S11" s="48">
        <f t="shared" si="1"/>
        <v>1154.7302970000001</v>
      </c>
      <c r="T11" s="14">
        <f t="shared" si="12"/>
        <v>0.25405370671645056</v>
      </c>
      <c r="U11" s="13">
        <f t="shared" si="13"/>
        <v>1.0025888000823793</v>
      </c>
      <c r="V11" s="14">
        <f t="shared" si="14"/>
        <v>0.25888000823792723</v>
      </c>
      <c r="W11" s="56">
        <f t="shared" si="15"/>
        <v>1154.7302970000001</v>
      </c>
      <c r="X11" s="56">
        <f t="shared" si="16"/>
        <v>0.25405370671645056</v>
      </c>
      <c r="Y11" s="56">
        <f t="shared" si="17"/>
        <v>1.0025888000823793</v>
      </c>
      <c r="Z11" s="56">
        <f t="shared" si="18"/>
        <v>0.25888000823792723</v>
      </c>
      <c r="AA11" s="8">
        <v>6.63</v>
      </c>
      <c r="AB11" s="46">
        <v>1183.4922919999999</v>
      </c>
      <c r="AC11" s="46">
        <v>0</v>
      </c>
      <c r="AD11" s="46"/>
      <c r="AE11" s="49">
        <f t="shared" si="2"/>
        <v>1183.4922919999999</v>
      </c>
      <c r="AF11" s="16">
        <f t="shared" si="19"/>
        <v>0.33700745487454942</v>
      </c>
      <c r="AG11" s="15">
        <f t="shared" si="20"/>
        <v>1.0005469184859772</v>
      </c>
      <c r="AH11" s="16">
        <f t="shared" si="21"/>
        <v>5.4691848597721027E-2</v>
      </c>
      <c r="AI11" s="64">
        <f t="shared" si="22"/>
        <v>1183.4922919999999</v>
      </c>
      <c r="AJ11" s="64">
        <f t="shared" si="23"/>
        <v>0.33700745487454942</v>
      </c>
      <c r="AK11" s="64">
        <f t="shared" si="24"/>
        <v>1.0005469184859772</v>
      </c>
      <c r="AL11" s="64">
        <f t="shared" si="25"/>
        <v>5.4691848597721027E-2</v>
      </c>
      <c r="AM11" s="9">
        <v>4.4000000000000004</v>
      </c>
      <c r="AN11" s="17">
        <f t="shared" si="3"/>
        <v>1.0013679026458908</v>
      </c>
      <c r="AO11" s="18">
        <f t="shared" si="26"/>
        <v>1.7088558920153041E-2</v>
      </c>
      <c r="AP11" s="17">
        <f t="shared" si="27"/>
        <v>1.0013679026458908</v>
      </c>
      <c r="AQ11" s="18">
        <f t="shared" si="28"/>
        <v>0.13679026458908172</v>
      </c>
      <c r="AT11" s="32" t="s">
        <v>17</v>
      </c>
      <c r="AU11" s="12">
        <f>(((1+AU8/100)^(252/NETWORKDAYS(AU4,AU5-1,Feriados!$A$1:$A$936)))-1)*100</f>
        <v>3.5930895312344946</v>
      </c>
      <c r="AV11" s="12">
        <f>+AU11</f>
        <v>3.5930895312344946</v>
      </c>
      <c r="AX11" s="35" t="s">
        <v>17</v>
      </c>
      <c r="AY11" s="14">
        <f>(((1+AY8/100)^(252/NETWORKDAYS(AY4,AY5-1,Feriados!$A$1:$A$936)))-1)*100</f>
        <v>3.5930895312344946</v>
      </c>
      <c r="AZ11" s="14">
        <f>+AY11</f>
        <v>3.5930895312344946</v>
      </c>
      <c r="BB11" s="34" t="s">
        <v>17</v>
      </c>
      <c r="BC11" s="16">
        <f>(((1+BC8/100)^(252/NETWORKDAYS(BC4,BC5-1,Feriados!$A$1:$A$936)))-1)*100</f>
        <v>3.5930895312344946</v>
      </c>
      <c r="BD11" s="16">
        <f>(((1+BD8/100)^(252/NETWORKDAYS(BC4,BC5-1,Feriados!$A$1:$A$936)))-1)*100</f>
        <v>3.5930895312344946</v>
      </c>
    </row>
    <row r="12" spans="1:56" x14ac:dyDescent="0.3">
      <c r="A12">
        <f t="shared" si="4"/>
        <v>10</v>
      </c>
      <c r="B12" s="7">
        <v>43845</v>
      </c>
      <c r="C12" s="8">
        <v>5.5115999999999996</v>
      </c>
      <c r="D12" s="46">
        <v>1121.0715749999999</v>
      </c>
      <c r="E12" s="46">
        <v>0</v>
      </c>
      <c r="F12" s="46"/>
      <c r="G12" s="47">
        <f t="shared" si="0"/>
        <v>1121.0715749999999</v>
      </c>
      <c r="H12" s="12">
        <f t="shared" si="5"/>
        <v>0.2798632292177583</v>
      </c>
      <c r="I12" s="11">
        <f t="shared" si="6"/>
        <v>1.0079046805149661</v>
      </c>
      <c r="J12" s="12">
        <f t="shared" si="7"/>
        <v>0.79046805149660671</v>
      </c>
      <c r="K12" s="57">
        <f t="shared" si="8"/>
        <v>1121.0715749999999</v>
      </c>
      <c r="L12" s="59">
        <f t="shared" si="9"/>
        <v>0.2798632292177583</v>
      </c>
      <c r="M12" s="58">
        <f t="shared" si="10"/>
        <v>1.0079046805149661</v>
      </c>
      <c r="N12" s="59">
        <f t="shared" si="11"/>
        <v>0.79046805149660671</v>
      </c>
      <c r="O12" s="8">
        <v>6.23</v>
      </c>
      <c r="P12" s="46">
        <v>1157.705641</v>
      </c>
      <c r="Q12" s="46">
        <v>0</v>
      </c>
      <c r="R12" s="46"/>
      <c r="S12" s="48">
        <f t="shared" si="1"/>
        <v>1157.705641</v>
      </c>
      <c r="T12" s="14">
        <f t="shared" si="12"/>
        <v>0.25766570841085912</v>
      </c>
      <c r="U12" s="13">
        <f t="shared" si="13"/>
        <v>1.0051721276165595</v>
      </c>
      <c r="V12" s="14">
        <f t="shared" si="14"/>
        <v>0.51721276165594965</v>
      </c>
      <c r="W12" s="56">
        <f t="shared" si="15"/>
        <v>1157.705641</v>
      </c>
      <c r="X12" s="56">
        <f t="shared" si="16"/>
        <v>0.25766570841085912</v>
      </c>
      <c r="Y12" s="56">
        <f t="shared" si="17"/>
        <v>1.0051721276165595</v>
      </c>
      <c r="Z12" s="56">
        <f t="shared" si="18"/>
        <v>0.51721276165594965</v>
      </c>
      <c r="AA12" s="8">
        <v>6.5895999999999999</v>
      </c>
      <c r="AB12" s="46">
        <v>1186.1897389999999</v>
      </c>
      <c r="AC12" s="46">
        <v>0</v>
      </c>
      <c r="AD12" s="46"/>
      <c r="AE12" s="49">
        <f t="shared" si="2"/>
        <v>1186.1897389999999</v>
      </c>
      <c r="AF12" s="16">
        <f t="shared" si="19"/>
        <v>0.22792265046707172</v>
      </c>
      <c r="AG12" s="15">
        <f t="shared" si="20"/>
        <v>1.0028273915417572</v>
      </c>
      <c r="AH12" s="16">
        <f t="shared" si="21"/>
        <v>0.28273915417571516</v>
      </c>
      <c r="AI12" s="64">
        <f t="shared" si="22"/>
        <v>1186.1897389999999</v>
      </c>
      <c r="AJ12" s="64">
        <f t="shared" si="23"/>
        <v>0.22792265046707172</v>
      </c>
      <c r="AK12" s="64">
        <f t="shared" si="24"/>
        <v>1.0028273915417572</v>
      </c>
      <c r="AL12" s="64">
        <f t="shared" si="25"/>
        <v>0.28273915417571516</v>
      </c>
      <c r="AM12" s="9">
        <v>4.4000000000000004</v>
      </c>
      <c r="AN12" s="17">
        <f t="shared" si="3"/>
        <v>1.001539021989942</v>
      </c>
      <c r="AO12" s="18">
        <f t="shared" si="26"/>
        <v>1.7088558920153041E-2</v>
      </c>
      <c r="AP12" s="17">
        <f t="shared" si="27"/>
        <v>1.001539021989942</v>
      </c>
      <c r="AQ12" s="18">
        <f t="shared" si="28"/>
        <v>0.15390219899420465</v>
      </c>
      <c r="AT12" s="32" t="s">
        <v>14</v>
      </c>
      <c r="AU12" s="12">
        <f>MAX(J3:J377)</f>
        <v>8.1689577889589629</v>
      </c>
      <c r="AV12" s="12">
        <f>MAX(N3:N377)</f>
        <v>8.1510894625212771</v>
      </c>
      <c r="AX12" s="35" t="s">
        <v>14</v>
      </c>
      <c r="AY12" s="14">
        <f>MAX(V3:V900)</f>
        <v>9.0358204604715553</v>
      </c>
      <c r="AZ12" s="14">
        <f>MAX(Z3:Z900)</f>
        <v>8.9672477471347989</v>
      </c>
      <c r="BB12" s="34" t="s">
        <v>14</v>
      </c>
      <c r="BC12" s="16">
        <f>MAX(AH3:AH900)</f>
        <v>8.4122467199279747</v>
      </c>
      <c r="BD12" s="16">
        <f>MAX(AL3:AL900)</f>
        <v>8.3154907816450638</v>
      </c>
    </row>
    <row r="13" spans="1:56" x14ac:dyDescent="0.3">
      <c r="A13">
        <f t="shared" si="4"/>
        <v>11</v>
      </c>
      <c r="B13" s="7">
        <v>43846</v>
      </c>
      <c r="C13" s="8">
        <v>5.64</v>
      </c>
      <c r="D13" s="46">
        <v>1117.714939</v>
      </c>
      <c r="E13" s="46">
        <v>0</v>
      </c>
      <c r="F13" s="46"/>
      <c r="G13" s="47">
        <f t="shared" si="0"/>
        <v>1117.714939</v>
      </c>
      <c r="H13" s="12">
        <f t="shared" si="5"/>
        <v>-0.2994131752916851</v>
      </c>
      <c r="I13" s="11">
        <f t="shared" si="6"/>
        <v>1.0048868811071228</v>
      </c>
      <c r="J13" s="12">
        <f t="shared" si="7"/>
        <v>0.48868811071227647</v>
      </c>
      <c r="K13" s="57">
        <f t="shared" si="8"/>
        <v>1117.714939</v>
      </c>
      <c r="L13" s="59">
        <f t="shared" si="9"/>
        <v>-0.2994131752916851</v>
      </c>
      <c r="M13" s="58">
        <f t="shared" si="10"/>
        <v>1.0048868811071228</v>
      </c>
      <c r="N13" s="59">
        <f t="shared" si="11"/>
        <v>0.48868811071227647</v>
      </c>
      <c r="O13" s="8">
        <v>6.34</v>
      </c>
      <c r="P13" s="46">
        <v>1153.091864</v>
      </c>
      <c r="Q13" s="46">
        <v>0</v>
      </c>
      <c r="R13" s="46"/>
      <c r="S13" s="48">
        <f t="shared" si="1"/>
        <v>1153.091864</v>
      </c>
      <c r="T13" s="14">
        <f t="shared" si="12"/>
        <v>-0.39852764265835283</v>
      </c>
      <c r="U13" s="13">
        <f t="shared" si="13"/>
        <v>1.0011662388317104</v>
      </c>
      <c r="V13" s="14">
        <f t="shared" si="14"/>
        <v>0.11662388317104089</v>
      </c>
      <c r="W13" s="56">
        <f t="shared" si="15"/>
        <v>1153.091864</v>
      </c>
      <c r="X13" s="56">
        <f t="shared" si="16"/>
        <v>-0.39852764265835283</v>
      </c>
      <c r="Y13" s="56">
        <f t="shared" si="17"/>
        <v>1.0011662388317104</v>
      </c>
      <c r="Z13" s="56">
        <f t="shared" si="18"/>
        <v>0.11662388317104089</v>
      </c>
      <c r="AA13" s="8">
        <v>6.6932999999999998</v>
      </c>
      <c r="AB13" s="46">
        <v>1180.35644</v>
      </c>
      <c r="AC13" s="46">
        <v>0</v>
      </c>
      <c r="AD13" s="46"/>
      <c r="AE13" s="49">
        <f t="shared" si="2"/>
        <v>1180.35644</v>
      </c>
      <c r="AF13" s="16">
        <f t="shared" si="19"/>
        <v>-0.49176778454663728</v>
      </c>
      <c r="AG13" s="15">
        <f t="shared" si="20"/>
        <v>0.99789580949554546</v>
      </c>
      <c r="AH13" s="16">
        <f t="shared" si="21"/>
        <v>-0.21041905044545395</v>
      </c>
      <c r="AI13" s="64">
        <f t="shared" si="22"/>
        <v>1180.35644</v>
      </c>
      <c r="AJ13" s="64">
        <f t="shared" si="23"/>
        <v>-0.49176778454663728</v>
      </c>
      <c r="AK13" s="64">
        <f t="shared" si="24"/>
        <v>0.99789580949554546</v>
      </c>
      <c r="AL13" s="64">
        <f t="shared" si="25"/>
        <v>-0.21041905044545395</v>
      </c>
      <c r="AM13" s="9">
        <v>4.4000000000000004</v>
      </c>
      <c r="AN13" s="17">
        <f t="shared" si="3"/>
        <v>1.0017101705758231</v>
      </c>
      <c r="AO13" s="18">
        <f t="shared" si="26"/>
        <v>1.7088558920153041E-2</v>
      </c>
      <c r="AP13" s="17">
        <f t="shared" si="27"/>
        <v>1.0017101705758231</v>
      </c>
      <c r="AQ13" s="18">
        <f t="shared" si="28"/>
        <v>0.17101705758231223</v>
      </c>
      <c r="AT13" s="41" t="s">
        <v>1</v>
      </c>
      <c r="AU13" s="40">
        <f>INDEX($B$2:$AQ$504,MATCH(AU12,J2:J504,0),MATCH("Data",$B$2:$AQ$2,0))</f>
        <v>44200</v>
      </c>
      <c r="AV13" s="40">
        <f>INDEX($B$2:$AQ$504,MATCH(AV12,N2:N504,0),MATCH("Data",$B$2:$AQ$2,0))</f>
        <v>44200</v>
      </c>
      <c r="AX13" s="42" t="s">
        <v>1</v>
      </c>
      <c r="AY13" s="43">
        <f>INDEX($B$2:$AQ$504,MATCH(AY12,V2:V504,0),MATCH("Data",$B$2:$AQ$2,0))</f>
        <v>44200</v>
      </c>
      <c r="AZ13" s="43">
        <f>INDEX($B$2:$AQ$504,MATCH(AZ12,Z2:Z504,0),MATCH("Data",$B$2:$AQ$2,0))</f>
        <v>44200</v>
      </c>
      <c r="BB13" s="45" t="s">
        <v>1</v>
      </c>
      <c r="BC13" s="44">
        <f>INDEX($B$2:$AQ$504,MATCH(BC12,AH2:AH504,0),MATCH("Data",$B$2:$AQ$2,0))</f>
        <v>44200</v>
      </c>
      <c r="BD13" s="44">
        <f>INDEX($B$2:$AQ$504,MATCH(BD12,AL2:AL504,0),MATCH("Data",$B$2:$AQ$2,0))</f>
        <v>44200</v>
      </c>
    </row>
    <row r="14" spans="1:56" x14ac:dyDescent="0.3">
      <c r="A14">
        <f t="shared" si="4"/>
        <v>12</v>
      </c>
      <c r="B14" s="7">
        <v>43847</v>
      </c>
      <c r="C14" s="8">
        <v>5.62</v>
      </c>
      <c r="D14" s="46">
        <v>1118.5165260000001</v>
      </c>
      <c r="E14" s="46">
        <v>0</v>
      </c>
      <c r="F14" s="46"/>
      <c r="G14" s="47">
        <f t="shared" si="0"/>
        <v>1118.5165260000001</v>
      </c>
      <c r="H14" s="12">
        <f t="shared" si="5"/>
        <v>7.1716586405945471E-2</v>
      </c>
      <c r="I14" s="11">
        <f t="shared" si="6"/>
        <v>1.0056075516754939</v>
      </c>
      <c r="J14" s="12">
        <f t="shared" si="7"/>
        <v>0.56075516754938715</v>
      </c>
      <c r="K14" s="57">
        <f t="shared" si="8"/>
        <v>1118.5165260000001</v>
      </c>
      <c r="L14" s="59">
        <f t="shared" si="9"/>
        <v>7.1716586405945471E-2</v>
      </c>
      <c r="M14" s="58">
        <f t="shared" si="10"/>
        <v>1.0056075516754939</v>
      </c>
      <c r="N14" s="59">
        <f t="shared" si="11"/>
        <v>0.56075516754938715</v>
      </c>
      <c r="O14" s="8">
        <v>6.29</v>
      </c>
      <c r="P14" s="46">
        <v>1155.5914459999999</v>
      </c>
      <c r="Q14" s="46">
        <v>0</v>
      </c>
      <c r="R14" s="46"/>
      <c r="S14" s="48">
        <f t="shared" si="1"/>
        <v>1155.5914459999999</v>
      </c>
      <c r="T14" s="14">
        <f t="shared" si="12"/>
        <v>0.21677214782602761</v>
      </c>
      <c r="U14" s="13">
        <f t="shared" si="13"/>
        <v>1.003336488390935</v>
      </c>
      <c r="V14" s="14">
        <f t="shared" si="14"/>
        <v>0.33364883909350329</v>
      </c>
      <c r="W14" s="56">
        <f t="shared" si="15"/>
        <v>1155.5914459999999</v>
      </c>
      <c r="X14" s="56">
        <f t="shared" si="16"/>
        <v>0.21677214782602761</v>
      </c>
      <c r="Y14" s="56">
        <f t="shared" si="17"/>
        <v>1.003336488390935</v>
      </c>
      <c r="Z14" s="56">
        <f t="shared" si="18"/>
        <v>0.33364883909350329</v>
      </c>
      <c r="AA14" s="8">
        <v>6.62</v>
      </c>
      <c r="AB14" s="46">
        <v>1184.9889470000001</v>
      </c>
      <c r="AC14" s="46">
        <v>0</v>
      </c>
      <c r="AD14" s="46"/>
      <c r="AE14" s="49">
        <f t="shared" si="2"/>
        <v>1184.9889470000001</v>
      </c>
      <c r="AF14" s="16">
        <f t="shared" si="19"/>
        <v>0.39246678740534335</v>
      </c>
      <c r="AG14" s="15">
        <f t="shared" si="20"/>
        <v>1.0018122191207253</v>
      </c>
      <c r="AH14" s="16">
        <f t="shared" si="21"/>
        <v>0.18122191207252669</v>
      </c>
      <c r="AI14" s="64">
        <f t="shared" si="22"/>
        <v>1184.9889470000001</v>
      </c>
      <c r="AJ14" s="64">
        <f t="shared" si="23"/>
        <v>0.39246678740534335</v>
      </c>
      <c r="AK14" s="64">
        <f t="shared" si="24"/>
        <v>1.0018122191207253</v>
      </c>
      <c r="AL14" s="64">
        <f t="shared" si="25"/>
        <v>0.18122191207252669</v>
      </c>
      <c r="AM14" s="9">
        <v>4.4000000000000004</v>
      </c>
      <c r="AN14" s="17">
        <f t="shared" si="3"/>
        <v>1.0018813484085312</v>
      </c>
      <c r="AO14" s="18">
        <f t="shared" si="26"/>
        <v>1.7088558920153041E-2</v>
      </c>
      <c r="AP14" s="17">
        <f t="shared" si="27"/>
        <v>1.0018813484085312</v>
      </c>
      <c r="AQ14" s="18">
        <f t="shared" si="28"/>
        <v>0.18813484085311583</v>
      </c>
      <c r="AT14" s="32" t="s">
        <v>15</v>
      </c>
      <c r="AU14" s="12">
        <f>MIN(J3:J377)</f>
        <v>-2.5889609196938279</v>
      </c>
      <c r="AV14" s="12">
        <f>MIN(N3:N377)</f>
        <v>-2.5889609196938279</v>
      </c>
      <c r="AX14" s="35" t="s">
        <v>15</v>
      </c>
      <c r="AY14" s="14">
        <f>MIN(V3:V900)</f>
        <v>-7.352601715660823</v>
      </c>
      <c r="AZ14" s="14">
        <f>MIN(Z3:Z900)</f>
        <v>-7.352601715660823</v>
      </c>
      <c r="BB14" s="34" t="s">
        <v>15</v>
      </c>
      <c r="BC14" s="16">
        <f>MIN(AH3:AH900)</f>
        <v>-11.588044240156247</v>
      </c>
      <c r="BD14" s="16">
        <f>MIN(AL3:AL900)</f>
        <v>-11.588044240156247</v>
      </c>
    </row>
    <row r="15" spans="1:56" x14ac:dyDescent="0.3">
      <c r="A15">
        <f t="shared" si="4"/>
        <v>13</v>
      </c>
      <c r="B15" s="7">
        <v>43850</v>
      </c>
      <c r="C15" s="8">
        <v>5.61</v>
      </c>
      <c r="D15" s="46">
        <v>1119.038135</v>
      </c>
      <c r="E15" s="46">
        <v>0</v>
      </c>
      <c r="F15" s="46"/>
      <c r="G15" s="47">
        <f t="shared" si="0"/>
        <v>1119.038135</v>
      </c>
      <c r="H15" s="12">
        <f t="shared" si="5"/>
        <v>4.663400029190079E-2</v>
      </c>
      <c r="I15" s="11">
        <f t="shared" si="6"/>
        <v>1.0060765067040776</v>
      </c>
      <c r="J15" s="12">
        <f t="shared" si="7"/>
        <v>0.60765067040775556</v>
      </c>
      <c r="K15" s="57">
        <f t="shared" si="8"/>
        <v>1119.038135</v>
      </c>
      <c r="L15" s="59">
        <f t="shared" si="9"/>
        <v>4.663400029190079E-2</v>
      </c>
      <c r="M15" s="58">
        <f t="shared" si="10"/>
        <v>1.0060765067040776</v>
      </c>
      <c r="N15" s="59">
        <f t="shared" si="11"/>
        <v>0.60765067040775556</v>
      </c>
      <c r="O15" s="8">
        <v>6.3</v>
      </c>
      <c r="P15" s="46">
        <v>1155.4274150000001</v>
      </c>
      <c r="Q15" s="46">
        <v>0</v>
      </c>
      <c r="R15" s="46"/>
      <c r="S15" s="48">
        <f t="shared" si="1"/>
        <v>1155.4274150000001</v>
      </c>
      <c r="T15" s="14">
        <f t="shared" si="12"/>
        <v>-1.4194549515533783E-2</v>
      </c>
      <c r="U15" s="13">
        <f t="shared" si="13"/>
        <v>1.0031940692962829</v>
      </c>
      <c r="V15" s="14">
        <f t="shared" si="14"/>
        <v>0.31940692962828532</v>
      </c>
      <c r="W15" s="56">
        <f t="shared" si="15"/>
        <v>1155.4274150000001</v>
      </c>
      <c r="X15" s="56">
        <f t="shared" si="16"/>
        <v>-1.4194549515533783E-2</v>
      </c>
      <c r="Y15" s="56">
        <f t="shared" si="17"/>
        <v>1.0031940692962829</v>
      </c>
      <c r="Z15" s="56">
        <f t="shared" si="18"/>
        <v>0.31940692962828532</v>
      </c>
      <c r="AA15" s="8">
        <v>6.64</v>
      </c>
      <c r="AB15" s="46">
        <v>1184.107677</v>
      </c>
      <c r="AC15" s="46">
        <v>0</v>
      </c>
      <c r="AD15" s="46"/>
      <c r="AE15" s="49">
        <f t="shared" si="2"/>
        <v>1184.107677</v>
      </c>
      <c r="AF15" s="16">
        <f t="shared" si="19"/>
        <v>-7.4369470047053188E-2</v>
      </c>
      <c r="AG15" s="15">
        <f t="shared" si="20"/>
        <v>1.0010671766824986</v>
      </c>
      <c r="AH15" s="16">
        <f t="shared" si="21"/>
        <v>0.10671766824985607</v>
      </c>
      <c r="AI15" s="64">
        <f t="shared" si="22"/>
        <v>1184.107677</v>
      </c>
      <c r="AJ15" s="64">
        <f t="shared" si="23"/>
        <v>-7.4369470047053188E-2</v>
      </c>
      <c r="AK15" s="64">
        <f t="shared" si="24"/>
        <v>1.0010671766824986</v>
      </c>
      <c r="AL15" s="64">
        <f t="shared" si="25"/>
        <v>0.10671766824985607</v>
      </c>
      <c r="AM15" s="9">
        <v>4.4000000000000004</v>
      </c>
      <c r="AN15" s="17">
        <f t="shared" si="3"/>
        <v>1.0020525554930639</v>
      </c>
      <c r="AO15" s="18">
        <f t="shared" si="26"/>
        <v>1.7088558920153041E-2</v>
      </c>
      <c r="AP15" s="17">
        <f t="shared" si="27"/>
        <v>1.0020525554930639</v>
      </c>
      <c r="AQ15" s="18">
        <f t="shared" si="28"/>
        <v>0.20525554930639345</v>
      </c>
      <c r="AT15" s="41" t="s">
        <v>1</v>
      </c>
      <c r="AU15" s="40">
        <f>INDEX($B$2:$AQ$504,MATCH(AU14,J2:J504,0),MATCH("Data",$B$2:$AQ$2,0))</f>
        <v>43913</v>
      </c>
      <c r="AV15" s="40">
        <f>INDEX($B$2:$AQ$504,MATCH(AU14,N2:N504,0),MATCH("Data",$B$2:$AQ$2,0))</f>
        <v>43913</v>
      </c>
      <c r="AX15" s="42" t="s">
        <v>1</v>
      </c>
      <c r="AY15" s="43">
        <f>INDEX($B$2:$AQ$504,MATCH(AY14,V2:V504,0),MATCH("Data",$B$2:$AQ$2,0))</f>
        <v>43913</v>
      </c>
      <c r="AZ15" s="43">
        <f>INDEX($B$2:$AQ$504,MATCH(AZ14,Z2:Z504,0),MATCH("Data",$B$2:$AQ$2,0))</f>
        <v>43913</v>
      </c>
      <c r="BB15" s="45" t="s">
        <v>1</v>
      </c>
      <c r="BC15" s="44">
        <f>INDEX($B$2:$AQ$504,MATCH(BC14,AH2:AH504,0),MATCH("Data",$B$2:$AQ$2,0))</f>
        <v>43913</v>
      </c>
      <c r="BD15" s="44">
        <f>INDEX($B$2:$AQ$504,MATCH(BD14,AL2:AL504,0),MATCH("Data",$B$2:$AQ$2,0))</f>
        <v>43913</v>
      </c>
    </row>
    <row r="16" spans="1:56" x14ac:dyDescent="0.3">
      <c r="A16">
        <f t="shared" si="4"/>
        <v>14</v>
      </c>
      <c r="B16" s="7">
        <v>43851</v>
      </c>
      <c r="C16" s="8">
        <v>5.5549999999999997</v>
      </c>
      <c r="D16" s="46">
        <v>1120.8142780000001</v>
      </c>
      <c r="E16" s="46">
        <v>0</v>
      </c>
      <c r="F16" s="46"/>
      <c r="G16" s="47">
        <f t="shared" si="0"/>
        <v>1120.8142780000001</v>
      </c>
      <c r="H16" s="12">
        <f t="shared" si="5"/>
        <v>0.15872050687530947</v>
      </c>
      <c r="I16" s="11">
        <f t="shared" si="6"/>
        <v>1.0076733564350717</v>
      </c>
      <c r="J16" s="12">
        <f t="shared" si="7"/>
        <v>0.76733564350717209</v>
      </c>
      <c r="K16" s="57">
        <f t="shared" si="8"/>
        <v>1120.8142780000001</v>
      </c>
      <c r="L16" s="59">
        <f t="shared" si="9"/>
        <v>0.15872050687530947</v>
      </c>
      <c r="M16" s="58">
        <f t="shared" si="10"/>
        <v>1.0076733564350717</v>
      </c>
      <c r="N16" s="59">
        <f t="shared" si="11"/>
        <v>0.76733564350717209</v>
      </c>
      <c r="O16" s="8">
        <v>6.25</v>
      </c>
      <c r="P16" s="46">
        <v>1157.927261</v>
      </c>
      <c r="Q16" s="46">
        <v>0</v>
      </c>
      <c r="R16" s="46"/>
      <c r="S16" s="48">
        <f t="shared" si="1"/>
        <v>1157.927261</v>
      </c>
      <c r="T16" s="14">
        <f t="shared" si="12"/>
        <v>0.2163568189179621</v>
      </c>
      <c r="U16" s="13">
        <f t="shared" si="13"/>
        <v>1.005364548072186</v>
      </c>
      <c r="V16" s="14">
        <f t="shared" si="14"/>
        <v>0.53645480721860039</v>
      </c>
      <c r="W16" s="56">
        <f t="shared" si="15"/>
        <v>1157.927261</v>
      </c>
      <c r="X16" s="56">
        <f t="shared" si="16"/>
        <v>0.2163568189179621</v>
      </c>
      <c r="Y16" s="56">
        <f t="shared" si="17"/>
        <v>1.005364548072186</v>
      </c>
      <c r="Z16" s="56">
        <f t="shared" si="18"/>
        <v>0.53645480721860039</v>
      </c>
      <c r="AA16" s="8">
        <v>6.5949999999999998</v>
      </c>
      <c r="AB16" s="46">
        <v>1187.0718979999999</v>
      </c>
      <c r="AC16" s="46">
        <v>0</v>
      </c>
      <c r="AD16" s="46"/>
      <c r="AE16" s="49">
        <f t="shared" si="2"/>
        <v>1187.0718979999999</v>
      </c>
      <c r="AF16" s="16">
        <f t="shared" si="19"/>
        <v>0.25033373717413543</v>
      </c>
      <c r="AG16" s="15">
        <f t="shared" si="20"/>
        <v>1.0035731855575114</v>
      </c>
      <c r="AH16" s="16">
        <f t="shared" si="21"/>
        <v>0.35731855575114047</v>
      </c>
      <c r="AI16" s="64">
        <f t="shared" si="22"/>
        <v>1187.0718979999999</v>
      </c>
      <c r="AJ16" s="64">
        <f t="shared" si="23"/>
        <v>0.25033373717413543</v>
      </c>
      <c r="AK16" s="64">
        <f t="shared" si="24"/>
        <v>1.0035731855575114</v>
      </c>
      <c r="AL16" s="64">
        <f t="shared" si="25"/>
        <v>0.35731855575114047</v>
      </c>
      <c r="AM16" s="9">
        <v>4.4000000000000004</v>
      </c>
      <c r="AN16" s="17">
        <f t="shared" si="3"/>
        <v>1.0022237918344203</v>
      </c>
      <c r="AO16" s="18">
        <f t="shared" si="26"/>
        <v>1.7088558920153041E-2</v>
      </c>
      <c r="AP16" s="17">
        <f t="shared" si="27"/>
        <v>1.0022237918344203</v>
      </c>
      <c r="AQ16" s="18">
        <f t="shared" si="28"/>
        <v>0.22237918344203411</v>
      </c>
      <c r="AT16" s="32" t="s">
        <v>16</v>
      </c>
      <c r="AU16" s="12">
        <f>_xlfn.STDEV.S(H4:H377)*SQRT(252)</f>
        <v>6.6865774963805462</v>
      </c>
      <c r="AV16" s="12">
        <f>_xlfn.STDEV.S(L4:L377)*SQRT(252)</f>
        <v>6.6385818792159368</v>
      </c>
      <c r="AX16" s="35" t="s">
        <v>16</v>
      </c>
      <c r="AY16" s="14">
        <f>_xlfn.STDEV.S(T4:T900)*SQRT(252)</f>
        <v>10.068127177820713</v>
      </c>
      <c r="AZ16" s="14">
        <f>_xlfn.STDEV.S(X4:X900)*SQRT(252)</f>
        <v>9.8173644379345504</v>
      </c>
      <c r="BB16" s="34" t="s">
        <v>16</v>
      </c>
      <c r="BC16" s="16">
        <f>_xlfn.STDEV.S(AF4:AF900)*SQRT(252)</f>
        <v>13.250972823956969</v>
      </c>
      <c r="BD16" s="16">
        <f>_xlfn.STDEV.S(AJ4:AJ900)*SQRT(252)</f>
        <v>12.882246337273882</v>
      </c>
    </row>
    <row r="17" spans="1:55" x14ac:dyDescent="0.3">
      <c r="A17">
        <f t="shared" si="4"/>
        <v>15</v>
      </c>
      <c r="B17" s="7">
        <v>43852</v>
      </c>
      <c r="C17" s="8">
        <v>5.4962999999999997</v>
      </c>
      <c r="D17" s="46">
        <v>1122.692902</v>
      </c>
      <c r="E17" s="46">
        <v>0</v>
      </c>
      <c r="F17" s="46"/>
      <c r="G17" s="47">
        <f t="shared" si="0"/>
        <v>1122.692902</v>
      </c>
      <c r="H17" s="12">
        <f t="shared" si="5"/>
        <v>0.1676124257938838</v>
      </c>
      <c r="I17" s="11">
        <f t="shared" si="6"/>
        <v>1.0093623421918712</v>
      </c>
      <c r="J17" s="12">
        <f t="shared" si="7"/>
        <v>0.93623421918711536</v>
      </c>
      <c r="K17" s="57">
        <f t="shared" si="8"/>
        <v>1122.692902</v>
      </c>
      <c r="L17" s="59">
        <f t="shared" si="9"/>
        <v>0.1676124257938838</v>
      </c>
      <c r="M17" s="58">
        <f t="shared" si="10"/>
        <v>1.0093623421918712</v>
      </c>
      <c r="N17" s="59">
        <f t="shared" si="11"/>
        <v>0.93623421918711536</v>
      </c>
      <c r="O17" s="8">
        <v>6.2062999999999997</v>
      </c>
      <c r="P17" s="46">
        <v>1160.1492209999999</v>
      </c>
      <c r="Q17" s="46">
        <v>0</v>
      </c>
      <c r="R17" s="46"/>
      <c r="S17" s="48">
        <f t="shared" si="1"/>
        <v>1160.1492209999999</v>
      </c>
      <c r="T17" s="14">
        <f t="shared" si="12"/>
        <v>0.19189115541513591</v>
      </c>
      <c r="U17" s="13">
        <f t="shared" si="13"/>
        <v>1.0072937537196158</v>
      </c>
      <c r="V17" s="14">
        <f t="shared" si="14"/>
        <v>0.72937537196158253</v>
      </c>
      <c r="W17" s="56">
        <f t="shared" si="15"/>
        <v>1160.1492209999999</v>
      </c>
      <c r="X17" s="56">
        <f t="shared" si="16"/>
        <v>0.19189115541513591</v>
      </c>
      <c r="Y17" s="56">
        <f t="shared" si="17"/>
        <v>1.0072937537196158</v>
      </c>
      <c r="Z17" s="56">
        <f t="shared" si="18"/>
        <v>0.72937537196158253</v>
      </c>
      <c r="AA17" s="8">
        <v>6.5613000000000001</v>
      </c>
      <c r="AB17" s="46">
        <v>1189.370752</v>
      </c>
      <c r="AC17" s="46">
        <v>0</v>
      </c>
      <c r="AD17" s="46"/>
      <c r="AE17" s="49">
        <f t="shared" si="2"/>
        <v>1189.370752</v>
      </c>
      <c r="AF17" s="16">
        <f t="shared" si="19"/>
        <v>0.1936575201445967</v>
      </c>
      <c r="AG17" s="15">
        <f t="shared" si="20"/>
        <v>1.0055166805014981</v>
      </c>
      <c r="AH17" s="16">
        <f t="shared" si="21"/>
        <v>0.55166805014981168</v>
      </c>
      <c r="AI17" s="64">
        <f t="shared" si="22"/>
        <v>1189.370752</v>
      </c>
      <c r="AJ17" s="64">
        <f t="shared" si="23"/>
        <v>0.1936575201445967</v>
      </c>
      <c r="AK17" s="64">
        <f t="shared" si="24"/>
        <v>1.0055166805014981</v>
      </c>
      <c r="AL17" s="64">
        <f t="shared" si="25"/>
        <v>0.55166805014981168</v>
      </c>
      <c r="AM17" s="9">
        <v>4.4000000000000004</v>
      </c>
      <c r="AN17" s="17">
        <f t="shared" si="3"/>
        <v>1.0023950574375997</v>
      </c>
      <c r="AO17" s="18">
        <f t="shared" si="26"/>
        <v>1.7088558920153041E-2</v>
      </c>
      <c r="AP17" s="17">
        <f t="shared" si="27"/>
        <v>1.0023950574375997</v>
      </c>
      <c r="AQ17" s="18">
        <f t="shared" si="28"/>
        <v>0.23950574375997125</v>
      </c>
    </row>
    <row r="18" spans="1:55" x14ac:dyDescent="0.3">
      <c r="A18">
        <f t="shared" si="4"/>
        <v>16</v>
      </c>
      <c r="B18" s="7">
        <v>43853</v>
      </c>
      <c r="C18" s="8">
        <v>5.5279999999999996</v>
      </c>
      <c r="D18" s="46">
        <v>1122.0473649999999</v>
      </c>
      <c r="E18" s="46">
        <v>0</v>
      </c>
      <c r="F18" s="46"/>
      <c r="G18" s="47">
        <f t="shared" si="0"/>
        <v>1122.0473649999999</v>
      </c>
      <c r="H18" s="12">
        <f t="shared" si="5"/>
        <v>-5.7498982923120945E-2</v>
      </c>
      <c r="I18" s="11">
        <f t="shared" si="6"/>
        <v>1.0087819691111017</v>
      </c>
      <c r="J18" s="12">
        <f t="shared" si="7"/>
        <v>0.87819691111017395</v>
      </c>
      <c r="K18" s="57">
        <f t="shared" si="8"/>
        <v>1122.0473649999999</v>
      </c>
      <c r="L18" s="59">
        <f t="shared" si="9"/>
        <v>-5.7498982923120945E-2</v>
      </c>
      <c r="M18" s="58">
        <f t="shared" si="10"/>
        <v>1.0087819691111017</v>
      </c>
      <c r="N18" s="59">
        <f t="shared" si="11"/>
        <v>0.87819691111017395</v>
      </c>
      <c r="O18" s="8">
        <v>6.2256</v>
      </c>
      <c r="P18" s="46">
        <v>1159.5682629999999</v>
      </c>
      <c r="Q18" s="46">
        <v>0</v>
      </c>
      <c r="R18" s="46"/>
      <c r="S18" s="48">
        <f t="shared" si="1"/>
        <v>1159.5682629999999</v>
      </c>
      <c r="T18" s="14">
        <f t="shared" si="12"/>
        <v>-5.0076144472110951E-2</v>
      </c>
      <c r="U18" s="13">
        <f t="shared" si="13"/>
        <v>1.0067893398442447</v>
      </c>
      <c r="V18" s="14">
        <f t="shared" si="14"/>
        <v>0.67893398442446795</v>
      </c>
      <c r="W18" s="56">
        <f t="shared" si="15"/>
        <v>1159.5682629999999</v>
      </c>
      <c r="X18" s="56">
        <f t="shared" si="16"/>
        <v>-5.0076144472110951E-2</v>
      </c>
      <c r="Y18" s="56">
        <f t="shared" si="17"/>
        <v>1.0067893398442447</v>
      </c>
      <c r="Z18" s="56">
        <f t="shared" si="18"/>
        <v>0.67893398442446795</v>
      </c>
      <c r="AA18" s="8">
        <v>6.5693999999999999</v>
      </c>
      <c r="AB18" s="46">
        <v>1189.1903259999999</v>
      </c>
      <c r="AC18" s="46">
        <v>0</v>
      </c>
      <c r="AD18" s="46"/>
      <c r="AE18" s="49">
        <f t="shared" si="2"/>
        <v>1189.1903259999999</v>
      </c>
      <c r="AF18" s="16">
        <f t="shared" si="19"/>
        <v>-1.5169870260955953E-2</v>
      </c>
      <c r="AG18" s="15">
        <f t="shared" si="20"/>
        <v>1.0053641449256139</v>
      </c>
      <c r="AH18" s="16">
        <f t="shared" si="21"/>
        <v>0.53641449256138785</v>
      </c>
      <c r="AI18" s="64">
        <f t="shared" si="22"/>
        <v>1189.1903259999999</v>
      </c>
      <c r="AJ18" s="64">
        <f t="shared" si="23"/>
        <v>-1.5169870260955953E-2</v>
      </c>
      <c r="AK18" s="64">
        <f t="shared" si="24"/>
        <v>1.0053641449256139</v>
      </c>
      <c r="AL18" s="64">
        <f t="shared" si="25"/>
        <v>0.53641449256138785</v>
      </c>
      <c r="AM18" s="9">
        <v>4.4000000000000004</v>
      </c>
      <c r="AN18" s="17">
        <f t="shared" si="3"/>
        <v>1.0025663523076027</v>
      </c>
      <c r="AO18" s="18">
        <f t="shared" si="26"/>
        <v>1.7088558920153041E-2</v>
      </c>
      <c r="AP18" s="17">
        <f t="shared" si="27"/>
        <v>1.0025663523076027</v>
      </c>
      <c r="AQ18" s="18">
        <f t="shared" si="28"/>
        <v>0.2566352307602715</v>
      </c>
      <c r="AT18" s="32" t="s">
        <v>19</v>
      </c>
      <c r="AU18" s="12">
        <f>+VLOOKUP(AU4,B2:AQ504,2,FALSE)</f>
        <v>5.7464000000000004</v>
      </c>
      <c r="AX18" s="35" t="s">
        <v>19</v>
      </c>
      <c r="AY18" s="14">
        <f>+VLOOKUP(AY4,B2:AQ504,14,FALSE)</f>
        <v>6.3071999999999999</v>
      </c>
      <c r="BB18" s="34" t="s">
        <v>19</v>
      </c>
      <c r="BC18" s="16">
        <f>+VLOOKUP(BC4,B2:AQ504,26,FALSE)</f>
        <v>6.6003999999999996</v>
      </c>
    </row>
    <row r="19" spans="1:55" x14ac:dyDescent="0.3">
      <c r="A19">
        <f t="shared" si="4"/>
        <v>17</v>
      </c>
      <c r="B19" s="7">
        <v>43854</v>
      </c>
      <c r="C19" s="8">
        <v>5.5198</v>
      </c>
      <c r="D19" s="46">
        <v>1122.5152250000001</v>
      </c>
      <c r="E19" s="46">
        <v>0</v>
      </c>
      <c r="F19" s="46"/>
      <c r="G19" s="47">
        <f t="shared" si="0"/>
        <v>1122.5152250000001</v>
      </c>
      <c r="H19" s="12">
        <f t="shared" si="5"/>
        <v>4.1696991998207977E-2</v>
      </c>
      <c r="I19" s="11">
        <f t="shared" si="6"/>
        <v>1.0092026008480413</v>
      </c>
      <c r="J19" s="12">
        <f t="shared" si="7"/>
        <v>0.92026008480412536</v>
      </c>
      <c r="K19" s="57">
        <f t="shared" si="8"/>
        <v>1122.5152250000001</v>
      </c>
      <c r="L19" s="59">
        <f t="shared" si="9"/>
        <v>4.1696991998207977E-2</v>
      </c>
      <c r="M19" s="58">
        <f t="shared" si="10"/>
        <v>1.0092026008480413</v>
      </c>
      <c r="N19" s="59">
        <f t="shared" si="11"/>
        <v>0.92026008480412536</v>
      </c>
      <c r="O19" s="8">
        <v>6.2064000000000004</v>
      </c>
      <c r="P19" s="46">
        <v>1160.699323</v>
      </c>
      <c r="Q19" s="46">
        <v>0</v>
      </c>
      <c r="R19" s="46"/>
      <c r="S19" s="48">
        <f t="shared" si="1"/>
        <v>1160.699323</v>
      </c>
      <c r="T19" s="14">
        <f t="shared" si="12"/>
        <v>9.7541476089890722E-2</v>
      </c>
      <c r="U19" s="13">
        <f t="shared" si="13"/>
        <v>1.0077713770274443</v>
      </c>
      <c r="V19" s="14">
        <f t="shared" si="14"/>
        <v>0.77713770274443483</v>
      </c>
      <c r="W19" s="56">
        <f t="shared" si="15"/>
        <v>1160.699323</v>
      </c>
      <c r="X19" s="56">
        <f t="shared" si="16"/>
        <v>9.7541476089890722E-2</v>
      </c>
      <c r="Y19" s="56">
        <f t="shared" si="17"/>
        <v>1.0077713770274443</v>
      </c>
      <c r="Z19" s="56">
        <f t="shared" si="18"/>
        <v>0.77713770274443483</v>
      </c>
      <c r="AA19" s="8">
        <v>6.54</v>
      </c>
      <c r="AB19" s="46">
        <v>1191.2347</v>
      </c>
      <c r="AC19" s="46">
        <v>0</v>
      </c>
      <c r="AD19" s="46"/>
      <c r="AE19" s="49">
        <f t="shared" si="2"/>
        <v>1191.2347</v>
      </c>
      <c r="AF19" s="16">
        <f t="shared" si="19"/>
        <v>0.17191310384070402</v>
      </c>
      <c r="AG19" s="15">
        <f t="shared" si="20"/>
        <v>1.007092497632057</v>
      </c>
      <c r="AH19" s="16">
        <f t="shared" si="21"/>
        <v>0.70924976320569932</v>
      </c>
      <c r="AI19" s="64">
        <f t="shared" si="22"/>
        <v>1191.2347</v>
      </c>
      <c r="AJ19" s="64">
        <f t="shared" si="23"/>
        <v>0.17191310384070402</v>
      </c>
      <c r="AK19" s="64">
        <f t="shared" si="24"/>
        <v>1.007092497632057</v>
      </c>
      <c r="AL19" s="64">
        <f t="shared" si="25"/>
        <v>0.70924976320569932</v>
      </c>
      <c r="AM19" s="9">
        <v>4.4000000000000004</v>
      </c>
      <c r="AN19" s="17">
        <f t="shared" si="3"/>
        <v>1.0027376764494305</v>
      </c>
      <c r="AO19" s="18">
        <f t="shared" si="26"/>
        <v>1.7088558920153041E-2</v>
      </c>
      <c r="AP19" s="17">
        <f t="shared" si="27"/>
        <v>1.0027376764494305</v>
      </c>
      <c r="AQ19" s="18">
        <f t="shared" si="28"/>
        <v>0.27376764494304595</v>
      </c>
      <c r="AT19" s="32" t="s">
        <v>20</v>
      </c>
      <c r="AU19" s="12">
        <f>+VLOOKUP(AU5,B2:AQ504,2,FALSE)</f>
        <v>11.860099999999999</v>
      </c>
      <c r="AX19" s="35" t="s">
        <v>20</v>
      </c>
      <c r="AY19" s="14">
        <f>+VLOOKUP(AY5,B3:AQ505,14,FALSE)</f>
        <v>10.698600000000001</v>
      </c>
      <c r="BB19" s="34" t="s">
        <v>20</v>
      </c>
      <c r="BC19" s="16">
        <f>+VLOOKUP(BC5,B2:AQ504,26,FALSE)</f>
        <v>10.7102</v>
      </c>
    </row>
    <row r="20" spans="1:55" x14ac:dyDescent="0.3">
      <c r="A20">
        <f t="shared" si="4"/>
        <v>18</v>
      </c>
      <c r="B20" s="7">
        <v>43857</v>
      </c>
      <c r="C20" s="8">
        <v>5.47</v>
      </c>
      <c r="D20" s="46">
        <v>1124.1404689999999</v>
      </c>
      <c r="E20" s="46">
        <v>0</v>
      </c>
      <c r="F20" s="46"/>
      <c r="G20" s="47">
        <f t="shared" si="0"/>
        <v>1124.1404689999999</v>
      </c>
      <c r="H20" s="12">
        <f t="shared" si="5"/>
        <v>0.14478592038693616</v>
      </c>
      <c r="I20" s="11">
        <f t="shared" si="6"/>
        <v>1.0106637841222479</v>
      </c>
      <c r="J20" s="12">
        <f t="shared" si="7"/>
        <v>1.0663784122247888</v>
      </c>
      <c r="K20" s="57">
        <f t="shared" si="8"/>
        <v>1124.1404689999999</v>
      </c>
      <c r="L20" s="59">
        <f t="shared" si="9"/>
        <v>0.14478592038693616</v>
      </c>
      <c r="M20" s="58">
        <f t="shared" si="10"/>
        <v>1.0106637841222479</v>
      </c>
      <c r="N20" s="59">
        <f t="shared" si="11"/>
        <v>1.0663784122247888</v>
      </c>
      <c r="O20" s="8">
        <v>6.1749999999999998</v>
      </c>
      <c r="P20" s="46">
        <v>1162.3727309999999</v>
      </c>
      <c r="Q20" s="46">
        <v>0</v>
      </c>
      <c r="R20" s="46"/>
      <c r="S20" s="48">
        <f t="shared" si="1"/>
        <v>1162.3727309999999</v>
      </c>
      <c r="T20" s="14">
        <f t="shared" si="12"/>
        <v>0.14417239390427383</v>
      </c>
      <c r="U20" s="13">
        <f t="shared" si="13"/>
        <v>1.0092243051467868</v>
      </c>
      <c r="V20" s="14">
        <f t="shared" si="14"/>
        <v>0.92243051467868487</v>
      </c>
      <c r="W20" s="56">
        <f t="shared" si="15"/>
        <v>1162.3727309999999</v>
      </c>
      <c r="X20" s="56">
        <f t="shared" si="16"/>
        <v>0.14417239390427383</v>
      </c>
      <c r="Y20" s="56">
        <f t="shared" si="17"/>
        <v>1.0092243051467868</v>
      </c>
      <c r="Z20" s="56">
        <f t="shared" si="18"/>
        <v>0.92243051467868487</v>
      </c>
      <c r="AA20" s="8">
        <v>6.5171999999999999</v>
      </c>
      <c r="AB20" s="46">
        <v>1192.8884820000001</v>
      </c>
      <c r="AC20" s="46">
        <v>0</v>
      </c>
      <c r="AD20" s="46"/>
      <c r="AE20" s="49">
        <f t="shared" si="2"/>
        <v>1192.8884820000001</v>
      </c>
      <c r="AF20" s="16">
        <f t="shared" si="19"/>
        <v>0.1388292332317187</v>
      </c>
      <c r="AG20" s="15">
        <f t="shared" si="20"/>
        <v>1.0084906364244537</v>
      </c>
      <c r="AH20" s="16">
        <f t="shared" si="21"/>
        <v>0.84906364244536903</v>
      </c>
      <c r="AI20" s="64">
        <f t="shared" si="22"/>
        <v>1192.8884820000001</v>
      </c>
      <c r="AJ20" s="64">
        <f t="shared" si="23"/>
        <v>0.1388292332317187</v>
      </c>
      <c r="AK20" s="64">
        <f t="shared" si="24"/>
        <v>1.0084906364244537</v>
      </c>
      <c r="AL20" s="64">
        <f t="shared" si="25"/>
        <v>0.84906364244536903</v>
      </c>
      <c r="AM20" s="9">
        <v>4.4000000000000004</v>
      </c>
      <c r="AN20" s="17">
        <f t="shared" si="3"/>
        <v>1.0029090298680852</v>
      </c>
      <c r="AO20" s="18">
        <f t="shared" si="26"/>
        <v>1.7088558920153041E-2</v>
      </c>
      <c r="AP20" s="17">
        <f t="shared" si="27"/>
        <v>1.0029090298680852</v>
      </c>
      <c r="AQ20" s="18">
        <f t="shared" si="28"/>
        <v>0.29090298680851667</v>
      </c>
      <c r="AT20" s="38" t="s">
        <v>23</v>
      </c>
      <c r="AU20" s="12">
        <f>+AU19-AU18</f>
        <v>6.1136999999999988</v>
      </c>
      <c r="AX20" s="37" t="s">
        <v>23</v>
      </c>
      <c r="AY20" s="14">
        <f>+AY19-AY18</f>
        <v>4.3914000000000009</v>
      </c>
      <c r="BB20" s="39" t="s">
        <v>23</v>
      </c>
      <c r="BC20" s="16">
        <f>+BC19-BC18</f>
        <v>4.1098000000000008</v>
      </c>
    </row>
    <row r="21" spans="1:55" x14ac:dyDescent="0.3">
      <c r="A21">
        <f t="shared" si="4"/>
        <v>19</v>
      </c>
      <c r="B21" s="7">
        <v>43858</v>
      </c>
      <c r="C21" s="8">
        <v>5.46</v>
      </c>
      <c r="D21" s="46">
        <v>1124.656291</v>
      </c>
      <c r="E21" s="46">
        <v>0</v>
      </c>
      <c r="F21" s="46"/>
      <c r="G21" s="47">
        <f t="shared" si="0"/>
        <v>1124.656291</v>
      </c>
      <c r="H21" s="12">
        <f t="shared" si="5"/>
        <v>4.5885902538400636E-2</v>
      </c>
      <c r="I21" s="11">
        <f t="shared" si="6"/>
        <v>1.0111275363212211</v>
      </c>
      <c r="J21" s="12">
        <f t="shared" si="7"/>
        <v>1.1127536321221099</v>
      </c>
      <c r="K21" s="57">
        <f t="shared" si="8"/>
        <v>1124.656291</v>
      </c>
      <c r="L21" s="59">
        <f t="shared" si="9"/>
        <v>4.5885902538400636E-2</v>
      </c>
      <c r="M21" s="58">
        <f t="shared" si="10"/>
        <v>1.0111275363212211</v>
      </c>
      <c r="N21" s="59">
        <f t="shared" si="11"/>
        <v>1.1127536321221099</v>
      </c>
      <c r="O21" s="8">
        <v>6.1182999999999996</v>
      </c>
      <c r="P21" s="46">
        <v>1165.1739580000001</v>
      </c>
      <c r="Q21" s="46">
        <v>0</v>
      </c>
      <c r="R21" s="46"/>
      <c r="S21" s="48">
        <f t="shared" si="1"/>
        <v>1165.1739580000001</v>
      </c>
      <c r="T21" s="14">
        <f t="shared" si="12"/>
        <v>0.24099214695016968</v>
      </c>
      <c r="U21" s="13">
        <f t="shared" si="13"/>
        <v>1.011656456467303</v>
      </c>
      <c r="V21" s="14">
        <f t="shared" si="14"/>
        <v>1.1656456467302956</v>
      </c>
      <c r="W21" s="56">
        <f t="shared" si="15"/>
        <v>1165.1739580000001</v>
      </c>
      <c r="X21" s="56">
        <f t="shared" si="16"/>
        <v>0.24099214695016968</v>
      </c>
      <c r="Y21" s="56">
        <f t="shared" si="17"/>
        <v>1.011656456467303</v>
      </c>
      <c r="Z21" s="56">
        <f t="shared" si="18"/>
        <v>1.1656456467302956</v>
      </c>
      <c r="AA21" s="8">
        <v>6.4584999999999999</v>
      </c>
      <c r="AB21" s="46">
        <v>1196.681979</v>
      </c>
      <c r="AC21" s="46">
        <v>0</v>
      </c>
      <c r="AD21" s="46"/>
      <c r="AE21" s="49">
        <f t="shared" si="2"/>
        <v>1196.681979</v>
      </c>
      <c r="AF21" s="16">
        <f t="shared" si="19"/>
        <v>0.31800935772636763</v>
      </c>
      <c r="AG21" s="15">
        <f t="shared" si="20"/>
        <v>1.0116977310200777</v>
      </c>
      <c r="AH21" s="16">
        <f t="shared" si="21"/>
        <v>1.1697731020077651</v>
      </c>
      <c r="AI21" s="64">
        <f t="shared" si="22"/>
        <v>1196.681979</v>
      </c>
      <c r="AJ21" s="64">
        <f t="shared" si="23"/>
        <v>0.31800935772636763</v>
      </c>
      <c r="AK21" s="64">
        <f t="shared" si="24"/>
        <v>1.0116977310200777</v>
      </c>
      <c r="AL21" s="64">
        <f t="shared" si="25"/>
        <v>1.1697731020077651</v>
      </c>
      <c r="AM21" s="9">
        <v>4.4000000000000004</v>
      </c>
      <c r="AN21" s="17">
        <f t="shared" si="3"/>
        <v>1.0030804125685697</v>
      </c>
      <c r="AO21" s="18">
        <f t="shared" si="26"/>
        <v>1.7088558920153041E-2</v>
      </c>
      <c r="AP21" s="17">
        <f t="shared" si="27"/>
        <v>1.0030804125685697</v>
      </c>
      <c r="AQ21" s="18">
        <f t="shared" si="28"/>
        <v>0.30804125685697237</v>
      </c>
      <c r="AT21" s="32" t="s">
        <v>24</v>
      </c>
      <c r="AU21" s="12">
        <f>MAX(C3:C504)</f>
        <v>12.4335</v>
      </c>
      <c r="AX21" s="35" t="s">
        <v>24</v>
      </c>
      <c r="AY21" s="14">
        <f>MAX(O3:O504)</f>
        <v>12.4649</v>
      </c>
      <c r="BB21" s="34" t="s">
        <v>24</v>
      </c>
      <c r="BC21" s="16">
        <f>MAX(AA3:AA504)</f>
        <v>12.427300000000001</v>
      </c>
    </row>
    <row r="22" spans="1:55" x14ac:dyDescent="0.3">
      <c r="A22">
        <f t="shared" si="4"/>
        <v>20</v>
      </c>
      <c r="B22" s="7">
        <v>43859</v>
      </c>
      <c r="C22" s="8">
        <v>5.4550000000000001</v>
      </c>
      <c r="D22" s="46">
        <v>1125.0325399999999</v>
      </c>
      <c r="E22" s="46">
        <v>0</v>
      </c>
      <c r="F22" s="46"/>
      <c r="G22" s="47">
        <f t="shared" si="0"/>
        <v>1125.0325399999999</v>
      </c>
      <c r="H22" s="12">
        <f t="shared" si="5"/>
        <v>3.3454576568048289E-2</v>
      </c>
      <c r="I22" s="11">
        <f t="shared" si="6"/>
        <v>1.0114658047570604</v>
      </c>
      <c r="J22" s="12">
        <f t="shared" si="7"/>
        <v>1.1465804757060383</v>
      </c>
      <c r="K22" s="57">
        <f t="shared" si="8"/>
        <v>1125.0325399999999</v>
      </c>
      <c r="L22" s="59">
        <f t="shared" si="9"/>
        <v>3.3454576568048289E-2</v>
      </c>
      <c r="M22" s="58">
        <f t="shared" si="10"/>
        <v>1.0114658047570604</v>
      </c>
      <c r="N22" s="59">
        <f t="shared" si="11"/>
        <v>1.1465804757060383</v>
      </c>
      <c r="O22" s="8">
        <v>6.1033999999999997</v>
      </c>
      <c r="P22" s="46">
        <v>1166.1128060000001</v>
      </c>
      <c r="Q22" s="46">
        <v>0</v>
      </c>
      <c r="R22" s="46"/>
      <c r="S22" s="48">
        <f t="shared" si="1"/>
        <v>1166.1128060000001</v>
      </c>
      <c r="T22" s="14">
        <f t="shared" si="12"/>
        <v>8.0575779569569406E-2</v>
      </c>
      <c r="U22" s="13">
        <f t="shared" si="13"/>
        <v>1.0124716065436674</v>
      </c>
      <c r="V22" s="14">
        <f t="shared" si="14"/>
        <v>1.2471606543667413</v>
      </c>
      <c r="W22" s="56">
        <f t="shared" si="15"/>
        <v>1166.1128060000001</v>
      </c>
      <c r="X22" s="56">
        <f t="shared" si="16"/>
        <v>8.0575779569569406E-2</v>
      </c>
      <c r="Y22" s="56">
        <f t="shared" si="17"/>
        <v>1.0124716065436674</v>
      </c>
      <c r="Z22" s="56">
        <f t="shared" si="18"/>
        <v>1.2471606543667413</v>
      </c>
      <c r="AA22" s="8">
        <v>6.4539</v>
      </c>
      <c r="AB22" s="46">
        <v>1197.2535190000001</v>
      </c>
      <c r="AC22" s="46">
        <v>0</v>
      </c>
      <c r="AD22" s="46"/>
      <c r="AE22" s="49">
        <f t="shared" si="2"/>
        <v>1197.2535190000001</v>
      </c>
      <c r="AF22" s="16">
        <f t="shared" si="19"/>
        <v>4.7760391652063028E-2</v>
      </c>
      <c r="AG22" s="15">
        <f t="shared" si="20"/>
        <v>1.0121809218187479</v>
      </c>
      <c r="AH22" s="16">
        <f t="shared" si="21"/>
        <v>1.2180921818747859</v>
      </c>
      <c r="AI22" s="64">
        <f t="shared" si="22"/>
        <v>1197.2535190000001</v>
      </c>
      <c r="AJ22" s="64">
        <f t="shared" si="23"/>
        <v>4.7760391652063028E-2</v>
      </c>
      <c r="AK22" s="64">
        <f t="shared" si="24"/>
        <v>1.0121809218187479</v>
      </c>
      <c r="AL22" s="64">
        <f t="shared" si="25"/>
        <v>1.2180921818747859</v>
      </c>
      <c r="AM22" s="9">
        <v>4.4000000000000004</v>
      </c>
      <c r="AN22" s="17">
        <f t="shared" si="3"/>
        <v>1.0032518245558881</v>
      </c>
      <c r="AO22" s="18">
        <f t="shared" si="26"/>
        <v>1.7088558920153041E-2</v>
      </c>
      <c r="AP22" s="17">
        <f t="shared" si="27"/>
        <v>1.0032518245558881</v>
      </c>
      <c r="AQ22" s="18">
        <f t="shared" si="28"/>
        <v>0.32518245558881276</v>
      </c>
      <c r="AT22" s="41" t="s">
        <v>1</v>
      </c>
      <c r="AU22" s="40">
        <f>INDEX($B$2:$AQ$504,MATCH(AU21,C2:C504,0),MATCH("Data",$B$2:$AQ$2,0))</f>
        <v>44497</v>
      </c>
      <c r="AX22" s="42" t="s">
        <v>1</v>
      </c>
      <c r="AY22" s="43">
        <f>INDEX($B$2:$AQ$504,MATCH(AY21,O2:O504,0),MATCH("Data",$B$2:$AQ$2,0))</f>
        <v>44497</v>
      </c>
      <c r="BB22" s="45" t="s">
        <v>1</v>
      </c>
      <c r="BC22" s="44">
        <f>INDEX($B$2:$AQ$504,MATCH(BC21,AA2:AA504,0),MATCH("Data",$B$2:$AQ$2,0))</f>
        <v>44501</v>
      </c>
    </row>
    <row r="23" spans="1:55" x14ac:dyDescent="0.3">
      <c r="A23">
        <f t="shared" si="4"/>
        <v>21</v>
      </c>
      <c r="B23" s="7">
        <v>43860</v>
      </c>
      <c r="C23" s="8">
        <v>5.4749999999999996</v>
      </c>
      <c r="D23" s="46">
        <v>1124.714694</v>
      </c>
      <c r="E23" s="46">
        <v>0</v>
      </c>
      <c r="F23" s="46"/>
      <c r="G23" s="47">
        <f t="shared" si="0"/>
        <v>1124.714694</v>
      </c>
      <c r="H23" s="12">
        <f t="shared" si="5"/>
        <v>-2.8252160599717691E-2</v>
      </c>
      <c r="I23" s="11">
        <f t="shared" si="6"/>
        <v>1.0111800438134892</v>
      </c>
      <c r="J23" s="12">
        <f t="shared" si="7"/>
        <v>1.1180043813489249</v>
      </c>
      <c r="K23" s="57">
        <f t="shared" si="8"/>
        <v>1124.714694</v>
      </c>
      <c r="L23" s="59">
        <f t="shared" si="9"/>
        <v>-2.8252160599717691E-2</v>
      </c>
      <c r="M23" s="58">
        <f t="shared" si="10"/>
        <v>1.0111800438134892</v>
      </c>
      <c r="N23" s="59">
        <f t="shared" si="11"/>
        <v>1.1180043813489249</v>
      </c>
      <c r="O23" s="8">
        <v>6.13</v>
      </c>
      <c r="P23" s="46">
        <v>1165.202405</v>
      </c>
      <c r="Q23" s="46">
        <v>0</v>
      </c>
      <c r="R23" s="46"/>
      <c r="S23" s="48">
        <f t="shared" si="1"/>
        <v>1165.202405</v>
      </c>
      <c r="T23" s="14">
        <f t="shared" si="12"/>
        <v>-7.8071434883131285E-2</v>
      </c>
      <c r="U23" s="13">
        <f t="shared" si="13"/>
        <v>1.0116811554326546</v>
      </c>
      <c r="V23" s="14">
        <f t="shared" si="14"/>
        <v>1.1681155432654577</v>
      </c>
      <c r="W23" s="56">
        <f t="shared" si="15"/>
        <v>1165.202405</v>
      </c>
      <c r="X23" s="56">
        <f t="shared" si="16"/>
        <v>-7.8071434883131285E-2</v>
      </c>
      <c r="Y23" s="56">
        <f t="shared" si="17"/>
        <v>1.0116811554326546</v>
      </c>
      <c r="Z23" s="56">
        <f t="shared" si="18"/>
        <v>1.1681155432654577</v>
      </c>
      <c r="AA23" s="8">
        <v>6.47</v>
      </c>
      <c r="AB23" s="46">
        <v>1196.5914849999999</v>
      </c>
      <c r="AC23" s="46">
        <v>0</v>
      </c>
      <c r="AD23" s="46"/>
      <c r="AE23" s="49">
        <f t="shared" si="2"/>
        <v>1196.5914849999999</v>
      </c>
      <c r="AF23" s="16">
        <f t="shared" si="19"/>
        <v>-5.5296057977194391E-2</v>
      </c>
      <c r="AG23" s="15">
        <f t="shared" si="20"/>
        <v>1.0116212256693848</v>
      </c>
      <c r="AH23" s="16">
        <f t="shared" si="21"/>
        <v>1.1621225669384838</v>
      </c>
      <c r="AI23" s="64">
        <f t="shared" si="22"/>
        <v>1196.5914849999999</v>
      </c>
      <c r="AJ23" s="64">
        <f t="shared" si="23"/>
        <v>-5.5296057977194391E-2</v>
      </c>
      <c r="AK23" s="64">
        <f t="shared" si="24"/>
        <v>1.0116212256693848</v>
      </c>
      <c r="AL23" s="64">
        <f t="shared" si="25"/>
        <v>1.1621225669384838</v>
      </c>
      <c r="AM23" s="9">
        <v>4.4000000000000004</v>
      </c>
      <c r="AN23" s="17">
        <f t="shared" si="3"/>
        <v>1.0034232658350448</v>
      </c>
      <c r="AO23" s="18">
        <f t="shared" si="26"/>
        <v>1.7088558920153041E-2</v>
      </c>
      <c r="AP23" s="17">
        <f t="shared" si="27"/>
        <v>1.0034232658350448</v>
      </c>
      <c r="AQ23" s="18">
        <f t="shared" si="28"/>
        <v>0.34232658350448197</v>
      </c>
      <c r="AT23" s="32" t="s">
        <v>25</v>
      </c>
      <c r="AU23" s="12">
        <f>MIN(C3:C504)</f>
        <v>3.6848000000000001</v>
      </c>
      <c r="AX23" s="35" t="s">
        <v>25</v>
      </c>
      <c r="AY23" s="14">
        <f>MIN(O3:O504)</f>
        <v>5.0267999999999997</v>
      </c>
      <c r="BB23" s="34" t="s">
        <v>25</v>
      </c>
      <c r="BC23" s="16">
        <f>MIN(AA3:AA504)</f>
        <v>5.8650000000000002</v>
      </c>
    </row>
    <row r="24" spans="1:55" x14ac:dyDescent="0.3">
      <c r="A24">
        <f t="shared" si="4"/>
        <v>22</v>
      </c>
      <c r="B24" s="7">
        <v>43861</v>
      </c>
      <c r="C24" s="8">
        <v>5.4950000000000001</v>
      </c>
      <c r="D24" s="46">
        <v>1124.3987540000001</v>
      </c>
      <c r="E24" s="46">
        <v>0</v>
      </c>
      <c r="F24" s="46"/>
      <c r="G24" s="47">
        <f t="shared" si="0"/>
        <v>1124.3987540000001</v>
      </c>
      <c r="H24" s="12">
        <f t="shared" si="5"/>
        <v>-2.8090679501691085E-2</v>
      </c>
      <c r="I24" s="11">
        <f t="shared" si="6"/>
        <v>1.0108959964681965</v>
      </c>
      <c r="J24" s="12">
        <f t="shared" si="7"/>
        <v>1.08959964681965</v>
      </c>
      <c r="K24" s="57">
        <f t="shared" si="8"/>
        <v>1124.3987540000001</v>
      </c>
      <c r="L24" s="59">
        <f t="shared" si="9"/>
        <v>-2.8090679501691085E-2</v>
      </c>
      <c r="M24" s="58">
        <f t="shared" si="10"/>
        <v>1.0108959964681965</v>
      </c>
      <c r="N24" s="59">
        <f t="shared" si="11"/>
        <v>1.08959964681965</v>
      </c>
      <c r="O24" s="8">
        <v>6.14</v>
      </c>
      <c r="P24" s="46">
        <v>1165.0329549999999</v>
      </c>
      <c r="Q24" s="46">
        <v>0</v>
      </c>
      <c r="R24" s="46"/>
      <c r="S24" s="48">
        <f t="shared" si="1"/>
        <v>1165.0329549999999</v>
      </c>
      <c r="T24" s="14">
        <f t="shared" si="12"/>
        <v>-1.4542537783390763E-2</v>
      </c>
      <c r="U24" s="13">
        <f t="shared" si="13"/>
        <v>1.0115340313183783</v>
      </c>
      <c r="V24" s="14">
        <f t="shared" si="14"/>
        <v>1.1534031318378268</v>
      </c>
      <c r="W24" s="56">
        <f t="shared" si="15"/>
        <v>1165.0329549999999</v>
      </c>
      <c r="X24" s="56">
        <f t="shared" si="16"/>
        <v>-1.4542537783390763E-2</v>
      </c>
      <c r="Y24" s="56">
        <f t="shared" si="17"/>
        <v>1.0115340313183783</v>
      </c>
      <c r="Z24" s="56">
        <f t="shared" si="18"/>
        <v>1.1534031318378268</v>
      </c>
      <c r="AA24" s="8">
        <v>6.48</v>
      </c>
      <c r="AB24" s="46">
        <v>1196.294255</v>
      </c>
      <c r="AC24" s="46">
        <v>0</v>
      </c>
      <c r="AD24" s="46"/>
      <c r="AE24" s="49">
        <f t="shared" si="2"/>
        <v>1196.294255</v>
      </c>
      <c r="AF24" s="16">
        <f t="shared" si="19"/>
        <v>-2.4839722137914855E-2</v>
      </c>
      <c r="AG24" s="15">
        <f t="shared" si="20"/>
        <v>1.0113699417678403</v>
      </c>
      <c r="AH24" s="16">
        <f t="shared" si="21"/>
        <v>1.1369941767840341</v>
      </c>
      <c r="AI24" s="64">
        <f t="shared" si="22"/>
        <v>1196.294255</v>
      </c>
      <c r="AJ24" s="64">
        <f t="shared" si="23"/>
        <v>-2.4839722137914855E-2</v>
      </c>
      <c r="AK24" s="64">
        <f t="shared" si="24"/>
        <v>1.0113699417678403</v>
      </c>
      <c r="AL24" s="64">
        <f t="shared" si="25"/>
        <v>1.1369941767840341</v>
      </c>
      <c r="AM24" s="9">
        <v>4.4000000000000004</v>
      </c>
      <c r="AN24" s="17">
        <f t="shared" si="3"/>
        <v>1.0035947364110456</v>
      </c>
      <c r="AO24" s="18">
        <f t="shared" si="26"/>
        <v>1.7088558920153041E-2</v>
      </c>
      <c r="AP24" s="17">
        <f t="shared" si="27"/>
        <v>1.0035947364110456</v>
      </c>
      <c r="AQ24" s="18">
        <f t="shared" si="28"/>
        <v>0.35947364110455737</v>
      </c>
      <c r="AT24" s="41" t="s">
        <v>1</v>
      </c>
      <c r="AU24" s="40">
        <f>INDEX(B2:AQ504,MATCH(AU23,C2:C504,0),MATCH("Data",B2:AQ2,0))</f>
        <v>44049</v>
      </c>
      <c r="AX24" s="42" t="s">
        <v>1</v>
      </c>
      <c r="AY24" s="43">
        <f>INDEX($B$2:$AQ$504,MATCH(AY23,O4:O506,0),MATCH("Data",$B$2:$AQ$2,0))</f>
        <v>44042</v>
      </c>
      <c r="BB24" s="45" t="s">
        <v>1</v>
      </c>
      <c r="BC24" s="44">
        <f>INDEX($B$2:$AQ$504,MATCH(BC23,AA4:AA506,0),MATCH("Data",$B$2:$AQ$2,0))</f>
        <v>44042</v>
      </c>
    </row>
    <row r="25" spans="1:55" x14ac:dyDescent="0.3">
      <c r="A25">
        <f t="shared" si="4"/>
        <v>23</v>
      </c>
      <c r="B25" s="7">
        <v>43864</v>
      </c>
      <c r="C25" s="8">
        <v>5.4370000000000003</v>
      </c>
      <c r="D25" s="46">
        <v>1126.2426559999999</v>
      </c>
      <c r="E25" s="46">
        <v>0</v>
      </c>
      <c r="F25" s="46"/>
      <c r="G25" s="47">
        <f t="shared" si="0"/>
        <v>1126.2426559999999</v>
      </c>
      <c r="H25" s="12">
        <f t="shared" si="5"/>
        <v>0.16399004298432995</v>
      </c>
      <c r="I25" s="11">
        <f t="shared" si="6"/>
        <v>1.0125537652473315</v>
      </c>
      <c r="J25" s="12">
        <f t="shared" si="7"/>
        <v>1.2553765247331539</v>
      </c>
      <c r="K25" s="57">
        <f t="shared" si="8"/>
        <v>1126.2426559999999</v>
      </c>
      <c r="L25" s="59">
        <f t="shared" si="9"/>
        <v>0.16399004298432995</v>
      </c>
      <c r="M25" s="58">
        <f t="shared" si="10"/>
        <v>1.0125537652473315</v>
      </c>
      <c r="N25" s="59">
        <f t="shared" si="11"/>
        <v>1.2553765247331539</v>
      </c>
      <c r="O25" s="8">
        <v>6.08</v>
      </c>
      <c r="P25" s="46">
        <v>1167.977423</v>
      </c>
      <c r="Q25" s="46">
        <v>0</v>
      </c>
      <c r="R25" s="46"/>
      <c r="S25" s="48">
        <f t="shared" si="1"/>
        <v>1167.977423</v>
      </c>
      <c r="T25" s="14">
        <f t="shared" si="12"/>
        <v>0.2527368850265832</v>
      </c>
      <c r="U25" s="13">
        <f t="shared" si="13"/>
        <v>1.0140905509201161</v>
      </c>
      <c r="V25" s="14">
        <f t="shared" si="14"/>
        <v>1.4090550920116129</v>
      </c>
      <c r="W25" s="56">
        <f t="shared" si="15"/>
        <v>1167.977423</v>
      </c>
      <c r="X25" s="56">
        <f t="shared" si="16"/>
        <v>0.2527368850265832</v>
      </c>
      <c r="Y25" s="56">
        <f t="shared" si="17"/>
        <v>1.0140905509201161</v>
      </c>
      <c r="Z25" s="56">
        <f t="shared" si="18"/>
        <v>1.4090550920116129</v>
      </c>
      <c r="AA25" s="8">
        <v>6.4</v>
      </c>
      <c r="AB25" s="46">
        <v>1201.3609269999999</v>
      </c>
      <c r="AC25" s="46">
        <v>0</v>
      </c>
      <c r="AD25" s="46"/>
      <c r="AE25" s="49">
        <f t="shared" si="2"/>
        <v>1201.3609269999999</v>
      </c>
      <c r="AF25" s="16">
        <f t="shared" si="19"/>
        <v>0.42353058027515544</v>
      </c>
      <c r="AG25" s="15">
        <f t="shared" si="20"/>
        <v>1.0156534027509381</v>
      </c>
      <c r="AH25" s="16">
        <f t="shared" si="21"/>
        <v>1.5653402750938072</v>
      </c>
      <c r="AI25" s="64">
        <f t="shared" si="22"/>
        <v>1201.3609269999999</v>
      </c>
      <c r="AJ25" s="64">
        <f t="shared" si="23"/>
        <v>0.42353058027515544</v>
      </c>
      <c r="AK25" s="64">
        <f t="shared" si="24"/>
        <v>1.0156534027509381</v>
      </c>
      <c r="AL25" s="64">
        <f t="shared" si="25"/>
        <v>1.5653402750938072</v>
      </c>
      <c r="AM25" s="9">
        <v>4.4000000000000004</v>
      </c>
      <c r="AN25" s="17">
        <f t="shared" si="3"/>
        <v>1.0037662362888968</v>
      </c>
      <c r="AO25" s="18">
        <f t="shared" si="26"/>
        <v>1.7088558920153041E-2</v>
      </c>
      <c r="AP25" s="17">
        <f t="shared" si="27"/>
        <v>1.0037662362888968</v>
      </c>
      <c r="AQ25" s="18">
        <f t="shared" si="28"/>
        <v>0.37662362888968293</v>
      </c>
      <c r="AT25" s="38" t="s">
        <v>22</v>
      </c>
      <c r="AU25" s="12">
        <f>+AU21-AU23</f>
        <v>8.7486999999999995</v>
      </c>
      <c r="AX25" s="37" t="s">
        <v>22</v>
      </c>
      <c r="AY25" s="14">
        <f>+AY21-AY23</f>
        <v>7.4381000000000004</v>
      </c>
      <c r="BB25" s="39" t="s">
        <v>22</v>
      </c>
      <c r="BC25" s="16">
        <f>+BC21-BC23</f>
        <v>6.5623000000000005</v>
      </c>
    </row>
    <row r="26" spans="1:55" x14ac:dyDescent="0.3">
      <c r="A26">
        <f t="shared" si="4"/>
        <v>24</v>
      </c>
      <c r="B26" s="7">
        <v>43865</v>
      </c>
      <c r="C26" s="8">
        <v>5.4351000000000003</v>
      </c>
      <c r="D26" s="46">
        <v>1126.531868</v>
      </c>
      <c r="E26" s="46">
        <v>0</v>
      </c>
      <c r="F26" s="46"/>
      <c r="G26" s="47">
        <f t="shared" si="0"/>
        <v>1126.531868</v>
      </c>
      <c r="H26" s="12">
        <f t="shared" si="5"/>
        <v>2.5679368336772868E-2</v>
      </c>
      <c r="I26" s="11">
        <f t="shared" si="6"/>
        <v>1.0128137826583172</v>
      </c>
      <c r="J26" s="12">
        <f t="shared" si="7"/>
        <v>1.281378265831723</v>
      </c>
      <c r="K26" s="57">
        <f t="shared" si="8"/>
        <v>1126.531868</v>
      </c>
      <c r="L26" s="59">
        <f t="shared" si="9"/>
        <v>2.5679368336772868E-2</v>
      </c>
      <c r="M26" s="58">
        <f t="shared" si="10"/>
        <v>1.0128137826583172</v>
      </c>
      <c r="N26" s="59">
        <f t="shared" si="11"/>
        <v>1.281378265831723</v>
      </c>
      <c r="O26" s="8">
        <v>6.05</v>
      </c>
      <c r="P26" s="46">
        <v>1169.5876350000001</v>
      </c>
      <c r="Q26" s="46">
        <v>0</v>
      </c>
      <c r="R26" s="46"/>
      <c r="S26" s="48">
        <f t="shared" si="1"/>
        <v>1169.5876350000001</v>
      </c>
      <c r="T26" s="14">
        <f t="shared" si="12"/>
        <v>0.13786328128364556</v>
      </c>
      <c r="U26" s="13">
        <f t="shared" si="13"/>
        <v>1.015488609428802</v>
      </c>
      <c r="V26" s="14">
        <f t="shared" si="14"/>
        <v>1.5488609428802036</v>
      </c>
      <c r="W26" s="56">
        <f t="shared" si="15"/>
        <v>1169.5876350000001</v>
      </c>
      <c r="X26" s="56">
        <f t="shared" si="16"/>
        <v>0.13786328128364556</v>
      </c>
      <c r="Y26" s="56">
        <f t="shared" si="17"/>
        <v>1.015488609428802</v>
      </c>
      <c r="Z26" s="56">
        <f t="shared" si="18"/>
        <v>1.5488609428802036</v>
      </c>
      <c r="AA26" s="8">
        <v>6.3666999999999998</v>
      </c>
      <c r="AB26" s="46">
        <v>1203.648252</v>
      </c>
      <c r="AC26" s="46">
        <v>0</v>
      </c>
      <c r="AD26" s="46"/>
      <c r="AE26" s="49">
        <f t="shared" si="2"/>
        <v>1203.648252</v>
      </c>
      <c r="AF26" s="16">
        <f t="shared" si="19"/>
        <v>0.19039448916586821</v>
      </c>
      <c r="AG26" s="15">
        <f t="shared" si="20"/>
        <v>1.0175871508588015</v>
      </c>
      <c r="AH26" s="16">
        <f t="shared" si="21"/>
        <v>1.758715085880147</v>
      </c>
      <c r="AI26" s="64">
        <f t="shared" si="22"/>
        <v>1203.648252</v>
      </c>
      <c r="AJ26" s="64">
        <f t="shared" si="23"/>
        <v>0.19039448916586821</v>
      </c>
      <c r="AK26" s="64">
        <f t="shared" si="24"/>
        <v>1.0175871508588015</v>
      </c>
      <c r="AL26" s="64">
        <f t="shared" si="25"/>
        <v>1.758715085880147</v>
      </c>
      <c r="AM26" s="9">
        <v>4.4000000000000004</v>
      </c>
      <c r="AN26" s="17">
        <f t="shared" si="3"/>
        <v>1.0039377654736057</v>
      </c>
      <c r="AO26" s="18">
        <f t="shared" si="26"/>
        <v>1.7088558920153041E-2</v>
      </c>
      <c r="AP26" s="17">
        <f t="shared" si="27"/>
        <v>1.0039377654736057</v>
      </c>
      <c r="AQ26" s="18">
        <f t="shared" si="28"/>
        <v>0.39377654736056922</v>
      </c>
      <c r="AT26" s="32" t="s">
        <v>21</v>
      </c>
      <c r="AU26" s="12">
        <f>AVERAGE(C3:C504)</f>
        <v>6.386044621513939</v>
      </c>
      <c r="AX26" s="35" t="s">
        <v>21</v>
      </c>
      <c r="AY26" s="14">
        <f>AVERAGE(O3:O504)</f>
        <v>7.469718127490041</v>
      </c>
      <c r="BB26" s="34" t="s">
        <v>21</v>
      </c>
      <c r="BC26" s="16">
        <f>AVERAGE(AA3:AA504)</f>
        <v>8.0458982071713123</v>
      </c>
    </row>
    <row r="27" spans="1:55" x14ac:dyDescent="0.3">
      <c r="A27">
        <f t="shared" si="4"/>
        <v>25</v>
      </c>
      <c r="B27" s="7">
        <v>43866</v>
      </c>
      <c r="C27" s="8">
        <v>5.407</v>
      </c>
      <c r="D27" s="46">
        <v>1127.545372</v>
      </c>
      <c r="E27" s="46">
        <v>0</v>
      </c>
      <c r="F27" s="46"/>
      <c r="G27" s="47">
        <f t="shared" si="0"/>
        <v>1127.545372</v>
      </c>
      <c r="H27" s="12">
        <f t="shared" si="5"/>
        <v>8.996674029286833E-2</v>
      </c>
      <c r="I27" s="11">
        <f t="shared" si="6"/>
        <v>1.0137249782038118</v>
      </c>
      <c r="J27" s="12">
        <f t="shared" si="7"/>
        <v>1.37249782038118</v>
      </c>
      <c r="K27" s="57">
        <f t="shared" si="8"/>
        <v>1127.545372</v>
      </c>
      <c r="L27" s="59">
        <f t="shared" si="9"/>
        <v>8.996674029286833E-2</v>
      </c>
      <c r="M27" s="58">
        <f t="shared" si="10"/>
        <v>1.0137249782038118</v>
      </c>
      <c r="N27" s="59">
        <f t="shared" si="11"/>
        <v>1.37249782038118</v>
      </c>
      <c r="O27" s="8">
        <v>5.9869000000000003</v>
      </c>
      <c r="P27" s="46">
        <v>1172.6763840000001</v>
      </c>
      <c r="Q27" s="46">
        <v>0</v>
      </c>
      <c r="R27" s="46"/>
      <c r="S27" s="48">
        <f t="shared" si="1"/>
        <v>1172.6763840000001</v>
      </c>
      <c r="T27" s="14">
        <f t="shared" si="12"/>
        <v>0.26408871875598372</v>
      </c>
      <c r="U27" s="13">
        <f t="shared" si="13"/>
        <v>1.0181704002865555</v>
      </c>
      <c r="V27" s="14">
        <f t="shared" si="14"/>
        <v>1.8170400286555477</v>
      </c>
      <c r="W27" s="56">
        <f t="shared" si="15"/>
        <v>1172.6763840000001</v>
      </c>
      <c r="X27" s="56">
        <f t="shared" si="16"/>
        <v>0.26408871875598372</v>
      </c>
      <c r="Y27" s="56">
        <f t="shared" si="17"/>
        <v>1.0181704002865555</v>
      </c>
      <c r="Z27" s="56">
        <f t="shared" si="18"/>
        <v>1.8170400286555477</v>
      </c>
      <c r="AA27" s="8">
        <v>6.2850999999999999</v>
      </c>
      <c r="AB27" s="46">
        <v>1208.8398569999999</v>
      </c>
      <c r="AC27" s="46">
        <v>0</v>
      </c>
      <c r="AD27" s="46"/>
      <c r="AE27" s="49">
        <f t="shared" si="2"/>
        <v>1208.8398569999999</v>
      </c>
      <c r="AF27" s="16">
        <f t="shared" si="19"/>
        <v>0.43132243920709357</v>
      </c>
      <c r="AG27" s="15">
        <f t="shared" si="20"/>
        <v>1.0219762325789437</v>
      </c>
      <c r="AH27" s="16">
        <f t="shared" si="21"/>
        <v>2.1976232578943655</v>
      </c>
      <c r="AI27" s="64">
        <f t="shared" si="22"/>
        <v>1208.8398569999999</v>
      </c>
      <c r="AJ27" s="64">
        <f t="shared" si="23"/>
        <v>0.43132243920709357</v>
      </c>
      <c r="AK27" s="64">
        <f t="shared" si="24"/>
        <v>1.0219762325789437</v>
      </c>
      <c r="AL27" s="64">
        <f t="shared" si="25"/>
        <v>2.1976232578943655</v>
      </c>
      <c r="AM27" s="9">
        <v>4.4000000000000004</v>
      </c>
      <c r="AN27" s="17">
        <f t="shared" si="3"/>
        <v>1.0041093239701804</v>
      </c>
      <c r="AO27" s="18">
        <f t="shared" si="26"/>
        <v>1.7088558920153041E-2</v>
      </c>
      <c r="AP27" s="17">
        <f t="shared" si="27"/>
        <v>1.0041093239701804</v>
      </c>
      <c r="AQ27" s="18">
        <f t="shared" si="28"/>
        <v>0.41093239701803785</v>
      </c>
    </row>
    <row r="28" spans="1:55" x14ac:dyDescent="0.3">
      <c r="A28">
        <f t="shared" si="4"/>
        <v>26</v>
      </c>
      <c r="B28" s="7">
        <v>43867</v>
      </c>
      <c r="C28" s="8">
        <v>5.5281000000000002</v>
      </c>
      <c r="D28" s="46">
        <v>1124.442929</v>
      </c>
      <c r="E28" s="46">
        <v>0</v>
      </c>
      <c r="F28" s="46"/>
      <c r="G28" s="47">
        <f t="shared" si="0"/>
        <v>1124.442929</v>
      </c>
      <c r="H28" s="12">
        <f t="shared" si="5"/>
        <v>-0.27515016930068636</v>
      </c>
      <c r="I28" s="11">
        <f t="shared" si="6"/>
        <v>1.0109357122100406</v>
      </c>
      <c r="J28" s="12">
        <f t="shared" si="7"/>
        <v>1.0935712210040638</v>
      </c>
      <c r="K28" s="57">
        <f t="shared" si="8"/>
        <v>1124.442929</v>
      </c>
      <c r="L28" s="59">
        <f t="shared" si="9"/>
        <v>-0.27515016930068636</v>
      </c>
      <c r="M28" s="58">
        <f t="shared" si="10"/>
        <v>1.0109357122100406</v>
      </c>
      <c r="N28" s="59">
        <f t="shared" si="11"/>
        <v>1.0935712210040638</v>
      </c>
      <c r="O28" s="8">
        <v>6.0758000000000001</v>
      </c>
      <c r="P28" s="46">
        <v>1168.9851209999999</v>
      </c>
      <c r="Q28" s="46">
        <v>0</v>
      </c>
      <c r="R28" s="46"/>
      <c r="S28" s="48">
        <f t="shared" si="1"/>
        <v>1168.9851209999999</v>
      </c>
      <c r="T28" s="14">
        <f t="shared" si="12"/>
        <v>-0.31477251954279417</v>
      </c>
      <c r="U28" s="13">
        <f t="shared" si="13"/>
        <v>1.0149654796643346</v>
      </c>
      <c r="V28" s="14">
        <f t="shared" si="14"/>
        <v>1.4965479664334591</v>
      </c>
      <c r="W28" s="56">
        <f t="shared" si="15"/>
        <v>1168.9851209999999</v>
      </c>
      <c r="X28" s="56">
        <f t="shared" si="16"/>
        <v>-0.31477251954279417</v>
      </c>
      <c r="Y28" s="56">
        <f t="shared" si="17"/>
        <v>1.0149654796643346</v>
      </c>
      <c r="Z28" s="56">
        <f t="shared" si="18"/>
        <v>1.4965479664334591</v>
      </c>
      <c r="AA28" s="8">
        <v>6.3680000000000003</v>
      </c>
      <c r="AB28" s="46">
        <v>1204.1602620000001</v>
      </c>
      <c r="AC28" s="46">
        <v>0</v>
      </c>
      <c r="AD28" s="46"/>
      <c r="AE28" s="49">
        <f t="shared" si="2"/>
        <v>1204.1602620000001</v>
      </c>
      <c r="AF28" s="16">
        <f t="shared" si="19"/>
        <v>-0.38711455226280167</v>
      </c>
      <c r="AG28" s="15">
        <f t="shared" si="20"/>
        <v>1.0180200138619635</v>
      </c>
      <c r="AH28" s="16">
        <f t="shared" si="21"/>
        <v>1.8020013861963502</v>
      </c>
      <c r="AI28" s="64">
        <f t="shared" si="22"/>
        <v>1204.1602620000001</v>
      </c>
      <c r="AJ28" s="64">
        <f t="shared" si="23"/>
        <v>-0.38711455226280167</v>
      </c>
      <c r="AK28" s="64">
        <f t="shared" si="24"/>
        <v>1.0180200138619635</v>
      </c>
      <c r="AL28" s="64">
        <f t="shared" si="25"/>
        <v>1.8020013861963502</v>
      </c>
      <c r="AM28" s="9">
        <v>4.1500000000000004</v>
      </c>
      <c r="AN28" s="17">
        <f t="shared" si="3"/>
        <v>1.0042809117836298</v>
      </c>
      <c r="AO28" s="18">
        <f t="shared" si="26"/>
        <v>1.7088558920153041E-2</v>
      </c>
      <c r="AP28" s="17">
        <f t="shared" si="27"/>
        <v>1.0042809117836298</v>
      </c>
      <c r="AQ28" s="18">
        <f t="shared" si="28"/>
        <v>0.42809117836297705</v>
      </c>
    </row>
    <row r="29" spans="1:55" x14ac:dyDescent="0.3">
      <c r="A29">
        <f t="shared" si="4"/>
        <v>27</v>
      </c>
      <c r="B29" s="7">
        <v>43868</v>
      </c>
      <c r="C29" s="8">
        <v>5.5486000000000004</v>
      </c>
      <c r="D29" s="46">
        <v>1124.1201430000001</v>
      </c>
      <c r="E29" s="46">
        <v>0</v>
      </c>
      <c r="F29" s="46"/>
      <c r="G29" s="47">
        <f t="shared" si="0"/>
        <v>1124.1201430000001</v>
      </c>
      <c r="H29" s="12">
        <f t="shared" si="5"/>
        <v>-2.8706303510395159E-2</v>
      </c>
      <c r="I29" s="11">
        <f t="shared" si="6"/>
        <v>1.0106455099361986</v>
      </c>
      <c r="J29" s="12">
        <f t="shared" si="7"/>
        <v>1.0645509936198616</v>
      </c>
      <c r="K29" s="57">
        <f t="shared" si="8"/>
        <v>1124.1201430000001</v>
      </c>
      <c r="L29" s="59">
        <f t="shared" si="9"/>
        <v>-2.8706303510395159E-2</v>
      </c>
      <c r="M29" s="58">
        <f t="shared" si="10"/>
        <v>1.0106455099361986</v>
      </c>
      <c r="N29" s="59">
        <f t="shared" si="11"/>
        <v>1.0645509936198616</v>
      </c>
      <c r="O29" s="8">
        <v>6.1349999999999998</v>
      </c>
      <c r="P29" s="46">
        <v>1166.6326389999999</v>
      </c>
      <c r="Q29" s="46">
        <v>0</v>
      </c>
      <c r="R29" s="46"/>
      <c r="S29" s="48">
        <f t="shared" si="1"/>
        <v>1166.6326389999999</v>
      </c>
      <c r="T29" s="14">
        <f t="shared" si="12"/>
        <v>-0.20124139800749008</v>
      </c>
      <c r="U29" s="13">
        <f t="shared" si="13"/>
        <v>1.0129229489437646</v>
      </c>
      <c r="V29" s="14">
        <f t="shared" si="14"/>
        <v>1.2922948943764556</v>
      </c>
      <c r="W29" s="56">
        <f t="shared" si="15"/>
        <v>1166.6326389999999</v>
      </c>
      <c r="X29" s="56">
        <f t="shared" si="16"/>
        <v>-0.20124139800749008</v>
      </c>
      <c r="Y29" s="56">
        <f t="shared" si="17"/>
        <v>1.0129229489437646</v>
      </c>
      <c r="Z29" s="56">
        <f t="shared" si="18"/>
        <v>1.2922948943764556</v>
      </c>
      <c r="AA29" s="8">
        <v>6.45</v>
      </c>
      <c r="AB29" s="46">
        <v>1199.567096</v>
      </c>
      <c r="AC29" s="46">
        <v>0</v>
      </c>
      <c r="AD29" s="46"/>
      <c r="AE29" s="49">
        <f t="shared" si="2"/>
        <v>1199.567096</v>
      </c>
      <c r="AF29" s="16">
        <f t="shared" si="19"/>
        <v>-0.38144141979666868</v>
      </c>
      <c r="AG29" s="15">
        <f t="shared" si="20"/>
        <v>1.0141368638672741</v>
      </c>
      <c r="AH29" s="16">
        <f t="shared" si="21"/>
        <v>1.4136863867274085</v>
      </c>
      <c r="AI29" s="64">
        <f t="shared" si="22"/>
        <v>1199.567096</v>
      </c>
      <c r="AJ29" s="64">
        <f t="shared" si="23"/>
        <v>-0.38144141979666868</v>
      </c>
      <c r="AK29" s="64">
        <f t="shared" si="24"/>
        <v>1.0141368638672741</v>
      </c>
      <c r="AL29" s="64">
        <f t="shared" si="25"/>
        <v>1.4136863867274085</v>
      </c>
      <c r="AM29" s="9">
        <v>4.1500000000000004</v>
      </c>
      <c r="AN29" s="17">
        <f t="shared" si="3"/>
        <v>1.0044429726838109</v>
      </c>
      <c r="AO29" s="18">
        <f t="shared" si="26"/>
        <v>1.6137008906524919E-2</v>
      </c>
      <c r="AP29" s="17">
        <f t="shared" si="27"/>
        <v>1.0044429726838109</v>
      </c>
      <c r="AQ29" s="18">
        <f t="shared" si="28"/>
        <v>0.44429726838108863</v>
      </c>
    </row>
    <row r="30" spans="1:55" x14ac:dyDescent="0.3">
      <c r="A30">
        <f t="shared" si="4"/>
        <v>28</v>
      </c>
      <c r="B30" s="7">
        <v>43871</v>
      </c>
      <c r="C30" s="8">
        <v>5.5087999999999999</v>
      </c>
      <c r="D30" s="46">
        <v>1125.4528399999999</v>
      </c>
      <c r="E30" s="46">
        <v>0</v>
      </c>
      <c r="F30" s="46"/>
      <c r="G30" s="47">
        <f t="shared" si="0"/>
        <v>1125.4528399999999</v>
      </c>
      <c r="H30" s="12">
        <f t="shared" si="5"/>
        <v>0.11855467658850039</v>
      </c>
      <c r="I30" s="11">
        <f t="shared" si="6"/>
        <v>1.0118436774519597</v>
      </c>
      <c r="J30" s="12">
        <f t="shared" si="7"/>
        <v>1.1843677451959689</v>
      </c>
      <c r="K30" s="57">
        <f t="shared" si="8"/>
        <v>1125.4528399999999</v>
      </c>
      <c r="L30" s="59">
        <f t="shared" si="9"/>
        <v>0.11855467658850039</v>
      </c>
      <c r="M30" s="58">
        <f t="shared" si="10"/>
        <v>1.0118436774519597</v>
      </c>
      <c r="N30" s="59">
        <f t="shared" si="11"/>
        <v>1.1843677451959689</v>
      </c>
      <c r="O30" s="8">
        <v>6.085</v>
      </c>
      <c r="P30" s="46">
        <v>1169.1241399999999</v>
      </c>
      <c r="Q30" s="46">
        <v>0</v>
      </c>
      <c r="R30" s="46"/>
      <c r="S30" s="48">
        <f t="shared" si="1"/>
        <v>1169.1241399999999</v>
      </c>
      <c r="T30" s="14">
        <f t="shared" si="12"/>
        <v>0.21356345748526628</v>
      </c>
      <c r="U30" s="13">
        <f t="shared" si="13"/>
        <v>1.0150861822151906</v>
      </c>
      <c r="V30" s="14">
        <f t="shared" si="14"/>
        <v>1.5086182215190647</v>
      </c>
      <c r="W30" s="56">
        <f t="shared" si="15"/>
        <v>1169.1241399999999</v>
      </c>
      <c r="X30" s="56">
        <f t="shared" si="16"/>
        <v>0.21356345748526628</v>
      </c>
      <c r="Y30" s="56">
        <f t="shared" si="17"/>
        <v>1.0150861822151906</v>
      </c>
      <c r="Z30" s="56">
        <f t="shared" si="18"/>
        <v>1.5086182215190647</v>
      </c>
      <c r="AA30" s="8">
        <v>6.38</v>
      </c>
      <c r="AB30" s="46">
        <v>1204.0337159999999</v>
      </c>
      <c r="AC30" s="46">
        <v>0</v>
      </c>
      <c r="AD30" s="46"/>
      <c r="AE30" s="49">
        <f t="shared" si="2"/>
        <v>1204.0337159999999</v>
      </c>
      <c r="AF30" s="16">
        <f t="shared" si="19"/>
        <v>0.372352660796893</v>
      </c>
      <c r="AG30" s="15">
        <f t="shared" si="20"/>
        <v>1.017913029464006</v>
      </c>
      <c r="AH30" s="16">
        <f t="shared" si="21"/>
        <v>1.791302946400597</v>
      </c>
      <c r="AI30" s="64">
        <f t="shared" si="22"/>
        <v>1204.0337159999999</v>
      </c>
      <c r="AJ30" s="64">
        <f t="shared" si="23"/>
        <v>0.372352660796893</v>
      </c>
      <c r="AK30" s="64">
        <f t="shared" si="24"/>
        <v>1.017913029464006</v>
      </c>
      <c r="AL30" s="64">
        <f t="shared" si="25"/>
        <v>1.791302946400597</v>
      </c>
      <c r="AM30" s="9">
        <v>4.1500000000000004</v>
      </c>
      <c r="AN30" s="17">
        <f t="shared" si="3"/>
        <v>1.0046050597357739</v>
      </c>
      <c r="AO30" s="18">
        <f t="shared" si="26"/>
        <v>1.6137008906524919E-2</v>
      </c>
      <c r="AP30" s="17">
        <f t="shared" si="27"/>
        <v>1.0046050597357739</v>
      </c>
      <c r="AQ30" s="18">
        <f t="shared" si="28"/>
        <v>0.46050597357738532</v>
      </c>
    </row>
    <row r="31" spans="1:55" x14ac:dyDescent="0.3">
      <c r="A31">
        <f t="shared" si="4"/>
        <v>29</v>
      </c>
      <c r="B31" s="7">
        <v>43872</v>
      </c>
      <c r="C31" s="8">
        <v>5.41</v>
      </c>
      <c r="D31" s="46">
        <v>1128.4056929999999</v>
      </c>
      <c r="E31" s="46">
        <v>0</v>
      </c>
      <c r="F31" s="46"/>
      <c r="G31" s="47">
        <f t="shared" si="0"/>
        <v>1128.4056929999999</v>
      </c>
      <c r="H31" s="12">
        <f t="shared" si="5"/>
        <v>0.26237021179849052</v>
      </c>
      <c r="I31" s="11">
        <f t="shared" si="6"/>
        <v>1.01449845385156</v>
      </c>
      <c r="J31" s="12">
        <f t="shared" si="7"/>
        <v>1.4498453851560011</v>
      </c>
      <c r="K31" s="57">
        <f t="shared" si="8"/>
        <v>1128.4056929999999</v>
      </c>
      <c r="L31" s="59">
        <f t="shared" si="9"/>
        <v>0.26237021179849052</v>
      </c>
      <c r="M31" s="58">
        <f t="shared" si="10"/>
        <v>1.01449845385156</v>
      </c>
      <c r="N31" s="59">
        <f t="shared" si="11"/>
        <v>1.4498453851560011</v>
      </c>
      <c r="O31" s="8">
        <v>6.0026000000000002</v>
      </c>
      <c r="P31" s="46">
        <v>1173.0597620000001</v>
      </c>
      <c r="Q31" s="46">
        <v>0</v>
      </c>
      <c r="R31" s="46"/>
      <c r="S31" s="48">
        <f t="shared" si="1"/>
        <v>1173.0597620000001</v>
      </c>
      <c r="T31" s="14">
        <f t="shared" si="12"/>
        <v>0.33662994932259771</v>
      </c>
      <c r="U31" s="13">
        <f t="shared" si="13"/>
        <v>1.0185032663159623</v>
      </c>
      <c r="V31" s="14">
        <f t="shared" si="14"/>
        <v>1.850326631596233</v>
      </c>
      <c r="W31" s="56">
        <f t="shared" si="15"/>
        <v>1173.0597620000001</v>
      </c>
      <c r="X31" s="56">
        <f t="shared" si="16"/>
        <v>0.33662994932259771</v>
      </c>
      <c r="Y31" s="56">
        <f t="shared" si="17"/>
        <v>1.0185032663159623</v>
      </c>
      <c r="Z31" s="56">
        <f t="shared" si="18"/>
        <v>1.850326631596233</v>
      </c>
      <c r="AA31" s="8">
        <v>6.32</v>
      </c>
      <c r="AB31" s="46">
        <v>1207.9166459999999</v>
      </c>
      <c r="AC31" s="46">
        <v>0</v>
      </c>
      <c r="AD31" s="46"/>
      <c r="AE31" s="49">
        <f t="shared" si="2"/>
        <v>1207.9166459999999</v>
      </c>
      <c r="AF31" s="16">
        <f t="shared" si="19"/>
        <v>0.32249346080603924</v>
      </c>
      <c r="AG31" s="15">
        <f t="shared" si="20"/>
        <v>1.0211957324207201</v>
      </c>
      <c r="AH31" s="16">
        <f t="shared" si="21"/>
        <v>2.1195732420720148</v>
      </c>
      <c r="AI31" s="64">
        <f t="shared" si="22"/>
        <v>1207.9166459999999</v>
      </c>
      <c r="AJ31" s="64">
        <f t="shared" si="23"/>
        <v>0.32249346080603924</v>
      </c>
      <c r="AK31" s="64">
        <f t="shared" si="24"/>
        <v>1.0211957324207201</v>
      </c>
      <c r="AL31" s="64">
        <f t="shared" si="25"/>
        <v>2.1195732420720148</v>
      </c>
      <c r="AM31" s="9">
        <v>4.1500000000000004</v>
      </c>
      <c r="AN31" s="17">
        <f t="shared" si="3"/>
        <v>1.0047671729437389</v>
      </c>
      <c r="AO31" s="18">
        <f t="shared" si="26"/>
        <v>1.6137008906524919E-2</v>
      </c>
      <c r="AP31" s="17">
        <f t="shared" si="27"/>
        <v>1.0047671729437389</v>
      </c>
      <c r="AQ31" s="18">
        <f t="shared" si="28"/>
        <v>0.4767172943738851</v>
      </c>
    </row>
    <row r="32" spans="1:55" x14ac:dyDescent="0.3">
      <c r="A32">
        <f t="shared" si="4"/>
        <v>30</v>
      </c>
      <c r="B32" s="7">
        <v>43873</v>
      </c>
      <c r="C32" s="8">
        <v>5.3550000000000004</v>
      </c>
      <c r="D32" s="46">
        <v>1130.154219</v>
      </c>
      <c r="E32" s="46">
        <v>0</v>
      </c>
      <c r="F32" s="46"/>
      <c r="G32" s="47">
        <f t="shared" si="0"/>
        <v>1130.154219</v>
      </c>
      <c r="H32" s="12">
        <f t="shared" si="5"/>
        <v>0.15495543941748124</v>
      </c>
      <c r="I32" s="11">
        <f t="shared" si="6"/>
        <v>1.0160704743886093</v>
      </c>
      <c r="J32" s="12">
        <f t="shared" si="7"/>
        <v>1.6070474388609313</v>
      </c>
      <c r="K32" s="57">
        <f t="shared" si="8"/>
        <v>1130.154219</v>
      </c>
      <c r="L32" s="59">
        <f t="shared" si="9"/>
        <v>0.15495543941748124</v>
      </c>
      <c r="M32" s="58">
        <f t="shared" si="10"/>
        <v>1.0160704743886093</v>
      </c>
      <c r="N32" s="59">
        <f t="shared" si="11"/>
        <v>1.6070474388609313</v>
      </c>
      <c r="O32" s="8">
        <v>5.9644000000000004</v>
      </c>
      <c r="P32" s="46">
        <v>1175.0326669999999</v>
      </c>
      <c r="Q32" s="46">
        <v>0</v>
      </c>
      <c r="R32" s="46"/>
      <c r="S32" s="48">
        <f t="shared" si="1"/>
        <v>1175.0326669999999</v>
      </c>
      <c r="T32" s="14">
        <f t="shared" si="12"/>
        <v>0.16818452596449873</v>
      </c>
      <c r="U32" s="13">
        <f t="shared" si="13"/>
        <v>1.0202162312063487</v>
      </c>
      <c r="V32" s="14">
        <f t="shared" si="14"/>
        <v>2.0216231206348745</v>
      </c>
      <c r="W32" s="56">
        <f t="shared" si="15"/>
        <v>1175.0326669999999</v>
      </c>
      <c r="X32" s="56">
        <f t="shared" si="16"/>
        <v>0.16818452596449873</v>
      </c>
      <c r="Y32" s="56">
        <f t="shared" si="17"/>
        <v>1.0202162312063487</v>
      </c>
      <c r="Z32" s="56">
        <f t="shared" si="18"/>
        <v>2.0216231206348745</v>
      </c>
      <c r="AA32" s="8">
        <v>6.29</v>
      </c>
      <c r="AB32" s="46">
        <v>1210.008679</v>
      </c>
      <c r="AC32" s="46">
        <v>0</v>
      </c>
      <c r="AD32" s="46"/>
      <c r="AE32" s="49">
        <f t="shared" si="2"/>
        <v>1210.008679</v>
      </c>
      <c r="AF32" s="16">
        <f t="shared" si="19"/>
        <v>0.17319349037268061</v>
      </c>
      <c r="AG32" s="15">
        <f t="shared" si="20"/>
        <v>1.0229643769532364</v>
      </c>
      <c r="AH32" s="16">
        <f t="shared" si="21"/>
        <v>2.2964376953236387</v>
      </c>
      <c r="AI32" s="64">
        <f t="shared" si="22"/>
        <v>1210.008679</v>
      </c>
      <c r="AJ32" s="64">
        <f t="shared" si="23"/>
        <v>0.17319349037268061</v>
      </c>
      <c r="AK32" s="64">
        <f t="shared" si="24"/>
        <v>1.0229643769532364</v>
      </c>
      <c r="AL32" s="64">
        <f t="shared" si="25"/>
        <v>2.2964376953236387</v>
      </c>
      <c r="AM32" s="9">
        <v>4.1500000000000004</v>
      </c>
      <c r="AN32" s="17">
        <f t="shared" si="3"/>
        <v>1.0049293123119267</v>
      </c>
      <c r="AO32" s="18">
        <f t="shared" si="26"/>
        <v>1.6137008906524919E-2</v>
      </c>
      <c r="AP32" s="17">
        <f t="shared" si="27"/>
        <v>1.0049293123119267</v>
      </c>
      <c r="AQ32" s="18">
        <f t="shared" si="28"/>
        <v>0.49293123119267257</v>
      </c>
    </row>
    <row r="33" spans="1:43" x14ac:dyDescent="0.3">
      <c r="A33">
        <f t="shared" si="4"/>
        <v>31</v>
      </c>
      <c r="B33" s="7">
        <v>43874</v>
      </c>
      <c r="C33" s="8">
        <v>5.3949999999999996</v>
      </c>
      <c r="D33" s="46">
        <v>1129.2893140000001</v>
      </c>
      <c r="E33" s="46">
        <v>0</v>
      </c>
      <c r="F33" s="46"/>
      <c r="G33" s="47">
        <f t="shared" si="0"/>
        <v>1129.2893140000001</v>
      </c>
      <c r="H33" s="12">
        <f t="shared" si="5"/>
        <v>-7.6529820927029313E-2</v>
      </c>
      <c r="I33" s="11">
        <f t="shared" si="6"/>
        <v>1.0152928774740673</v>
      </c>
      <c r="J33" s="12">
        <f t="shared" si="7"/>
        <v>1.5292877474067268</v>
      </c>
      <c r="K33" s="57">
        <f t="shared" si="8"/>
        <v>1129.2893140000001</v>
      </c>
      <c r="L33" s="59">
        <f t="shared" si="9"/>
        <v>-7.6529820927029313E-2</v>
      </c>
      <c r="M33" s="58">
        <f t="shared" si="10"/>
        <v>1.0152928774740673</v>
      </c>
      <c r="N33" s="59">
        <f t="shared" si="11"/>
        <v>1.5292877474067268</v>
      </c>
      <c r="O33" s="8">
        <v>6.0144000000000002</v>
      </c>
      <c r="P33" s="46">
        <v>1173.0780810000001</v>
      </c>
      <c r="Q33" s="46">
        <v>0</v>
      </c>
      <c r="R33" s="46"/>
      <c r="S33" s="48">
        <f t="shared" si="1"/>
        <v>1173.0780810000001</v>
      </c>
      <c r="T33" s="14">
        <f t="shared" si="12"/>
        <v>-0.1663431200589649</v>
      </c>
      <c r="U33" s="13">
        <f t="shared" si="13"/>
        <v>1.018519171696012</v>
      </c>
      <c r="V33" s="14">
        <f t="shared" si="14"/>
        <v>1.8519171696012027</v>
      </c>
      <c r="W33" s="56">
        <f t="shared" si="15"/>
        <v>1173.0780810000001</v>
      </c>
      <c r="X33" s="56">
        <f t="shared" si="16"/>
        <v>-0.1663431200589649</v>
      </c>
      <c r="Y33" s="56">
        <f t="shared" si="17"/>
        <v>1.018519171696012</v>
      </c>
      <c r="Z33" s="56">
        <f t="shared" si="18"/>
        <v>1.8519171696012027</v>
      </c>
      <c r="AA33" s="8">
        <v>6.34</v>
      </c>
      <c r="AB33" s="46">
        <v>1207.3080930000001</v>
      </c>
      <c r="AC33" s="46">
        <v>0</v>
      </c>
      <c r="AD33" s="46"/>
      <c r="AE33" s="49">
        <f t="shared" si="2"/>
        <v>1207.3080930000001</v>
      </c>
      <c r="AF33" s="16">
        <f t="shared" si="19"/>
        <v>-0.22318732475802294</v>
      </c>
      <c r="AG33" s="15">
        <f t="shared" si="20"/>
        <v>1.020681250127087</v>
      </c>
      <c r="AH33" s="16">
        <f t="shared" si="21"/>
        <v>2.0681250127086992</v>
      </c>
      <c r="AI33" s="64">
        <f t="shared" si="22"/>
        <v>1207.3080930000001</v>
      </c>
      <c r="AJ33" s="64">
        <f t="shared" si="23"/>
        <v>-0.22318732475802294</v>
      </c>
      <c r="AK33" s="64">
        <f t="shared" si="24"/>
        <v>1.020681250127087</v>
      </c>
      <c r="AL33" s="64">
        <f t="shared" si="25"/>
        <v>2.0681250127086992</v>
      </c>
      <c r="AM33" s="9">
        <v>4.1500000000000004</v>
      </c>
      <c r="AN33" s="17">
        <f t="shared" si="3"/>
        <v>1.0050914778445588</v>
      </c>
      <c r="AO33" s="18">
        <f t="shared" si="26"/>
        <v>1.6137008906524919E-2</v>
      </c>
      <c r="AP33" s="17">
        <f t="shared" si="27"/>
        <v>1.0050914778445588</v>
      </c>
      <c r="AQ33" s="18">
        <f t="shared" si="28"/>
        <v>0.50914778445587672</v>
      </c>
    </row>
    <row r="34" spans="1:43" x14ac:dyDescent="0.3">
      <c r="A34">
        <f t="shared" si="4"/>
        <v>32</v>
      </c>
      <c r="B34" s="7">
        <v>43875</v>
      </c>
      <c r="C34" s="8">
        <v>5.2549999999999999</v>
      </c>
      <c r="D34" s="46">
        <v>1133.3725569999999</v>
      </c>
      <c r="E34" s="46">
        <v>0</v>
      </c>
      <c r="F34" s="46"/>
      <c r="G34" s="47">
        <f t="shared" si="0"/>
        <v>1133.3725569999999</v>
      </c>
      <c r="H34" s="12">
        <f t="shared" si="5"/>
        <v>0.36157634269440297</v>
      </c>
      <c r="I34" s="11">
        <f t="shared" si="6"/>
        <v>1.0189639363280747</v>
      </c>
      <c r="J34" s="12">
        <f t="shared" si="7"/>
        <v>1.8963936328074693</v>
      </c>
      <c r="K34" s="57">
        <f t="shared" si="8"/>
        <v>1133.3725569999999</v>
      </c>
      <c r="L34" s="59">
        <f t="shared" si="9"/>
        <v>0.36157634269440297</v>
      </c>
      <c r="M34" s="58">
        <f t="shared" si="10"/>
        <v>1.0189639363280747</v>
      </c>
      <c r="N34" s="59">
        <f t="shared" si="11"/>
        <v>1.8963936328074693</v>
      </c>
      <c r="O34" s="8">
        <v>5.89</v>
      </c>
      <c r="P34" s="46">
        <v>1178.891703</v>
      </c>
      <c r="Q34" s="46">
        <v>0</v>
      </c>
      <c r="R34" s="46"/>
      <c r="S34" s="48">
        <f t="shared" si="1"/>
        <v>1178.891703</v>
      </c>
      <c r="T34" s="14">
        <f t="shared" si="12"/>
        <v>0.4955869599953644</v>
      </c>
      <c r="U34" s="13">
        <f t="shared" si="13"/>
        <v>1.0235668198959902</v>
      </c>
      <c r="V34" s="14">
        <f t="shared" si="14"/>
        <v>2.3566819895990188</v>
      </c>
      <c r="W34" s="56">
        <f t="shared" si="15"/>
        <v>1178.891703</v>
      </c>
      <c r="X34" s="56">
        <f t="shared" si="16"/>
        <v>0.4955869599953644</v>
      </c>
      <c r="Y34" s="56">
        <f t="shared" si="17"/>
        <v>1.0235668198959902</v>
      </c>
      <c r="Z34" s="56">
        <f t="shared" si="18"/>
        <v>2.3566819895990188</v>
      </c>
      <c r="AA34" s="8">
        <v>6.2248999999999999</v>
      </c>
      <c r="AB34" s="46">
        <v>1214.505396</v>
      </c>
      <c r="AC34" s="46">
        <v>0</v>
      </c>
      <c r="AD34" s="46"/>
      <c r="AE34" s="49">
        <f t="shared" si="2"/>
        <v>1214.505396</v>
      </c>
      <c r="AF34" s="16">
        <f t="shared" si="19"/>
        <v>0.59614468268125442</v>
      </c>
      <c r="AG34" s="15">
        <f t="shared" si="20"/>
        <v>1.0267659871268442</v>
      </c>
      <c r="AH34" s="16">
        <f t="shared" si="21"/>
        <v>2.6765987126844193</v>
      </c>
      <c r="AI34" s="64">
        <f t="shared" si="22"/>
        <v>1214.505396</v>
      </c>
      <c r="AJ34" s="64">
        <f t="shared" si="23"/>
        <v>0.59614468268125442</v>
      </c>
      <c r="AK34" s="64">
        <f t="shared" si="24"/>
        <v>1.0267659871268442</v>
      </c>
      <c r="AL34" s="64">
        <f t="shared" si="25"/>
        <v>2.6765987126844193</v>
      </c>
      <c r="AM34" s="9">
        <v>4.1500000000000004</v>
      </c>
      <c r="AN34" s="17">
        <f t="shared" si="3"/>
        <v>1.0052536695458574</v>
      </c>
      <c r="AO34" s="18">
        <f t="shared" si="26"/>
        <v>1.6137008906524919E-2</v>
      </c>
      <c r="AP34" s="17">
        <f t="shared" si="27"/>
        <v>1.0052536695458574</v>
      </c>
      <c r="AQ34" s="18">
        <f t="shared" si="28"/>
        <v>0.52536695458573757</v>
      </c>
    </row>
    <row r="35" spans="1:43" x14ac:dyDescent="0.3">
      <c r="A35">
        <f t="shared" si="4"/>
        <v>33</v>
      </c>
      <c r="B35" s="7">
        <v>43878</v>
      </c>
      <c r="C35" s="8">
        <v>5.2450000000000001</v>
      </c>
      <c r="D35" s="46">
        <v>1133.878125</v>
      </c>
      <c r="E35" s="46">
        <v>0</v>
      </c>
      <c r="F35" s="46"/>
      <c r="G35" s="47">
        <f t="shared" si="0"/>
        <v>1133.878125</v>
      </c>
      <c r="H35" s="12">
        <f t="shared" si="5"/>
        <v>4.4607397353813028E-2</v>
      </c>
      <c r="I35" s="11">
        <f t="shared" si="6"/>
        <v>1.0194184696200446</v>
      </c>
      <c r="J35" s="12">
        <f t="shared" si="7"/>
        <v>1.9418469620044565</v>
      </c>
      <c r="K35" s="57">
        <f t="shared" si="8"/>
        <v>1133.878125</v>
      </c>
      <c r="L35" s="59">
        <f t="shared" si="9"/>
        <v>4.4607397353813028E-2</v>
      </c>
      <c r="M35" s="58">
        <f t="shared" si="10"/>
        <v>1.0194184696200446</v>
      </c>
      <c r="N35" s="59">
        <f t="shared" si="11"/>
        <v>1.9418469620044565</v>
      </c>
      <c r="O35" s="8">
        <v>5.9038000000000004</v>
      </c>
      <c r="P35" s="46">
        <v>1178.5434090000001</v>
      </c>
      <c r="Q35" s="46">
        <v>0</v>
      </c>
      <c r="R35" s="46"/>
      <c r="S35" s="48">
        <f t="shared" si="1"/>
        <v>1178.5434090000001</v>
      </c>
      <c r="T35" s="14">
        <f t="shared" si="12"/>
        <v>-2.9544189607366711E-2</v>
      </c>
      <c r="U35" s="13">
        <f t="shared" si="13"/>
        <v>1.0232644153739621</v>
      </c>
      <c r="V35" s="14">
        <f t="shared" si="14"/>
        <v>2.3264415373962066</v>
      </c>
      <c r="W35" s="56">
        <f t="shared" si="15"/>
        <v>1178.5434090000001</v>
      </c>
      <c r="X35" s="56">
        <f t="shared" si="16"/>
        <v>-2.9544189607366711E-2</v>
      </c>
      <c r="Y35" s="56">
        <f t="shared" si="17"/>
        <v>1.0232644153739621</v>
      </c>
      <c r="Z35" s="56">
        <f t="shared" si="18"/>
        <v>2.3264415373962066</v>
      </c>
      <c r="AA35" s="8">
        <v>6.2649999999999997</v>
      </c>
      <c r="AB35" s="46">
        <v>1212.3867359999999</v>
      </c>
      <c r="AC35" s="46">
        <v>0</v>
      </c>
      <c r="AD35" s="46"/>
      <c r="AE35" s="49">
        <f t="shared" si="2"/>
        <v>1212.3867359999999</v>
      </c>
      <c r="AF35" s="16">
        <f t="shared" si="19"/>
        <v>-0.17444632250939174</v>
      </c>
      <c r="AG35" s="15">
        <f t="shared" si="20"/>
        <v>1.0249748316215241</v>
      </c>
      <c r="AH35" s="16">
        <f t="shared" si="21"/>
        <v>2.4974831621524141</v>
      </c>
      <c r="AI35" s="64">
        <f t="shared" si="22"/>
        <v>1212.3867359999999</v>
      </c>
      <c r="AJ35" s="64">
        <f t="shared" si="23"/>
        <v>-0.17444632250939174</v>
      </c>
      <c r="AK35" s="64">
        <f t="shared" si="24"/>
        <v>1.0249748316215241</v>
      </c>
      <c r="AL35" s="64">
        <f t="shared" si="25"/>
        <v>2.4974831621524141</v>
      </c>
      <c r="AM35" s="9">
        <v>4.1500000000000004</v>
      </c>
      <c r="AN35" s="17">
        <f t="shared" si="3"/>
        <v>1.0054158874200452</v>
      </c>
      <c r="AO35" s="18">
        <f t="shared" si="26"/>
        <v>1.6137008906524919E-2</v>
      </c>
      <c r="AP35" s="17">
        <f t="shared" si="27"/>
        <v>1.0054158874200452</v>
      </c>
      <c r="AQ35" s="18">
        <f t="shared" si="28"/>
        <v>0.54158874200451734</v>
      </c>
    </row>
    <row r="36" spans="1:43" x14ac:dyDescent="0.3">
      <c r="A36">
        <f t="shared" si="4"/>
        <v>34</v>
      </c>
      <c r="B36" s="7">
        <v>43879</v>
      </c>
      <c r="C36" s="8">
        <v>5.2560000000000002</v>
      </c>
      <c r="D36" s="46">
        <v>1133.8058599999999</v>
      </c>
      <c r="E36" s="46">
        <v>0</v>
      </c>
      <c r="F36" s="46"/>
      <c r="G36" s="47">
        <f t="shared" si="0"/>
        <v>1133.8058599999999</v>
      </c>
      <c r="H36" s="12">
        <f t="shared" si="5"/>
        <v>-6.3732599127508394E-3</v>
      </c>
      <c r="I36" s="11">
        <f t="shared" si="6"/>
        <v>1.0193534994313771</v>
      </c>
      <c r="J36" s="12">
        <f t="shared" si="7"/>
        <v>1.9353499431377097</v>
      </c>
      <c r="K36" s="57">
        <f t="shared" si="8"/>
        <v>1133.8058599999999</v>
      </c>
      <c r="L36" s="59">
        <f t="shared" si="9"/>
        <v>-6.3732599127508394E-3</v>
      </c>
      <c r="M36" s="58">
        <f t="shared" si="10"/>
        <v>1.0193534994313771</v>
      </c>
      <c r="N36" s="59">
        <f t="shared" si="11"/>
        <v>1.9353499431377097</v>
      </c>
      <c r="O36" s="8">
        <v>5.9295999999999998</v>
      </c>
      <c r="P36" s="46">
        <v>1177.662004</v>
      </c>
      <c r="Q36" s="46">
        <v>0</v>
      </c>
      <c r="R36" s="46"/>
      <c r="S36" s="48">
        <f t="shared" si="1"/>
        <v>1177.662004</v>
      </c>
      <c r="T36" s="14">
        <f t="shared" si="12"/>
        <v>-7.4787656803232405E-2</v>
      </c>
      <c r="U36" s="13">
        <f t="shared" si="13"/>
        <v>1.0224991398948027</v>
      </c>
      <c r="V36" s="14">
        <f t="shared" si="14"/>
        <v>2.2499139894802678</v>
      </c>
      <c r="W36" s="56">
        <f t="shared" si="15"/>
        <v>1177.662004</v>
      </c>
      <c r="X36" s="56">
        <f t="shared" si="16"/>
        <v>-7.4787656803232405E-2</v>
      </c>
      <c r="Y36" s="56">
        <f t="shared" si="17"/>
        <v>1.0224991398948027</v>
      </c>
      <c r="Z36" s="56">
        <f t="shared" si="18"/>
        <v>2.2499139894802678</v>
      </c>
      <c r="AA36" s="8">
        <v>6.28</v>
      </c>
      <c r="AB36" s="46">
        <v>1211.779861</v>
      </c>
      <c r="AC36" s="46">
        <v>0</v>
      </c>
      <c r="AD36" s="46"/>
      <c r="AE36" s="49">
        <f t="shared" si="2"/>
        <v>1211.779861</v>
      </c>
      <c r="AF36" s="16">
        <f t="shared" si="19"/>
        <v>-5.0056222324090793E-2</v>
      </c>
      <c r="AG36" s="15">
        <f t="shared" si="20"/>
        <v>1.0244617679410417</v>
      </c>
      <c r="AH36" s="16">
        <f t="shared" si="21"/>
        <v>2.4461767941041712</v>
      </c>
      <c r="AI36" s="64">
        <f t="shared" si="22"/>
        <v>1211.779861</v>
      </c>
      <c r="AJ36" s="64">
        <f t="shared" si="23"/>
        <v>-5.0056222324090793E-2</v>
      </c>
      <c r="AK36" s="64">
        <f t="shared" si="24"/>
        <v>1.0244617679410417</v>
      </c>
      <c r="AL36" s="64">
        <f t="shared" si="25"/>
        <v>2.4461767941041712</v>
      </c>
      <c r="AM36" s="9">
        <v>4.1500000000000004</v>
      </c>
      <c r="AN36" s="17">
        <f t="shared" si="3"/>
        <v>1.0055781314713457</v>
      </c>
      <c r="AO36" s="18">
        <f t="shared" si="26"/>
        <v>1.6137008906524919E-2</v>
      </c>
      <c r="AP36" s="17">
        <f t="shared" si="27"/>
        <v>1.0055781314713457</v>
      </c>
      <c r="AQ36" s="18">
        <f t="shared" si="28"/>
        <v>0.55781314713456709</v>
      </c>
    </row>
    <row r="37" spans="1:43" x14ac:dyDescent="0.3">
      <c r="A37">
        <f t="shared" si="4"/>
        <v>35</v>
      </c>
      <c r="B37" s="7">
        <v>43880</v>
      </c>
      <c r="C37" s="8">
        <v>5.1863000000000001</v>
      </c>
      <c r="D37" s="46">
        <v>1135.9512870000001</v>
      </c>
      <c r="E37" s="46">
        <v>0</v>
      </c>
      <c r="F37" s="46"/>
      <c r="G37" s="47">
        <f t="shared" si="0"/>
        <v>1135.9512870000001</v>
      </c>
      <c r="H37" s="12">
        <f t="shared" si="5"/>
        <v>0.18922348840215708</v>
      </c>
      <c r="I37" s="11">
        <f t="shared" si="6"/>
        <v>1.0212823556821506</v>
      </c>
      <c r="J37" s="12">
        <f t="shared" si="7"/>
        <v>2.1282355682150644</v>
      </c>
      <c r="K37" s="57">
        <f t="shared" si="8"/>
        <v>1135.9512870000001</v>
      </c>
      <c r="L37" s="59">
        <f t="shared" si="9"/>
        <v>0.18922348840215708</v>
      </c>
      <c r="M37" s="58">
        <f t="shared" si="10"/>
        <v>1.0212823556821506</v>
      </c>
      <c r="N37" s="59">
        <f t="shared" si="11"/>
        <v>2.1282355682150644</v>
      </c>
      <c r="O37" s="8">
        <v>5.9</v>
      </c>
      <c r="P37" s="46">
        <v>1179.2493939999999</v>
      </c>
      <c r="Q37" s="46">
        <v>0</v>
      </c>
      <c r="R37" s="46"/>
      <c r="S37" s="48">
        <f t="shared" si="1"/>
        <v>1179.2493939999999</v>
      </c>
      <c r="T37" s="14">
        <f t="shared" si="12"/>
        <v>0.1347916460417542</v>
      </c>
      <c r="U37" s="13">
        <f t="shared" si="13"/>
        <v>1.0238773833162296</v>
      </c>
      <c r="V37" s="14">
        <f t="shared" si="14"/>
        <v>2.3877383316229572</v>
      </c>
      <c r="W37" s="56">
        <f t="shared" si="15"/>
        <v>1179.2493939999999</v>
      </c>
      <c r="X37" s="56">
        <f t="shared" si="16"/>
        <v>0.1347916460417542</v>
      </c>
      <c r="Y37" s="56">
        <f t="shared" si="17"/>
        <v>1.0238773833162296</v>
      </c>
      <c r="Z37" s="56">
        <f t="shared" si="18"/>
        <v>2.3877383316229572</v>
      </c>
      <c r="AA37" s="8">
        <v>6.26</v>
      </c>
      <c r="AB37" s="46">
        <v>1213.271373</v>
      </c>
      <c r="AC37" s="46">
        <v>0</v>
      </c>
      <c r="AD37" s="46"/>
      <c r="AE37" s="49">
        <f t="shared" si="2"/>
        <v>1213.271373</v>
      </c>
      <c r="AF37" s="16">
        <f t="shared" si="19"/>
        <v>0.12308440237398521</v>
      </c>
      <c r="AG37" s="15">
        <f t="shared" si="20"/>
        <v>1.0257227205856618</v>
      </c>
      <c r="AH37" s="16">
        <f t="shared" si="21"/>
        <v>2.5722720585661829</v>
      </c>
      <c r="AI37" s="64">
        <f t="shared" si="22"/>
        <v>1213.271373</v>
      </c>
      <c r="AJ37" s="64">
        <f t="shared" si="23"/>
        <v>0.12308440237398521</v>
      </c>
      <c r="AK37" s="64">
        <f t="shared" si="24"/>
        <v>1.0257227205856618</v>
      </c>
      <c r="AL37" s="64">
        <f t="shared" si="25"/>
        <v>2.5722720585661829</v>
      </c>
      <c r="AM37" s="9">
        <v>4.1500000000000004</v>
      </c>
      <c r="AN37" s="17">
        <f t="shared" si="3"/>
        <v>1.0057404017039833</v>
      </c>
      <c r="AO37" s="18">
        <f t="shared" si="26"/>
        <v>1.6137008906524919E-2</v>
      </c>
      <c r="AP37" s="17">
        <f t="shared" si="27"/>
        <v>1.0057404017039833</v>
      </c>
      <c r="AQ37" s="18">
        <f t="shared" si="28"/>
        <v>0.57404017039832667</v>
      </c>
    </row>
    <row r="38" spans="1:43" x14ac:dyDescent="0.3">
      <c r="A38">
        <f t="shared" si="4"/>
        <v>36</v>
      </c>
      <c r="B38" s="7">
        <v>43881</v>
      </c>
      <c r="C38" s="8">
        <v>5.2060000000000004</v>
      </c>
      <c r="D38" s="46">
        <v>1135.638254</v>
      </c>
      <c r="E38" s="46">
        <v>0</v>
      </c>
      <c r="F38" s="46"/>
      <c r="G38" s="47">
        <f t="shared" si="0"/>
        <v>1135.638254</v>
      </c>
      <c r="H38" s="12">
        <f t="shared" si="5"/>
        <v>-2.7556903503045405E-2</v>
      </c>
      <c r="I38" s="11">
        <f t="shared" si="6"/>
        <v>1.0210009218889018</v>
      </c>
      <c r="J38" s="12">
        <f t="shared" si="7"/>
        <v>2.1000921888901791</v>
      </c>
      <c r="K38" s="57">
        <f t="shared" si="8"/>
        <v>1135.638254</v>
      </c>
      <c r="L38" s="59">
        <f t="shared" si="9"/>
        <v>-2.7556903503045405E-2</v>
      </c>
      <c r="M38" s="58">
        <f t="shared" si="10"/>
        <v>1.0210009218889018</v>
      </c>
      <c r="N38" s="59">
        <f t="shared" si="11"/>
        <v>2.1000921888901791</v>
      </c>
      <c r="O38" s="8">
        <v>5.9291</v>
      </c>
      <c r="P38" s="46">
        <v>1178.2227620000001</v>
      </c>
      <c r="Q38" s="46">
        <v>0</v>
      </c>
      <c r="R38" s="46"/>
      <c r="S38" s="48">
        <f t="shared" si="1"/>
        <v>1178.2227620000001</v>
      </c>
      <c r="T38" s="14">
        <f t="shared" si="12"/>
        <v>-8.7058090105729402E-2</v>
      </c>
      <c r="U38" s="13">
        <f t="shared" si="13"/>
        <v>1.02298601522129</v>
      </c>
      <c r="V38" s="14">
        <f t="shared" si="14"/>
        <v>2.2986015221289957</v>
      </c>
      <c r="W38" s="56">
        <f t="shared" si="15"/>
        <v>1178.2227620000001</v>
      </c>
      <c r="X38" s="56">
        <f t="shared" si="16"/>
        <v>-8.7058090105729402E-2</v>
      </c>
      <c r="Y38" s="56">
        <f t="shared" si="17"/>
        <v>1.02298601522129</v>
      </c>
      <c r="Z38" s="56">
        <f t="shared" si="18"/>
        <v>2.2986015221289957</v>
      </c>
      <c r="AA38" s="8">
        <v>6.2965999999999998</v>
      </c>
      <c r="AB38" s="46">
        <v>1211.3726670000001</v>
      </c>
      <c r="AC38" s="46">
        <v>0</v>
      </c>
      <c r="AD38" s="46"/>
      <c r="AE38" s="49">
        <f t="shared" si="2"/>
        <v>1211.3726670000001</v>
      </c>
      <c r="AF38" s="16">
        <f t="shared" si="19"/>
        <v>-0.15649474983532308</v>
      </c>
      <c r="AG38" s="15">
        <f t="shared" si="20"/>
        <v>1.0241175183800773</v>
      </c>
      <c r="AH38" s="16">
        <f t="shared" si="21"/>
        <v>2.4117518380077252</v>
      </c>
      <c r="AI38" s="64">
        <f t="shared" si="22"/>
        <v>1211.3726670000001</v>
      </c>
      <c r="AJ38" s="64">
        <f t="shared" si="23"/>
        <v>-0.15649474983532308</v>
      </c>
      <c r="AK38" s="64">
        <f t="shared" si="24"/>
        <v>1.0241175183800773</v>
      </c>
      <c r="AL38" s="64">
        <f t="shared" si="25"/>
        <v>2.4117518380077252</v>
      </c>
      <c r="AM38" s="9">
        <v>4.1500000000000004</v>
      </c>
      <c r="AN38" s="17">
        <f t="shared" si="3"/>
        <v>1.0059026981221828</v>
      </c>
      <c r="AO38" s="18">
        <f t="shared" si="26"/>
        <v>1.6137008906524919E-2</v>
      </c>
      <c r="AP38" s="17">
        <f t="shared" si="27"/>
        <v>1.0059026981221828</v>
      </c>
      <c r="AQ38" s="18">
        <f t="shared" si="28"/>
        <v>0.59026981221828034</v>
      </c>
    </row>
    <row r="39" spans="1:43" x14ac:dyDescent="0.3">
      <c r="A39">
        <f t="shared" si="4"/>
        <v>37</v>
      </c>
      <c r="B39" s="7">
        <v>43882</v>
      </c>
      <c r="C39" s="8">
        <v>5.2549999999999999</v>
      </c>
      <c r="D39" s="46">
        <v>1134.52486</v>
      </c>
      <c r="E39" s="46">
        <v>0</v>
      </c>
      <c r="F39" s="46"/>
      <c r="G39" s="47">
        <f t="shared" si="0"/>
        <v>1134.52486</v>
      </c>
      <c r="H39" s="12">
        <f t="shared" si="5"/>
        <v>-9.8041255309810893E-2</v>
      </c>
      <c r="I39" s="11">
        <f t="shared" si="6"/>
        <v>1.0199999197683571</v>
      </c>
      <c r="J39" s="12">
        <f t="shared" si="7"/>
        <v>1.9999919768357133</v>
      </c>
      <c r="K39" s="57">
        <f t="shared" si="8"/>
        <v>1134.52486</v>
      </c>
      <c r="L39" s="59">
        <f t="shared" si="9"/>
        <v>-9.8041255309810893E-2</v>
      </c>
      <c r="M39" s="58">
        <f t="shared" si="10"/>
        <v>1.0199999197683571</v>
      </c>
      <c r="N39" s="59">
        <f t="shared" si="11"/>
        <v>1.9999919768357133</v>
      </c>
      <c r="O39" s="8">
        <v>5.99</v>
      </c>
      <c r="P39" s="46">
        <v>1175.7905049999999</v>
      </c>
      <c r="Q39" s="46">
        <v>0</v>
      </c>
      <c r="R39" s="46"/>
      <c r="S39" s="48">
        <f t="shared" si="1"/>
        <v>1175.7905049999999</v>
      </c>
      <c r="T39" s="14">
        <f t="shared" si="12"/>
        <v>-0.20643439241246897</v>
      </c>
      <c r="U39" s="13">
        <f t="shared" si="13"/>
        <v>1.0208742202563033</v>
      </c>
      <c r="V39" s="14">
        <f t="shared" si="14"/>
        <v>2.0874220256303255</v>
      </c>
      <c r="W39" s="56">
        <f t="shared" si="15"/>
        <v>1175.7905049999999</v>
      </c>
      <c r="X39" s="56">
        <f t="shared" si="16"/>
        <v>-0.20643439241246897</v>
      </c>
      <c r="Y39" s="56">
        <f t="shared" si="17"/>
        <v>1.0208742202563033</v>
      </c>
      <c r="Z39" s="56">
        <f t="shared" si="18"/>
        <v>2.0874220256303255</v>
      </c>
      <c r="AA39" s="8">
        <v>6.3567</v>
      </c>
      <c r="AB39" s="46">
        <v>1208.0818770000001</v>
      </c>
      <c r="AC39" s="46">
        <v>0</v>
      </c>
      <c r="AD39" s="46"/>
      <c r="AE39" s="49">
        <f t="shared" si="2"/>
        <v>1208.0818770000001</v>
      </c>
      <c r="AF39" s="16">
        <f t="shared" si="19"/>
        <v>-0.27165793728446408</v>
      </c>
      <c r="AG39" s="15">
        <f t="shared" si="20"/>
        <v>1.0213354218542772</v>
      </c>
      <c r="AH39" s="16">
        <f t="shared" si="21"/>
        <v>2.133542185427717</v>
      </c>
      <c r="AI39" s="64">
        <f t="shared" si="22"/>
        <v>1208.0818770000001</v>
      </c>
      <c r="AJ39" s="64">
        <f t="shared" si="23"/>
        <v>-0.27165793728446408</v>
      </c>
      <c r="AK39" s="64">
        <f t="shared" si="24"/>
        <v>1.0213354218542772</v>
      </c>
      <c r="AL39" s="64">
        <f t="shared" si="25"/>
        <v>2.133542185427717</v>
      </c>
      <c r="AM39" s="9">
        <v>4.1500000000000004</v>
      </c>
      <c r="AN39" s="17">
        <f t="shared" si="3"/>
        <v>1.0060650207301698</v>
      </c>
      <c r="AO39" s="18">
        <f t="shared" si="26"/>
        <v>1.6137008906524919E-2</v>
      </c>
      <c r="AP39" s="17">
        <f t="shared" si="27"/>
        <v>1.0060650207301698</v>
      </c>
      <c r="AQ39" s="18">
        <f t="shared" si="28"/>
        <v>0.606502073016979</v>
      </c>
    </row>
    <row r="40" spans="1:43" x14ac:dyDescent="0.3">
      <c r="A40">
        <f t="shared" si="4"/>
        <v>38</v>
      </c>
      <c r="B40" s="7">
        <v>43887</v>
      </c>
      <c r="C40" s="8">
        <v>5.3638000000000003</v>
      </c>
      <c r="D40" s="46">
        <v>1131.787744</v>
      </c>
      <c r="E40" s="46">
        <v>0</v>
      </c>
      <c r="F40" s="46"/>
      <c r="G40" s="47">
        <f t="shared" si="0"/>
        <v>1131.787744</v>
      </c>
      <c r="H40" s="12">
        <f t="shared" si="5"/>
        <v>-0.24125659088687357</v>
      </c>
      <c r="I40" s="11">
        <f t="shared" si="6"/>
        <v>1.0175391027348752</v>
      </c>
      <c r="J40" s="12">
        <f t="shared" si="7"/>
        <v>1.7539102734875245</v>
      </c>
      <c r="K40" s="57">
        <f t="shared" si="8"/>
        <v>1131.787744</v>
      </c>
      <c r="L40" s="59">
        <f t="shared" si="9"/>
        <v>-0.24125659088687357</v>
      </c>
      <c r="M40" s="58">
        <f t="shared" si="10"/>
        <v>1.0175391027348752</v>
      </c>
      <c r="N40" s="59">
        <f t="shared" si="11"/>
        <v>1.7539102734875245</v>
      </c>
      <c r="O40" s="8">
        <v>6.1150000000000002</v>
      </c>
      <c r="P40" s="46">
        <v>1170.5476860000001</v>
      </c>
      <c r="Q40" s="46">
        <v>0</v>
      </c>
      <c r="R40" s="46"/>
      <c r="S40" s="48">
        <f t="shared" si="1"/>
        <v>1170.5476860000001</v>
      </c>
      <c r="T40" s="14">
        <f t="shared" si="12"/>
        <v>-0.44589737523010875</v>
      </c>
      <c r="U40" s="13">
        <f t="shared" si="13"/>
        <v>1.0163221689037796</v>
      </c>
      <c r="V40" s="14">
        <f t="shared" si="14"/>
        <v>1.6322168903779577</v>
      </c>
      <c r="W40" s="56">
        <f t="shared" si="15"/>
        <v>1170.5476860000001</v>
      </c>
      <c r="X40" s="56">
        <f t="shared" si="16"/>
        <v>-0.44589737523010875</v>
      </c>
      <c r="Y40" s="56">
        <f t="shared" si="17"/>
        <v>1.0163221689037796</v>
      </c>
      <c r="Z40" s="56">
        <f t="shared" si="18"/>
        <v>1.6322168903779577</v>
      </c>
      <c r="AA40" s="8">
        <v>6.5186999999999999</v>
      </c>
      <c r="AB40" s="46">
        <v>1198.792559</v>
      </c>
      <c r="AC40" s="46">
        <v>0</v>
      </c>
      <c r="AD40" s="46"/>
      <c r="AE40" s="49">
        <f t="shared" si="2"/>
        <v>1198.792559</v>
      </c>
      <c r="AF40" s="16">
        <f t="shared" si="19"/>
        <v>-0.76893116078092794</v>
      </c>
      <c r="AG40" s="15">
        <f t="shared" si="20"/>
        <v>1.0134820555395463</v>
      </c>
      <c r="AH40" s="16">
        <f t="shared" si="21"/>
        <v>1.3482055539546289</v>
      </c>
      <c r="AI40" s="64">
        <f t="shared" si="22"/>
        <v>1198.792559</v>
      </c>
      <c r="AJ40" s="64">
        <f t="shared" si="23"/>
        <v>-0.76893116078092794</v>
      </c>
      <c r="AK40" s="64">
        <f t="shared" si="24"/>
        <v>1.0134820555395463</v>
      </c>
      <c r="AL40" s="64">
        <f t="shared" si="25"/>
        <v>1.3482055539546289</v>
      </c>
      <c r="AM40" s="9">
        <v>4.1500000000000004</v>
      </c>
      <c r="AN40" s="17">
        <f t="shared" si="3"/>
        <v>1.0062273695321704</v>
      </c>
      <c r="AO40" s="18">
        <f t="shared" si="26"/>
        <v>1.6137008906524919E-2</v>
      </c>
      <c r="AP40" s="17">
        <f t="shared" si="27"/>
        <v>1.0062273695321704</v>
      </c>
      <c r="AQ40" s="18">
        <f t="shared" si="28"/>
        <v>0.62273695321704015</v>
      </c>
    </row>
    <row r="41" spans="1:43" x14ac:dyDescent="0.3">
      <c r="A41">
        <f t="shared" si="4"/>
        <v>39</v>
      </c>
      <c r="B41" s="7">
        <v>43888</v>
      </c>
      <c r="C41" s="8">
        <v>5.2610000000000001</v>
      </c>
      <c r="D41" s="46">
        <v>1134.8223740000001</v>
      </c>
      <c r="E41" s="46">
        <v>0</v>
      </c>
      <c r="F41" s="46"/>
      <c r="G41" s="47">
        <f t="shared" si="0"/>
        <v>1134.8223740000001</v>
      </c>
      <c r="H41" s="12">
        <f t="shared" si="5"/>
        <v>0.26812713038180114</v>
      </c>
      <c r="I41" s="11">
        <f t="shared" si="6"/>
        <v>1.0202674011315509</v>
      </c>
      <c r="J41" s="12">
        <f t="shared" si="7"/>
        <v>2.02674011315509</v>
      </c>
      <c r="K41" s="57">
        <f t="shared" si="8"/>
        <v>1134.8223740000001</v>
      </c>
      <c r="L41" s="59">
        <f t="shared" si="9"/>
        <v>0.26812713038180114</v>
      </c>
      <c r="M41" s="58">
        <f t="shared" si="10"/>
        <v>1.0202674011315509</v>
      </c>
      <c r="N41" s="59">
        <f t="shared" si="11"/>
        <v>2.02674011315509</v>
      </c>
      <c r="O41" s="8">
        <v>6.04</v>
      </c>
      <c r="P41" s="46">
        <v>1174.1251830000001</v>
      </c>
      <c r="Q41" s="46">
        <v>0</v>
      </c>
      <c r="R41" s="46"/>
      <c r="S41" s="48">
        <f t="shared" si="1"/>
        <v>1174.1251830000001</v>
      </c>
      <c r="T41" s="14">
        <f t="shared" si="12"/>
        <v>0.30562590852023508</v>
      </c>
      <c r="U41" s="13">
        <f t="shared" si="13"/>
        <v>1.0194283127659842</v>
      </c>
      <c r="V41" s="14">
        <f t="shared" si="14"/>
        <v>1.9428312765984224</v>
      </c>
      <c r="W41" s="56">
        <f t="shared" si="15"/>
        <v>1174.1251830000001</v>
      </c>
      <c r="X41" s="56">
        <f t="shared" si="16"/>
        <v>0.30562590852023508</v>
      </c>
      <c r="Y41" s="56">
        <f t="shared" si="17"/>
        <v>1.0194283127659842</v>
      </c>
      <c r="Z41" s="56">
        <f t="shared" si="18"/>
        <v>1.9428312765984224</v>
      </c>
      <c r="AA41" s="8">
        <v>6.4531000000000001</v>
      </c>
      <c r="AB41" s="46">
        <v>1202.959705</v>
      </c>
      <c r="AC41" s="46">
        <v>0</v>
      </c>
      <c r="AD41" s="46"/>
      <c r="AE41" s="49">
        <f t="shared" si="2"/>
        <v>1202.959705</v>
      </c>
      <c r="AF41" s="16">
        <f t="shared" si="19"/>
        <v>0.34761193408441304</v>
      </c>
      <c r="AG41" s="15">
        <f t="shared" si="20"/>
        <v>1.0170050401144057</v>
      </c>
      <c r="AH41" s="16">
        <f t="shared" si="21"/>
        <v>1.7005040114405734</v>
      </c>
      <c r="AI41" s="64">
        <f t="shared" si="22"/>
        <v>1202.959705</v>
      </c>
      <c r="AJ41" s="64">
        <f t="shared" si="23"/>
        <v>0.34761193408441304</v>
      </c>
      <c r="AK41" s="64">
        <f t="shared" si="24"/>
        <v>1.0170050401144057</v>
      </c>
      <c r="AL41" s="64">
        <f t="shared" si="25"/>
        <v>1.7005040114405734</v>
      </c>
      <c r="AM41" s="9">
        <v>4.1500000000000004</v>
      </c>
      <c r="AN41" s="17">
        <f t="shared" si="3"/>
        <v>1.0063897445324117</v>
      </c>
      <c r="AO41" s="18">
        <f t="shared" si="26"/>
        <v>1.6137008906524919E-2</v>
      </c>
      <c r="AP41" s="17">
        <f t="shared" si="27"/>
        <v>1.0063897445324117</v>
      </c>
      <c r="AQ41" s="18">
        <f t="shared" si="28"/>
        <v>0.63897445324117008</v>
      </c>
    </row>
    <row r="42" spans="1:43" x14ac:dyDescent="0.3">
      <c r="A42">
        <f t="shared" si="4"/>
        <v>40</v>
      </c>
      <c r="B42" s="7">
        <v>43889</v>
      </c>
      <c r="C42" s="8">
        <v>5.2317999999999998</v>
      </c>
      <c r="D42" s="46">
        <v>1135.8493739999999</v>
      </c>
      <c r="E42" s="46">
        <v>0</v>
      </c>
      <c r="F42" s="46"/>
      <c r="G42" s="47">
        <f t="shared" si="0"/>
        <v>1135.8493739999999</v>
      </c>
      <c r="H42" s="12">
        <f t="shared" si="5"/>
        <v>9.049874443167738E-2</v>
      </c>
      <c r="I42" s="11">
        <f t="shared" si="6"/>
        <v>1.0211907303194208</v>
      </c>
      <c r="J42" s="12">
        <f t="shared" si="7"/>
        <v>2.1190730319420759</v>
      </c>
      <c r="K42" s="57">
        <f t="shared" si="8"/>
        <v>1135.8493739999999</v>
      </c>
      <c r="L42" s="59">
        <f t="shared" si="9"/>
        <v>9.049874443167738E-2</v>
      </c>
      <c r="M42" s="58">
        <f t="shared" si="10"/>
        <v>1.0211907303194208</v>
      </c>
      <c r="N42" s="59">
        <f t="shared" si="11"/>
        <v>2.1190730319420759</v>
      </c>
      <c r="O42" s="8">
        <v>6.0548999999999999</v>
      </c>
      <c r="P42" s="46">
        <v>1173.7419910000001</v>
      </c>
      <c r="Q42" s="46">
        <v>0</v>
      </c>
      <c r="R42" s="46"/>
      <c r="S42" s="48">
        <f t="shared" si="1"/>
        <v>1173.7419910000001</v>
      </c>
      <c r="T42" s="14">
        <f t="shared" si="12"/>
        <v>-3.2636383713435801E-2</v>
      </c>
      <c r="U42" s="13">
        <f t="shared" si="13"/>
        <v>1.0190956082301466</v>
      </c>
      <c r="V42" s="14">
        <f t="shared" si="14"/>
        <v>1.9095608230146555</v>
      </c>
      <c r="W42" s="56">
        <f t="shared" si="15"/>
        <v>1173.7419910000001</v>
      </c>
      <c r="X42" s="56">
        <f t="shared" si="16"/>
        <v>-3.2636383713435801E-2</v>
      </c>
      <c r="Y42" s="56">
        <f t="shared" si="17"/>
        <v>1.0190956082301466</v>
      </c>
      <c r="Z42" s="56">
        <f t="shared" si="18"/>
        <v>1.9095608230146555</v>
      </c>
      <c r="AA42" s="8">
        <v>6.51</v>
      </c>
      <c r="AB42" s="46">
        <v>1199.9051039999999</v>
      </c>
      <c r="AC42" s="46">
        <v>0</v>
      </c>
      <c r="AD42" s="46"/>
      <c r="AE42" s="49">
        <f t="shared" si="2"/>
        <v>1199.9051039999999</v>
      </c>
      <c r="AF42" s="16">
        <f t="shared" si="19"/>
        <v>-0.25392380038199436</v>
      </c>
      <c r="AG42" s="15">
        <f t="shared" si="20"/>
        <v>1.0144226222664707</v>
      </c>
      <c r="AH42" s="16">
        <f t="shared" si="21"/>
        <v>1.442262226647073</v>
      </c>
      <c r="AI42" s="64">
        <f t="shared" si="22"/>
        <v>1199.9051039999999</v>
      </c>
      <c r="AJ42" s="64">
        <f t="shared" si="23"/>
        <v>-0.25392380038199436</v>
      </c>
      <c r="AK42" s="64">
        <f t="shared" si="24"/>
        <v>1.0144226222664707</v>
      </c>
      <c r="AL42" s="64">
        <f t="shared" si="25"/>
        <v>1.442262226647073</v>
      </c>
      <c r="AM42" s="9">
        <v>4.1500000000000004</v>
      </c>
      <c r="AN42" s="17">
        <f t="shared" si="3"/>
        <v>1.0065521457351212</v>
      </c>
      <c r="AO42" s="18">
        <f t="shared" si="26"/>
        <v>1.6137008906524919E-2</v>
      </c>
      <c r="AP42" s="17">
        <f t="shared" si="27"/>
        <v>1.0065521457351212</v>
      </c>
      <c r="AQ42" s="18">
        <f t="shared" si="28"/>
        <v>0.65521457351211954</v>
      </c>
    </row>
    <row r="43" spans="1:43" x14ac:dyDescent="0.3">
      <c r="A43">
        <f t="shared" si="4"/>
        <v>41</v>
      </c>
      <c r="B43" s="7">
        <v>43892</v>
      </c>
      <c r="C43" s="8">
        <v>4.9642999999999997</v>
      </c>
      <c r="D43" s="46">
        <v>1143.400404</v>
      </c>
      <c r="E43" s="46">
        <v>0</v>
      </c>
      <c r="F43" s="46"/>
      <c r="G43" s="47">
        <f t="shared" si="0"/>
        <v>1143.400404</v>
      </c>
      <c r="H43" s="12">
        <f t="shared" si="5"/>
        <v>0.66479149197471443</v>
      </c>
      <c r="I43" s="11">
        <f t="shared" si="6"/>
        <v>1.0279795194114187</v>
      </c>
      <c r="J43" s="12">
        <f t="shared" si="7"/>
        <v>2.7979519411418741</v>
      </c>
      <c r="K43" s="57">
        <f t="shared" si="8"/>
        <v>1143.400404</v>
      </c>
      <c r="L43" s="59">
        <f t="shared" si="9"/>
        <v>0.66479149197471443</v>
      </c>
      <c r="M43" s="58">
        <f t="shared" si="10"/>
        <v>1.0279795194114187</v>
      </c>
      <c r="N43" s="59">
        <f t="shared" si="11"/>
        <v>2.7979519411418741</v>
      </c>
      <c r="O43" s="8">
        <v>5.8150000000000004</v>
      </c>
      <c r="P43" s="46">
        <v>1184.6391160000001</v>
      </c>
      <c r="Q43" s="46">
        <v>0</v>
      </c>
      <c r="R43" s="46"/>
      <c r="S43" s="48">
        <f t="shared" si="1"/>
        <v>1184.6391160000001</v>
      </c>
      <c r="T43" s="14">
        <f t="shared" si="12"/>
        <v>0.92840889084284672</v>
      </c>
      <c r="U43" s="13">
        <f t="shared" si="13"/>
        <v>1.0285569824631442</v>
      </c>
      <c r="V43" s="14">
        <f t="shared" si="14"/>
        <v>2.8556982463144198</v>
      </c>
      <c r="W43" s="56">
        <f t="shared" si="15"/>
        <v>1184.6391160000001</v>
      </c>
      <c r="X43" s="56">
        <f t="shared" si="16"/>
        <v>0.92840889084284672</v>
      </c>
      <c r="Y43" s="56">
        <f t="shared" si="17"/>
        <v>1.0285569824631442</v>
      </c>
      <c r="Z43" s="56">
        <f t="shared" si="18"/>
        <v>2.8556982463144198</v>
      </c>
      <c r="AA43" s="8">
        <v>6.2834000000000003</v>
      </c>
      <c r="AB43" s="46">
        <v>1213.628786</v>
      </c>
      <c r="AC43" s="46">
        <v>0</v>
      </c>
      <c r="AD43" s="46"/>
      <c r="AE43" s="49">
        <f t="shared" si="2"/>
        <v>1213.628786</v>
      </c>
      <c r="AF43" s="16">
        <f t="shared" si="19"/>
        <v>1.1437306128835312</v>
      </c>
      <c r="AG43" s="15">
        <f t="shared" si="20"/>
        <v>1.0260248843413482</v>
      </c>
      <c r="AH43" s="16">
        <f t="shared" si="21"/>
        <v>2.6024884341348198</v>
      </c>
      <c r="AI43" s="64">
        <f t="shared" si="22"/>
        <v>1213.628786</v>
      </c>
      <c r="AJ43" s="64">
        <f t="shared" si="23"/>
        <v>1.1437306128835312</v>
      </c>
      <c r="AK43" s="64">
        <f t="shared" si="24"/>
        <v>1.0260248843413482</v>
      </c>
      <c r="AL43" s="64">
        <f t="shared" si="25"/>
        <v>2.6024884341348198</v>
      </c>
      <c r="AM43" s="9">
        <v>4.1500000000000004</v>
      </c>
      <c r="AN43" s="17">
        <f t="shared" si="3"/>
        <v>1.0067145731445273</v>
      </c>
      <c r="AO43" s="18">
        <f t="shared" si="26"/>
        <v>1.6137008906524919E-2</v>
      </c>
      <c r="AP43" s="17">
        <f t="shared" si="27"/>
        <v>1.0067145731445273</v>
      </c>
      <c r="AQ43" s="18">
        <f t="shared" si="28"/>
        <v>0.67145731445272805</v>
      </c>
    </row>
    <row r="44" spans="1:43" x14ac:dyDescent="0.3">
      <c r="A44">
        <f t="shared" si="4"/>
        <v>42</v>
      </c>
      <c r="B44" s="7">
        <v>43893</v>
      </c>
      <c r="C44" s="8">
        <v>4.875</v>
      </c>
      <c r="D44" s="46">
        <v>1146.0763400000001</v>
      </c>
      <c r="E44" s="46">
        <v>0</v>
      </c>
      <c r="F44" s="46"/>
      <c r="G44" s="47">
        <f t="shared" si="0"/>
        <v>1146.0763400000001</v>
      </c>
      <c r="H44" s="12">
        <f t="shared" si="5"/>
        <v>0.23403315152230597</v>
      </c>
      <c r="I44" s="11">
        <f t="shared" si="6"/>
        <v>1.0303853322777012</v>
      </c>
      <c r="J44" s="12">
        <f t="shared" si="7"/>
        <v>3.0385332277701238</v>
      </c>
      <c r="K44" s="57">
        <f t="shared" si="8"/>
        <v>1146.0763400000001</v>
      </c>
      <c r="L44" s="59">
        <f t="shared" si="9"/>
        <v>0.23403315152230597</v>
      </c>
      <c r="M44" s="58">
        <f t="shared" si="10"/>
        <v>1.0303853322777012</v>
      </c>
      <c r="N44" s="59">
        <f t="shared" si="11"/>
        <v>3.0385332277701238</v>
      </c>
      <c r="O44" s="8">
        <v>5.7725</v>
      </c>
      <c r="P44" s="46">
        <v>1186.7991830000001</v>
      </c>
      <c r="Q44" s="46">
        <v>0</v>
      </c>
      <c r="R44" s="46"/>
      <c r="S44" s="48">
        <f t="shared" si="1"/>
        <v>1186.7991830000001</v>
      </c>
      <c r="T44" s="14">
        <f t="shared" si="12"/>
        <v>0.18233966537366531</v>
      </c>
      <c r="U44" s="13">
        <f t="shared" si="13"/>
        <v>1.030432449823145</v>
      </c>
      <c r="V44" s="14">
        <f t="shared" si="14"/>
        <v>3.0432449823144969</v>
      </c>
      <c r="W44" s="56">
        <f t="shared" si="15"/>
        <v>1186.7991830000001</v>
      </c>
      <c r="X44" s="56">
        <f t="shared" si="16"/>
        <v>0.18233966537366531</v>
      </c>
      <c r="Y44" s="56">
        <f t="shared" si="17"/>
        <v>1.030432449823145</v>
      </c>
      <c r="Z44" s="56">
        <f t="shared" si="18"/>
        <v>3.0432449823144969</v>
      </c>
      <c r="AA44" s="8">
        <v>6.26</v>
      </c>
      <c r="AB44" s="46">
        <v>1215.319442</v>
      </c>
      <c r="AC44" s="46">
        <v>0</v>
      </c>
      <c r="AD44" s="46"/>
      <c r="AE44" s="49">
        <f t="shared" si="2"/>
        <v>1215.319442</v>
      </c>
      <c r="AF44" s="16">
        <f t="shared" si="19"/>
        <v>0.13930585855435051</v>
      </c>
      <c r="AG44" s="15">
        <f t="shared" si="20"/>
        <v>1.0274541971154612</v>
      </c>
      <c r="AH44" s="16">
        <f t="shared" si="21"/>
        <v>2.7454197115461154</v>
      </c>
      <c r="AI44" s="64">
        <f t="shared" si="22"/>
        <v>1215.319442</v>
      </c>
      <c r="AJ44" s="64">
        <f t="shared" si="23"/>
        <v>0.13930585855435051</v>
      </c>
      <c r="AK44" s="64">
        <f t="shared" si="24"/>
        <v>1.0274541971154612</v>
      </c>
      <c r="AL44" s="64">
        <f t="shared" si="25"/>
        <v>2.7454197115461154</v>
      </c>
      <c r="AM44" s="9">
        <v>4.1500000000000004</v>
      </c>
      <c r="AN44" s="17">
        <f t="shared" si="3"/>
        <v>1.0068770267648588</v>
      </c>
      <c r="AO44" s="18">
        <f t="shared" si="26"/>
        <v>1.6137008906524919E-2</v>
      </c>
      <c r="AP44" s="17">
        <f t="shared" si="27"/>
        <v>1.0068770267648588</v>
      </c>
      <c r="AQ44" s="18">
        <f t="shared" si="28"/>
        <v>0.68770267648587957</v>
      </c>
    </row>
    <row r="45" spans="1:43" x14ac:dyDescent="0.3">
      <c r="A45">
        <f t="shared" si="4"/>
        <v>43</v>
      </c>
      <c r="B45" s="7">
        <v>43894</v>
      </c>
      <c r="C45" s="8">
        <v>4.8215000000000003</v>
      </c>
      <c r="D45" s="46">
        <v>1147.7659590000001</v>
      </c>
      <c r="E45" s="46">
        <v>0</v>
      </c>
      <c r="F45" s="46"/>
      <c r="G45" s="47">
        <f t="shared" si="0"/>
        <v>1147.7659590000001</v>
      </c>
      <c r="H45" s="12">
        <f t="shared" si="5"/>
        <v>0.14742639220699516</v>
      </c>
      <c r="I45" s="11">
        <f t="shared" si="6"/>
        <v>1.0319043921989084</v>
      </c>
      <c r="J45" s="12">
        <f t="shared" si="7"/>
        <v>3.1904392198908393</v>
      </c>
      <c r="K45" s="57">
        <f t="shared" si="8"/>
        <v>1147.7659590000001</v>
      </c>
      <c r="L45" s="59">
        <f t="shared" si="9"/>
        <v>0.14742639220699516</v>
      </c>
      <c r="M45" s="58">
        <f t="shared" si="10"/>
        <v>1.0319043921989084</v>
      </c>
      <c r="N45" s="59">
        <f t="shared" si="11"/>
        <v>3.1904392198908393</v>
      </c>
      <c r="O45" s="8">
        <v>5.7237</v>
      </c>
      <c r="P45" s="46">
        <v>1189.242111</v>
      </c>
      <c r="Q45" s="46">
        <v>0</v>
      </c>
      <c r="R45" s="46"/>
      <c r="S45" s="48">
        <f t="shared" si="1"/>
        <v>1189.242111</v>
      </c>
      <c r="T45" s="14">
        <f t="shared" si="12"/>
        <v>0.20584173253512805</v>
      </c>
      <c r="U45" s="13">
        <f t="shared" si="13"/>
        <v>1.032553509830465</v>
      </c>
      <c r="V45" s="14">
        <f t="shared" si="14"/>
        <v>3.2553509830465011</v>
      </c>
      <c r="W45" s="56">
        <f t="shared" si="15"/>
        <v>1189.242111</v>
      </c>
      <c r="X45" s="56">
        <f t="shared" si="16"/>
        <v>0.20584173253512805</v>
      </c>
      <c r="Y45" s="56">
        <f t="shared" si="17"/>
        <v>1.032553509830465</v>
      </c>
      <c r="Z45" s="56">
        <f t="shared" si="18"/>
        <v>3.2553509830465011</v>
      </c>
      <c r="AA45" s="8">
        <v>6.2350000000000003</v>
      </c>
      <c r="AB45" s="46">
        <v>1217.1066330000001</v>
      </c>
      <c r="AC45" s="46">
        <v>0</v>
      </c>
      <c r="AD45" s="46"/>
      <c r="AE45" s="49">
        <f t="shared" si="2"/>
        <v>1217.1066330000001</v>
      </c>
      <c r="AF45" s="16">
        <f t="shared" si="19"/>
        <v>0.14705524640163947</v>
      </c>
      <c r="AG45" s="15">
        <f t="shared" si="20"/>
        <v>1.0289651224166934</v>
      </c>
      <c r="AH45" s="16">
        <f t="shared" si="21"/>
        <v>2.8965122416693356</v>
      </c>
      <c r="AI45" s="64">
        <f t="shared" si="22"/>
        <v>1217.1066330000001</v>
      </c>
      <c r="AJ45" s="64">
        <f t="shared" si="23"/>
        <v>0.14705524640163947</v>
      </c>
      <c r="AK45" s="64">
        <f t="shared" si="24"/>
        <v>1.0289651224166934</v>
      </c>
      <c r="AL45" s="64">
        <f t="shared" si="25"/>
        <v>2.8965122416693356</v>
      </c>
      <c r="AM45" s="9">
        <v>4.1500000000000004</v>
      </c>
      <c r="AN45" s="17">
        <f t="shared" si="3"/>
        <v>1.0070395066003457</v>
      </c>
      <c r="AO45" s="18">
        <f t="shared" si="26"/>
        <v>1.6137008906524919E-2</v>
      </c>
      <c r="AP45" s="17">
        <f t="shared" si="27"/>
        <v>1.0070395066003457</v>
      </c>
      <c r="AQ45" s="18">
        <f t="shared" si="28"/>
        <v>0.70395066003456908</v>
      </c>
    </row>
    <row r="46" spans="1:43" x14ac:dyDescent="0.3">
      <c r="A46">
        <f t="shared" si="4"/>
        <v>44</v>
      </c>
      <c r="B46" s="7">
        <v>43895</v>
      </c>
      <c r="C46" s="8">
        <v>5.0761000000000003</v>
      </c>
      <c r="D46" s="46">
        <v>1141.0045379999999</v>
      </c>
      <c r="E46" s="46">
        <v>0</v>
      </c>
      <c r="F46" s="46"/>
      <c r="G46" s="47">
        <f t="shared" si="0"/>
        <v>1141.0045379999999</v>
      </c>
      <c r="H46" s="12">
        <f t="shared" si="5"/>
        <v>-0.58909405240517021</v>
      </c>
      <c r="I46" s="11">
        <f t="shared" si="6"/>
        <v>1.025825504797957</v>
      </c>
      <c r="J46" s="12">
        <f t="shared" si="7"/>
        <v>2.5825504797956977</v>
      </c>
      <c r="K46" s="57">
        <f t="shared" si="8"/>
        <v>1141.0045379999999</v>
      </c>
      <c r="L46" s="59">
        <f t="shared" si="9"/>
        <v>-0.58909405240517021</v>
      </c>
      <c r="M46" s="58">
        <f t="shared" si="10"/>
        <v>1.025825504797957</v>
      </c>
      <c r="N46" s="59">
        <f t="shared" si="11"/>
        <v>2.5825504797956977</v>
      </c>
      <c r="O46" s="8">
        <v>5.9371</v>
      </c>
      <c r="P46" s="46">
        <v>1180.0257200000001</v>
      </c>
      <c r="Q46" s="46">
        <v>0</v>
      </c>
      <c r="R46" s="46"/>
      <c r="S46" s="48">
        <f t="shared" si="1"/>
        <v>1180.0257200000001</v>
      </c>
      <c r="T46" s="14">
        <f t="shared" si="12"/>
        <v>-0.77498020922334154</v>
      </c>
      <c r="U46" s="13">
        <f t="shared" si="13"/>
        <v>1.0245514244796379</v>
      </c>
      <c r="V46" s="14">
        <f t="shared" si="14"/>
        <v>2.4551424479637873</v>
      </c>
      <c r="W46" s="56">
        <f t="shared" si="15"/>
        <v>1180.0257200000001</v>
      </c>
      <c r="X46" s="56">
        <f t="shared" si="16"/>
        <v>-0.77498020922334154</v>
      </c>
      <c r="Y46" s="56">
        <f t="shared" si="17"/>
        <v>1.0245514244796379</v>
      </c>
      <c r="Z46" s="56">
        <f t="shared" si="18"/>
        <v>2.4551424479637873</v>
      </c>
      <c r="AA46" s="8">
        <v>6.3883000000000001</v>
      </c>
      <c r="AB46" s="46">
        <v>1208.2797089999999</v>
      </c>
      <c r="AC46" s="46">
        <v>0</v>
      </c>
      <c r="AD46" s="46"/>
      <c r="AE46" s="49">
        <f t="shared" si="2"/>
        <v>1208.2797089999999</v>
      </c>
      <c r="AF46" s="16">
        <f t="shared" si="19"/>
        <v>-0.72523834483122496</v>
      </c>
      <c r="AG46" s="15">
        <f t="shared" si="20"/>
        <v>1.021502672793988</v>
      </c>
      <c r="AH46" s="16">
        <f t="shared" si="21"/>
        <v>2.1502672793987987</v>
      </c>
      <c r="AI46" s="64">
        <f t="shared" si="22"/>
        <v>1208.2797089999999</v>
      </c>
      <c r="AJ46" s="64">
        <f t="shared" si="23"/>
        <v>-0.72523834483122496</v>
      </c>
      <c r="AK46" s="64">
        <f t="shared" si="24"/>
        <v>1.021502672793988</v>
      </c>
      <c r="AL46" s="64">
        <f t="shared" si="25"/>
        <v>2.1502672793987987</v>
      </c>
      <c r="AM46" s="9">
        <v>4.1500000000000004</v>
      </c>
      <c r="AN46" s="17">
        <f t="shared" si="3"/>
        <v>1.0072020126552179</v>
      </c>
      <c r="AO46" s="18">
        <f t="shared" si="26"/>
        <v>1.6137008906524919E-2</v>
      </c>
      <c r="AP46" s="17">
        <f t="shared" si="27"/>
        <v>1.0072020126552179</v>
      </c>
      <c r="AQ46" s="18">
        <f t="shared" si="28"/>
        <v>0.72020126552179153</v>
      </c>
    </row>
    <row r="47" spans="1:43" x14ac:dyDescent="0.3">
      <c r="A47">
        <f t="shared" si="4"/>
        <v>45</v>
      </c>
      <c r="B47" s="7">
        <v>43896</v>
      </c>
      <c r="C47" s="8">
        <v>5.0861999999999998</v>
      </c>
      <c r="D47" s="46">
        <v>1140.9536869999999</v>
      </c>
      <c r="E47" s="46">
        <v>0</v>
      </c>
      <c r="F47" s="46"/>
      <c r="G47" s="47">
        <f t="shared" si="0"/>
        <v>1140.9536869999999</v>
      </c>
      <c r="H47" s="12">
        <f t="shared" si="5"/>
        <v>-4.4566869198514603E-3</v>
      </c>
      <c r="I47" s="11">
        <f t="shared" si="6"/>
        <v>1.0257797869668641</v>
      </c>
      <c r="J47" s="12">
        <f t="shared" si="7"/>
        <v>2.5779786966864116</v>
      </c>
      <c r="K47" s="57">
        <f t="shared" si="8"/>
        <v>1140.9536869999999</v>
      </c>
      <c r="L47" s="59">
        <f t="shared" si="9"/>
        <v>-4.4566869198514603E-3</v>
      </c>
      <c r="M47" s="58">
        <f t="shared" si="10"/>
        <v>1.0257797869668641</v>
      </c>
      <c r="N47" s="59">
        <f t="shared" si="11"/>
        <v>2.5779786966864116</v>
      </c>
      <c r="O47" s="8">
        <v>5.9550000000000001</v>
      </c>
      <c r="P47" s="46">
        <v>1179.506073</v>
      </c>
      <c r="Q47" s="46">
        <v>0</v>
      </c>
      <c r="R47" s="46"/>
      <c r="S47" s="48">
        <f t="shared" si="1"/>
        <v>1179.506073</v>
      </c>
      <c r="T47" s="14">
        <f t="shared" si="12"/>
        <v>-4.4036921500323345E-2</v>
      </c>
      <c r="U47" s="13">
        <f t="shared" si="13"/>
        <v>1.0241002435731092</v>
      </c>
      <c r="V47" s="14">
        <f t="shared" si="14"/>
        <v>2.4100243573109248</v>
      </c>
      <c r="W47" s="56">
        <f t="shared" si="15"/>
        <v>1179.506073</v>
      </c>
      <c r="X47" s="56">
        <f t="shared" si="16"/>
        <v>-4.4036921500323345E-2</v>
      </c>
      <c r="Y47" s="56">
        <f t="shared" si="17"/>
        <v>1.0241002435731092</v>
      </c>
      <c r="Z47" s="56">
        <f t="shared" si="18"/>
        <v>2.4100243573109248</v>
      </c>
      <c r="AA47" s="8">
        <v>6.4017999999999997</v>
      </c>
      <c r="AB47" s="46">
        <v>1207.778515</v>
      </c>
      <c r="AC47" s="46">
        <v>0</v>
      </c>
      <c r="AD47" s="46"/>
      <c r="AE47" s="49">
        <f t="shared" si="2"/>
        <v>1207.778515</v>
      </c>
      <c r="AF47" s="16">
        <f t="shared" si="19"/>
        <v>-4.1479964967283678E-2</v>
      </c>
      <c r="AG47" s="15">
        <f t="shared" si="20"/>
        <v>1.0210789538431733</v>
      </c>
      <c r="AH47" s="16">
        <f t="shared" si="21"/>
        <v>2.1078953843173265</v>
      </c>
      <c r="AI47" s="64">
        <f t="shared" si="22"/>
        <v>1207.778515</v>
      </c>
      <c r="AJ47" s="64">
        <f t="shared" si="23"/>
        <v>-4.1479964967283678E-2</v>
      </c>
      <c r="AK47" s="64">
        <f t="shared" si="24"/>
        <v>1.0210789538431733</v>
      </c>
      <c r="AL47" s="64">
        <f t="shared" si="25"/>
        <v>2.1078953843173265</v>
      </c>
      <c r="AM47" s="9">
        <v>4.1500000000000004</v>
      </c>
      <c r="AN47" s="17">
        <f t="shared" si="3"/>
        <v>1.0073645449337068</v>
      </c>
      <c r="AO47" s="18">
        <f t="shared" si="26"/>
        <v>1.6137008906524919E-2</v>
      </c>
      <c r="AP47" s="17">
        <f t="shared" si="27"/>
        <v>1.0073645449337068</v>
      </c>
      <c r="AQ47" s="18">
        <f t="shared" si="28"/>
        <v>0.73645449337067515</v>
      </c>
    </row>
    <row r="48" spans="1:43" x14ac:dyDescent="0.3">
      <c r="A48">
        <f t="shared" si="4"/>
        <v>46</v>
      </c>
      <c r="B48" s="7">
        <v>43899</v>
      </c>
      <c r="C48" s="8">
        <v>5.375</v>
      </c>
      <c r="D48" s="46">
        <v>1133.365059</v>
      </c>
      <c r="E48" s="46">
        <v>0</v>
      </c>
      <c r="F48" s="46"/>
      <c r="G48" s="47">
        <f t="shared" si="0"/>
        <v>1133.365059</v>
      </c>
      <c r="H48" s="12">
        <f t="shared" si="5"/>
        <v>-0.66511271109990222</v>
      </c>
      <c r="I48" s="11">
        <f t="shared" si="6"/>
        <v>1.018957195215854</v>
      </c>
      <c r="J48" s="12">
        <f t="shared" si="7"/>
        <v>1.8957195215854039</v>
      </c>
      <c r="K48" s="57">
        <f t="shared" si="8"/>
        <v>1133.365059</v>
      </c>
      <c r="L48" s="59">
        <f t="shared" si="9"/>
        <v>-0.66511271109990222</v>
      </c>
      <c r="M48" s="58">
        <f t="shared" si="10"/>
        <v>1.018957195215854</v>
      </c>
      <c r="N48" s="59">
        <f t="shared" si="11"/>
        <v>1.8957195215854039</v>
      </c>
      <c r="O48" s="8">
        <v>6.2522000000000002</v>
      </c>
      <c r="P48" s="46">
        <v>1166.7803309999999</v>
      </c>
      <c r="Q48" s="46">
        <v>0</v>
      </c>
      <c r="R48" s="46"/>
      <c r="S48" s="48">
        <f t="shared" si="1"/>
        <v>1166.7803309999999</v>
      </c>
      <c r="T48" s="14">
        <f t="shared" si="12"/>
        <v>-1.0789043220127637</v>
      </c>
      <c r="U48" s="13">
        <f t="shared" si="13"/>
        <v>1.0130511817834558</v>
      </c>
      <c r="V48" s="14">
        <f t="shared" si="14"/>
        <v>1.3051181783455768</v>
      </c>
      <c r="W48" s="56">
        <f t="shared" si="15"/>
        <v>1166.7803309999999</v>
      </c>
      <c r="X48" s="56">
        <f t="shared" si="16"/>
        <v>-1.0789043220127637</v>
      </c>
      <c r="Y48" s="56">
        <f t="shared" si="17"/>
        <v>1.0130511817834558</v>
      </c>
      <c r="Z48" s="56">
        <f t="shared" si="18"/>
        <v>1.3051181783455768</v>
      </c>
      <c r="AA48" s="8">
        <v>6.7576000000000001</v>
      </c>
      <c r="AB48" s="46">
        <v>1187.3091879999999</v>
      </c>
      <c r="AC48" s="46">
        <v>0</v>
      </c>
      <c r="AD48" s="46"/>
      <c r="AE48" s="49">
        <f t="shared" si="2"/>
        <v>1187.3091879999999</v>
      </c>
      <c r="AF48" s="16">
        <f t="shared" si="19"/>
        <v>-1.694791449407429</v>
      </c>
      <c r="AG48" s="15">
        <f t="shared" si="20"/>
        <v>1.0037737950417402</v>
      </c>
      <c r="AH48" s="16">
        <f t="shared" si="21"/>
        <v>0.37737950417402466</v>
      </c>
      <c r="AI48" s="64">
        <f t="shared" si="22"/>
        <v>1187.3091879999999</v>
      </c>
      <c r="AJ48" s="64">
        <f t="shared" si="23"/>
        <v>-1.694791449407429</v>
      </c>
      <c r="AK48" s="64">
        <f t="shared" si="24"/>
        <v>1.0037737950417402</v>
      </c>
      <c r="AL48" s="64">
        <f t="shared" si="25"/>
        <v>0.37737950417402466</v>
      </c>
      <c r="AM48" s="9">
        <v>4.1500000000000004</v>
      </c>
      <c r="AN48" s="17">
        <f t="shared" si="3"/>
        <v>1.0075271034400439</v>
      </c>
      <c r="AO48" s="18">
        <f t="shared" si="26"/>
        <v>1.6137008906524919E-2</v>
      </c>
      <c r="AP48" s="17">
        <f t="shared" si="27"/>
        <v>1.0075271034400439</v>
      </c>
      <c r="AQ48" s="18">
        <f t="shared" si="28"/>
        <v>0.75271034400439252</v>
      </c>
    </row>
    <row r="49" spans="1:43" x14ac:dyDescent="0.3">
      <c r="A49">
        <f t="shared" si="4"/>
        <v>47</v>
      </c>
      <c r="B49" s="7">
        <v>43900</v>
      </c>
      <c r="C49" s="8">
        <v>5.2286999999999999</v>
      </c>
      <c r="D49" s="46">
        <v>1137.5432410000001</v>
      </c>
      <c r="E49" s="46">
        <v>0</v>
      </c>
      <c r="F49" s="46"/>
      <c r="G49" s="47">
        <f t="shared" si="0"/>
        <v>1137.5432410000001</v>
      </c>
      <c r="H49" s="12">
        <f t="shared" si="5"/>
        <v>0.36865279786255645</v>
      </c>
      <c r="I49" s="11">
        <f t="shared" si="6"/>
        <v>1.0227136094250391</v>
      </c>
      <c r="J49" s="12">
        <f t="shared" si="7"/>
        <v>2.2713609425039083</v>
      </c>
      <c r="K49" s="57">
        <f t="shared" si="8"/>
        <v>1137.5432410000001</v>
      </c>
      <c r="L49" s="59">
        <f t="shared" si="9"/>
        <v>0.36865279786255645</v>
      </c>
      <c r="M49" s="58">
        <f t="shared" si="10"/>
        <v>1.0227136094250391</v>
      </c>
      <c r="N49" s="59">
        <f t="shared" si="11"/>
        <v>2.2713609425039083</v>
      </c>
      <c r="O49" s="8">
        <v>6.0949999999999998</v>
      </c>
      <c r="P49" s="46">
        <v>1173.905448</v>
      </c>
      <c r="Q49" s="46">
        <v>0</v>
      </c>
      <c r="R49" s="46"/>
      <c r="S49" s="48">
        <f t="shared" si="1"/>
        <v>1173.905448</v>
      </c>
      <c r="T49" s="14">
        <f t="shared" si="12"/>
        <v>0.61066481930607264</v>
      </c>
      <c r="U49" s="13">
        <f t="shared" si="13"/>
        <v>1.0192375289521718</v>
      </c>
      <c r="V49" s="14">
        <f t="shared" si="14"/>
        <v>1.923752895217179</v>
      </c>
      <c r="W49" s="56">
        <f t="shared" si="15"/>
        <v>1173.905448</v>
      </c>
      <c r="X49" s="56">
        <f t="shared" si="16"/>
        <v>0.61066481930607264</v>
      </c>
      <c r="Y49" s="56">
        <f t="shared" si="17"/>
        <v>1.0192375289521718</v>
      </c>
      <c r="Z49" s="56">
        <f t="shared" si="18"/>
        <v>1.923752895217179</v>
      </c>
      <c r="AA49" s="8">
        <v>6.6467000000000001</v>
      </c>
      <c r="AB49" s="46">
        <v>1194.0339309999999</v>
      </c>
      <c r="AC49" s="46">
        <v>0</v>
      </c>
      <c r="AD49" s="46"/>
      <c r="AE49" s="49">
        <f t="shared" si="2"/>
        <v>1194.0339309999999</v>
      </c>
      <c r="AF49" s="16">
        <f t="shared" si="19"/>
        <v>0.56638515628162356</v>
      </c>
      <c r="AG49" s="15">
        <f t="shared" si="20"/>
        <v>1.0094590208195013</v>
      </c>
      <c r="AH49" s="16">
        <f t="shared" si="21"/>
        <v>0.94590208195013403</v>
      </c>
      <c r="AI49" s="64">
        <f t="shared" si="22"/>
        <v>1194.0339309999999</v>
      </c>
      <c r="AJ49" s="64">
        <f t="shared" si="23"/>
        <v>0.56638515628162356</v>
      </c>
      <c r="AK49" s="64">
        <f t="shared" si="24"/>
        <v>1.0094590208195013</v>
      </c>
      <c r="AL49" s="64">
        <f t="shared" si="25"/>
        <v>0.94590208195013403</v>
      </c>
      <c r="AM49" s="9">
        <v>4.1500000000000004</v>
      </c>
      <c r="AN49" s="17">
        <f t="shared" si="3"/>
        <v>1.0076896881784616</v>
      </c>
      <c r="AO49" s="18">
        <f t="shared" si="26"/>
        <v>1.6137008906524919E-2</v>
      </c>
      <c r="AP49" s="17">
        <f t="shared" si="27"/>
        <v>1.0076896881784616</v>
      </c>
      <c r="AQ49" s="18">
        <f t="shared" si="28"/>
        <v>0.76896881784616067</v>
      </c>
    </row>
    <row r="50" spans="1:43" x14ac:dyDescent="0.3">
      <c r="A50">
        <f t="shared" si="4"/>
        <v>48</v>
      </c>
      <c r="B50" s="7">
        <v>43901</v>
      </c>
      <c r="C50" s="8">
        <v>5.9279000000000002</v>
      </c>
      <c r="D50" s="46">
        <v>1119.136743</v>
      </c>
      <c r="E50" s="46">
        <v>0</v>
      </c>
      <c r="F50" s="46"/>
      <c r="G50" s="47">
        <f t="shared" si="0"/>
        <v>1119.136743</v>
      </c>
      <c r="H50" s="12">
        <f t="shared" si="5"/>
        <v>-1.618092160067619</v>
      </c>
      <c r="I50" s="11">
        <f t="shared" si="6"/>
        <v>1.006165160690988</v>
      </c>
      <c r="J50" s="12">
        <f t="shared" si="7"/>
        <v>0.61651606909880474</v>
      </c>
      <c r="K50" s="57">
        <f t="shared" si="8"/>
        <v>1119.136743</v>
      </c>
      <c r="L50" s="59">
        <f t="shared" si="9"/>
        <v>-1.618092160067619</v>
      </c>
      <c r="M50" s="58">
        <f t="shared" si="10"/>
        <v>1.006165160690988</v>
      </c>
      <c r="N50" s="59">
        <f t="shared" si="11"/>
        <v>0.61651606909880474</v>
      </c>
      <c r="O50" s="8">
        <v>6.7915999999999999</v>
      </c>
      <c r="P50" s="46">
        <v>1144.2902329999999</v>
      </c>
      <c r="Q50" s="46">
        <v>0</v>
      </c>
      <c r="R50" s="46"/>
      <c r="S50" s="48">
        <f t="shared" si="1"/>
        <v>1144.2902329999999</v>
      </c>
      <c r="T50" s="14">
        <f t="shared" si="12"/>
        <v>-2.5227938971112085</v>
      </c>
      <c r="U50" s="13">
        <f t="shared" si="13"/>
        <v>0.99352426677469929</v>
      </c>
      <c r="V50" s="14">
        <f t="shared" si="14"/>
        <v>-0.64757332253007061</v>
      </c>
      <c r="W50" s="56">
        <f t="shared" si="15"/>
        <v>1144.2902329999999</v>
      </c>
      <c r="X50" s="56">
        <f t="shared" si="16"/>
        <v>-2.5227938971112085</v>
      </c>
      <c r="Y50" s="56">
        <f t="shared" si="17"/>
        <v>0.99352426677469929</v>
      </c>
      <c r="Z50" s="56">
        <f t="shared" si="18"/>
        <v>-0.64757332253007061</v>
      </c>
      <c r="AA50" s="8">
        <v>7.4093</v>
      </c>
      <c r="AB50" s="46">
        <v>1151.179856</v>
      </c>
      <c r="AC50" s="46">
        <v>0</v>
      </c>
      <c r="AD50" s="46"/>
      <c r="AE50" s="49">
        <f t="shared" si="2"/>
        <v>1151.179856</v>
      </c>
      <c r="AF50" s="16">
        <f t="shared" si="19"/>
        <v>-3.5890165168178889</v>
      </c>
      <c r="AG50" s="15">
        <f t="shared" si="20"/>
        <v>0.97322936983178132</v>
      </c>
      <c r="AH50" s="16">
        <f t="shared" si="21"/>
        <v>-2.6770630168218679</v>
      </c>
      <c r="AI50" s="64">
        <f t="shared" si="22"/>
        <v>1151.179856</v>
      </c>
      <c r="AJ50" s="64">
        <f t="shared" si="23"/>
        <v>-3.5890165168178889</v>
      </c>
      <c r="AK50" s="64">
        <f t="shared" si="24"/>
        <v>0.97322936983178132</v>
      </c>
      <c r="AL50" s="64">
        <f t="shared" si="25"/>
        <v>-2.6770630168218679</v>
      </c>
      <c r="AM50" s="9">
        <v>4.1500000000000004</v>
      </c>
      <c r="AN50" s="17">
        <f t="shared" si="3"/>
        <v>1.0078522991531931</v>
      </c>
      <c r="AO50" s="18">
        <f t="shared" si="26"/>
        <v>1.6137008906524919E-2</v>
      </c>
      <c r="AP50" s="17">
        <f t="shared" si="27"/>
        <v>1.0078522991531931</v>
      </c>
      <c r="AQ50" s="18">
        <f t="shared" si="28"/>
        <v>0.78522991531930764</v>
      </c>
    </row>
    <row r="51" spans="1:43" x14ac:dyDescent="0.3">
      <c r="A51">
        <f t="shared" si="4"/>
        <v>49</v>
      </c>
      <c r="B51" s="7">
        <v>43902</v>
      </c>
      <c r="C51" s="8">
        <v>7.2057000000000002</v>
      </c>
      <c r="D51" s="46">
        <v>1086.524987</v>
      </c>
      <c r="E51" s="46">
        <v>0</v>
      </c>
      <c r="F51" s="46"/>
      <c r="G51" s="47">
        <f t="shared" si="0"/>
        <v>1086.524987</v>
      </c>
      <c r="H51" s="12">
        <f t="shared" si="5"/>
        <v>-2.9140099459677882</v>
      </c>
      <c r="I51" s="11">
        <f t="shared" si="6"/>
        <v>0.97684540783558993</v>
      </c>
      <c r="J51" s="12">
        <f t="shared" si="7"/>
        <v>-2.3154592164410071</v>
      </c>
      <c r="K51" s="57">
        <f t="shared" si="8"/>
        <v>1086.524987</v>
      </c>
      <c r="L51" s="59">
        <f t="shared" si="9"/>
        <v>-2.9140099459677882</v>
      </c>
      <c r="M51" s="58">
        <f t="shared" si="10"/>
        <v>0.97684540783558993</v>
      </c>
      <c r="N51" s="59">
        <f t="shared" si="11"/>
        <v>-2.3154592164410071</v>
      </c>
      <c r="O51" s="8">
        <v>8.0607000000000006</v>
      </c>
      <c r="P51" s="46">
        <v>1092.824865</v>
      </c>
      <c r="Q51" s="46">
        <v>0</v>
      </c>
      <c r="R51" s="46"/>
      <c r="S51" s="48">
        <f t="shared" si="1"/>
        <v>1092.824865</v>
      </c>
      <c r="T51" s="14">
        <f t="shared" si="12"/>
        <v>-4.4975799422033447</v>
      </c>
      <c r="U51" s="13">
        <f t="shared" si="13"/>
        <v>0.94883971863131755</v>
      </c>
      <c r="V51" s="14">
        <f t="shared" si="14"/>
        <v>-5.1160281368682448</v>
      </c>
      <c r="W51" s="56">
        <f t="shared" si="15"/>
        <v>1092.824865</v>
      </c>
      <c r="X51" s="56">
        <f t="shared" si="16"/>
        <v>-4.4975799422033447</v>
      </c>
      <c r="Y51" s="56">
        <f t="shared" si="17"/>
        <v>0.94883971863131755</v>
      </c>
      <c r="Z51" s="56">
        <f t="shared" si="18"/>
        <v>-5.1160281368682448</v>
      </c>
      <c r="AA51" s="8">
        <v>8.6189999999999998</v>
      </c>
      <c r="AB51" s="46">
        <v>1087.384832</v>
      </c>
      <c r="AC51" s="46">
        <v>0</v>
      </c>
      <c r="AD51" s="46"/>
      <c r="AE51" s="49">
        <f t="shared" si="2"/>
        <v>1087.384832</v>
      </c>
      <c r="AF51" s="16">
        <f t="shared" si="19"/>
        <v>-5.5417078111207001</v>
      </c>
      <c r="AG51" s="15">
        <f t="shared" si="20"/>
        <v>0.91929584182369273</v>
      </c>
      <c r="AH51" s="16">
        <f t="shared" si="21"/>
        <v>-8.0704158176307281</v>
      </c>
      <c r="AI51" s="64">
        <f t="shared" si="22"/>
        <v>1087.384832</v>
      </c>
      <c r="AJ51" s="64">
        <f t="shared" si="23"/>
        <v>-5.5417078111207001</v>
      </c>
      <c r="AK51" s="64">
        <f t="shared" si="24"/>
        <v>0.91929584182369273</v>
      </c>
      <c r="AL51" s="64">
        <f t="shared" si="25"/>
        <v>-8.0704158176307281</v>
      </c>
      <c r="AM51" s="9">
        <v>4.1500000000000004</v>
      </c>
      <c r="AN51" s="17">
        <f t="shared" si="3"/>
        <v>1.0080149363684721</v>
      </c>
      <c r="AO51" s="18">
        <f t="shared" si="26"/>
        <v>1.6137008906524919E-2</v>
      </c>
      <c r="AP51" s="17">
        <f t="shared" si="27"/>
        <v>1.0080149363684721</v>
      </c>
      <c r="AQ51" s="18">
        <f t="shared" si="28"/>
        <v>0.80149363684720587</v>
      </c>
    </row>
    <row r="52" spans="1:43" x14ac:dyDescent="0.3">
      <c r="A52">
        <f t="shared" si="4"/>
        <v>50</v>
      </c>
      <c r="B52" s="7">
        <v>43903</v>
      </c>
      <c r="C52" s="8">
        <v>6.1247999999999996</v>
      </c>
      <c r="D52" s="46">
        <v>1114.495619</v>
      </c>
      <c r="E52" s="46">
        <v>0</v>
      </c>
      <c r="F52" s="46"/>
      <c r="G52" s="47">
        <f t="shared" si="0"/>
        <v>1114.495619</v>
      </c>
      <c r="H52" s="12">
        <f t="shared" si="5"/>
        <v>2.5743201799002913</v>
      </c>
      <c r="I52" s="11">
        <f t="shared" si="6"/>
        <v>1.0019925362959308</v>
      </c>
      <c r="J52" s="12">
        <f t="shared" si="7"/>
        <v>0.19925362959307691</v>
      </c>
      <c r="K52" s="57">
        <f t="shared" si="8"/>
        <v>1114.495619</v>
      </c>
      <c r="L52" s="59">
        <f t="shared" si="9"/>
        <v>2.5743201799002913</v>
      </c>
      <c r="M52" s="58">
        <f t="shared" si="10"/>
        <v>1.0019925362959308</v>
      </c>
      <c r="N52" s="59">
        <f t="shared" si="11"/>
        <v>0.19925362959307691</v>
      </c>
      <c r="O52" s="8">
        <v>7.0350000000000001</v>
      </c>
      <c r="P52" s="46">
        <v>1134.7067480000001</v>
      </c>
      <c r="Q52" s="46">
        <v>0</v>
      </c>
      <c r="R52" s="46"/>
      <c r="S52" s="48">
        <f t="shared" si="1"/>
        <v>1134.7067480000001</v>
      </c>
      <c r="T52" s="14">
        <f t="shared" si="12"/>
        <v>3.8324423557108522</v>
      </c>
      <c r="U52" s="13">
        <f t="shared" si="13"/>
        <v>0.98520345389595188</v>
      </c>
      <c r="V52" s="14">
        <f t="shared" si="14"/>
        <v>-1.4796546104048125</v>
      </c>
      <c r="W52" s="56">
        <f t="shared" si="15"/>
        <v>1134.7067480000001</v>
      </c>
      <c r="X52" s="56">
        <f t="shared" si="16"/>
        <v>3.8324423557108522</v>
      </c>
      <c r="Y52" s="56">
        <f t="shared" si="17"/>
        <v>0.98520345389595188</v>
      </c>
      <c r="Z52" s="56">
        <f t="shared" si="18"/>
        <v>-1.4796546104048125</v>
      </c>
      <c r="AA52" s="8">
        <v>7.6268000000000002</v>
      </c>
      <c r="AB52" s="46">
        <v>1139.930366</v>
      </c>
      <c r="AC52" s="46">
        <v>0</v>
      </c>
      <c r="AD52" s="46"/>
      <c r="AE52" s="49">
        <f t="shared" si="2"/>
        <v>1139.930366</v>
      </c>
      <c r="AF52" s="16">
        <f t="shared" si="19"/>
        <v>4.83228498813566</v>
      </c>
      <c r="AG52" s="15">
        <f t="shared" si="20"/>
        <v>0.96371883678469439</v>
      </c>
      <c r="AH52" s="16">
        <f t="shared" si="21"/>
        <v>-3.6281163215305612</v>
      </c>
      <c r="AI52" s="64">
        <f t="shared" si="22"/>
        <v>1139.930366</v>
      </c>
      <c r="AJ52" s="64">
        <f t="shared" si="23"/>
        <v>4.83228498813566</v>
      </c>
      <c r="AK52" s="64">
        <f t="shared" si="24"/>
        <v>0.96371883678469439</v>
      </c>
      <c r="AL52" s="64">
        <f t="shared" si="25"/>
        <v>-3.6281163215305612</v>
      </c>
      <c r="AM52" s="9">
        <v>4.1500000000000004</v>
      </c>
      <c r="AN52" s="17">
        <f t="shared" si="3"/>
        <v>1.0081775998285329</v>
      </c>
      <c r="AO52" s="18">
        <f t="shared" si="26"/>
        <v>1.6137008906524919E-2</v>
      </c>
      <c r="AP52" s="17">
        <f t="shared" si="27"/>
        <v>1.0081775998285329</v>
      </c>
      <c r="AQ52" s="18">
        <f t="shared" si="28"/>
        <v>0.81775998285329443</v>
      </c>
    </row>
    <row r="53" spans="1:43" x14ac:dyDescent="0.3">
      <c r="A53">
        <f t="shared" si="4"/>
        <v>51</v>
      </c>
      <c r="B53" s="7">
        <v>43906</v>
      </c>
      <c r="C53" s="8">
        <v>5.9043000000000001</v>
      </c>
      <c r="D53" s="46">
        <v>1120.5233740000001</v>
      </c>
      <c r="E53" s="46">
        <v>0</v>
      </c>
      <c r="F53" s="46"/>
      <c r="G53" s="47">
        <f t="shared" si="0"/>
        <v>1120.5233740000001</v>
      </c>
      <c r="H53" s="12">
        <f t="shared" si="5"/>
        <v>0.54085048852938744</v>
      </c>
      <c r="I53" s="11">
        <f t="shared" si="6"/>
        <v>1.0074118178235154</v>
      </c>
      <c r="J53" s="12">
        <f t="shared" si="7"/>
        <v>0.74118178235154097</v>
      </c>
      <c r="K53" s="57">
        <f t="shared" si="8"/>
        <v>1120.5233740000001</v>
      </c>
      <c r="L53" s="59">
        <f t="shared" si="9"/>
        <v>0.54085048852938744</v>
      </c>
      <c r="M53" s="58">
        <f t="shared" si="10"/>
        <v>1.0074118178235154</v>
      </c>
      <c r="N53" s="59">
        <f t="shared" si="11"/>
        <v>0.74118178235154097</v>
      </c>
      <c r="O53" s="8">
        <v>6.9310999999999998</v>
      </c>
      <c r="P53" s="46">
        <v>1139.33995</v>
      </c>
      <c r="Q53" s="46">
        <v>0</v>
      </c>
      <c r="R53" s="46"/>
      <c r="S53" s="48">
        <f t="shared" si="1"/>
        <v>1139.33995</v>
      </c>
      <c r="T53" s="14">
        <f t="shared" si="12"/>
        <v>0.40831712758968575</v>
      </c>
      <c r="U53" s="13">
        <f t="shared" si="13"/>
        <v>0.98922620833981423</v>
      </c>
      <c r="V53" s="14">
        <f t="shared" si="14"/>
        <v>-1.0773791660185772</v>
      </c>
      <c r="W53" s="56">
        <f t="shared" si="15"/>
        <v>1139.33995</v>
      </c>
      <c r="X53" s="56">
        <f t="shared" si="16"/>
        <v>0.40831712758968575</v>
      </c>
      <c r="Y53" s="56">
        <f t="shared" si="17"/>
        <v>0.98922620833981423</v>
      </c>
      <c r="Z53" s="56">
        <f t="shared" si="18"/>
        <v>-1.0773791660185772</v>
      </c>
      <c r="AA53" s="8">
        <v>7.56</v>
      </c>
      <c r="AB53" s="46">
        <v>1143.8985909999999</v>
      </c>
      <c r="AC53" s="46">
        <v>0</v>
      </c>
      <c r="AD53" s="46"/>
      <c r="AE53" s="49">
        <f t="shared" si="2"/>
        <v>1143.8985909999999</v>
      </c>
      <c r="AF53" s="16">
        <f t="shared" si="19"/>
        <v>0.34811117576631911</v>
      </c>
      <c r="AG53" s="15">
        <f t="shared" si="20"/>
        <v>0.96707364975850707</v>
      </c>
      <c r="AH53" s="16">
        <f t="shared" si="21"/>
        <v>-3.292635024149293</v>
      </c>
      <c r="AI53" s="64">
        <f t="shared" si="22"/>
        <v>1143.8985909999999</v>
      </c>
      <c r="AJ53" s="64">
        <f t="shared" si="23"/>
        <v>0.34811117576631911</v>
      </c>
      <c r="AK53" s="64">
        <f t="shared" si="24"/>
        <v>0.96707364975850707</v>
      </c>
      <c r="AL53" s="64">
        <f t="shared" si="25"/>
        <v>-3.292635024149293</v>
      </c>
      <c r="AM53" s="9">
        <v>4.1500000000000004</v>
      </c>
      <c r="AN53" s="17">
        <f t="shared" si="3"/>
        <v>1.0083402895376108</v>
      </c>
      <c r="AO53" s="18">
        <f t="shared" si="26"/>
        <v>1.6137008906524919E-2</v>
      </c>
      <c r="AP53" s="17">
        <f t="shared" si="27"/>
        <v>1.0083402895376108</v>
      </c>
      <c r="AQ53" s="18">
        <f t="shared" si="28"/>
        <v>0.83402895376107899</v>
      </c>
    </row>
    <row r="54" spans="1:43" x14ac:dyDescent="0.3">
      <c r="A54">
        <f t="shared" si="4"/>
        <v>52</v>
      </c>
      <c r="B54" s="7">
        <v>43907</v>
      </c>
      <c r="C54" s="8">
        <v>5.3661000000000003</v>
      </c>
      <c r="D54" s="46">
        <v>1135.016359</v>
      </c>
      <c r="E54" s="46">
        <v>0</v>
      </c>
      <c r="F54" s="46"/>
      <c r="G54" s="47">
        <f t="shared" si="0"/>
        <v>1135.016359</v>
      </c>
      <c r="H54" s="12">
        <f t="shared" si="5"/>
        <v>1.2934121086884076</v>
      </c>
      <c r="I54" s="11">
        <f t="shared" si="6"/>
        <v>1.0204418042596028</v>
      </c>
      <c r="J54" s="12">
        <f t="shared" si="7"/>
        <v>2.0441804259602847</v>
      </c>
      <c r="K54" s="57">
        <f t="shared" si="8"/>
        <v>1135.016359</v>
      </c>
      <c r="L54" s="59">
        <f t="shared" si="9"/>
        <v>1.2934121086884076</v>
      </c>
      <c r="M54" s="58">
        <f t="shared" si="10"/>
        <v>1.0204418042596028</v>
      </c>
      <c r="N54" s="59">
        <f t="shared" si="11"/>
        <v>2.0441804259602847</v>
      </c>
      <c r="O54" s="8">
        <v>6.5141999999999998</v>
      </c>
      <c r="P54" s="46">
        <v>1157.2242699999999</v>
      </c>
      <c r="Q54" s="46">
        <v>0</v>
      </c>
      <c r="R54" s="46"/>
      <c r="S54" s="48">
        <f t="shared" si="1"/>
        <v>1157.2242699999999</v>
      </c>
      <c r="T54" s="14">
        <f t="shared" si="12"/>
        <v>1.5697088476533949</v>
      </c>
      <c r="U54" s="13">
        <f t="shared" si="13"/>
        <v>1.0047541796554305</v>
      </c>
      <c r="V54" s="14">
        <f t="shared" si="14"/>
        <v>0.47541796554304572</v>
      </c>
      <c r="W54" s="56">
        <f t="shared" si="15"/>
        <v>1157.2242699999999</v>
      </c>
      <c r="X54" s="56">
        <f t="shared" si="16"/>
        <v>1.5697088476533949</v>
      </c>
      <c r="Y54" s="56">
        <f t="shared" si="17"/>
        <v>1.0047541796554305</v>
      </c>
      <c r="Z54" s="56">
        <f t="shared" si="18"/>
        <v>0.47541796554304572</v>
      </c>
      <c r="AA54" s="8">
        <v>7.2035</v>
      </c>
      <c r="AB54" s="46">
        <v>1163.896663</v>
      </c>
      <c r="AC54" s="46">
        <v>0</v>
      </c>
      <c r="AD54" s="46"/>
      <c r="AE54" s="49">
        <f t="shared" si="2"/>
        <v>1163.896663</v>
      </c>
      <c r="AF54" s="16">
        <f t="shared" si="19"/>
        <v>1.7482381880125963</v>
      </c>
      <c r="AG54" s="15">
        <f t="shared" si="20"/>
        <v>0.98398040060979253</v>
      </c>
      <c r="AH54" s="16">
        <f t="shared" si="21"/>
        <v>-1.6019599390207473</v>
      </c>
      <c r="AI54" s="64">
        <f t="shared" si="22"/>
        <v>1163.896663</v>
      </c>
      <c r="AJ54" s="64">
        <f t="shared" si="23"/>
        <v>1.7482381880125963</v>
      </c>
      <c r="AK54" s="64">
        <f t="shared" si="24"/>
        <v>0.98398040060979253</v>
      </c>
      <c r="AL54" s="64">
        <f t="shared" si="25"/>
        <v>-1.6019599390207473</v>
      </c>
      <c r="AM54" s="9">
        <v>4.1500000000000004</v>
      </c>
      <c r="AN54" s="17">
        <f t="shared" si="3"/>
        <v>1.0085030054999415</v>
      </c>
      <c r="AO54" s="18">
        <f t="shared" si="26"/>
        <v>1.6137008906524919E-2</v>
      </c>
      <c r="AP54" s="17">
        <f t="shared" si="27"/>
        <v>1.0085030054999415</v>
      </c>
      <c r="AQ54" s="18">
        <f t="shared" si="28"/>
        <v>0.85030054999415405</v>
      </c>
    </row>
    <row r="55" spans="1:43" x14ac:dyDescent="0.3">
      <c r="A55">
        <f t="shared" si="4"/>
        <v>53</v>
      </c>
      <c r="B55" s="7">
        <v>43908</v>
      </c>
      <c r="C55" s="8">
        <v>7.0381</v>
      </c>
      <c r="D55" s="46">
        <v>1091.9321540000001</v>
      </c>
      <c r="E55" s="46">
        <v>0</v>
      </c>
      <c r="F55" s="46"/>
      <c r="G55" s="47">
        <f t="shared" si="0"/>
        <v>1091.9321540000001</v>
      </c>
      <c r="H55" s="12">
        <f t="shared" si="5"/>
        <v>-3.7959104869606408</v>
      </c>
      <c r="I55" s="11">
        <f t="shared" si="6"/>
        <v>0.98170674679838221</v>
      </c>
      <c r="J55" s="12">
        <f t="shared" si="7"/>
        <v>-1.8293253201617787</v>
      </c>
      <c r="K55" s="57">
        <f t="shared" si="8"/>
        <v>1091.9321540000001</v>
      </c>
      <c r="L55" s="59">
        <f t="shared" si="9"/>
        <v>-3.7959104869606408</v>
      </c>
      <c r="M55" s="58">
        <f t="shared" si="10"/>
        <v>0.98170674679838221</v>
      </c>
      <c r="N55" s="59">
        <f t="shared" si="11"/>
        <v>-1.8293253201617787</v>
      </c>
      <c r="O55" s="8">
        <v>7.9974999999999996</v>
      </c>
      <c r="P55" s="46">
        <v>1096.663223</v>
      </c>
      <c r="Q55" s="46">
        <v>0</v>
      </c>
      <c r="R55" s="46"/>
      <c r="S55" s="48">
        <f t="shared" si="1"/>
        <v>1096.663223</v>
      </c>
      <c r="T55" s="14">
        <f t="shared" si="12"/>
        <v>-5.2333025300272951</v>
      </c>
      <c r="U55" s="13">
        <f t="shared" si="13"/>
        <v>0.95217235375096787</v>
      </c>
      <c r="V55" s="14">
        <f t="shared" si="14"/>
        <v>-4.782764624903213</v>
      </c>
      <c r="W55" s="56">
        <f t="shared" si="15"/>
        <v>1096.663223</v>
      </c>
      <c r="X55" s="56">
        <f t="shared" si="16"/>
        <v>-5.2333025300272951</v>
      </c>
      <c r="Y55" s="56">
        <f t="shared" si="17"/>
        <v>0.95217235375096787</v>
      </c>
      <c r="Z55" s="56">
        <f t="shared" si="18"/>
        <v>-4.782764624903213</v>
      </c>
      <c r="AA55" s="8">
        <v>8.4410000000000007</v>
      </c>
      <c r="AB55" s="46">
        <v>1097.9149279999999</v>
      </c>
      <c r="AC55" s="46">
        <v>0</v>
      </c>
      <c r="AD55" s="46"/>
      <c r="AE55" s="49">
        <f t="shared" si="2"/>
        <v>1097.9149279999999</v>
      </c>
      <c r="AF55" s="16">
        <f t="shared" si="19"/>
        <v>-5.6690372176107946</v>
      </c>
      <c r="AG55" s="15">
        <f t="shared" si="20"/>
        <v>0.92819818548522759</v>
      </c>
      <c r="AH55" s="16">
        <f t="shared" si="21"/>
        <v>-7.1801814514772406</v>
      </c>
      <c r="AI55" s="64">
        <f t="shared" si="22"/>
        <v>1097.9149279999999</v>
      </c>
      <c r="AJ55" s="64">
        <f t="shared" si="23"/>
        <v>-5.6690372176107946</v>
      </c>
      <c r="AK55" s="64">
        <f t="shared" si="24"/>
        <v>0.92819818548522759</v>
      </c>
      <c r="AL55" s="64">
        <f t="shared" si="25"/>
        <v>-7.1801814514772406</v>
      </c>
      <c r="AM55" s="9">
        <v>4.1500000000000004</v>
      </c>
      <c r="AN55" s="17">
        <f t="shared" si="3"/>
        <v>1.0086657477197616</v>
      </c>
      <c r="AO55" s="18">
        <f t="shared" si="26"/>
        <v>1.6137008906524919E-2</v>
      </c>
      <c r="AP55" s="17">
        <f t="shared" si="27"/>
        <v>1.0086657477197616</v>
      </c>
      <c r="AQ55" s="18">
        <f t="shared" si="28"/>
        <v>0.86657477197615851</v>
      </c>
    </row>
    <row r="56" spans="1:43" x14ac:dyDescent="0.3">
      <c r="A56">
        <f t="shared" si="4"/>
        <v>54</v>
      </c>
      <c r="B56" s="7">
        <v>43909</v>
      </c>
      <c r="C56" s="8">
        <v>7.0738000000000003</v>
      </c>
      <c r="D56" s="46">
        <v>1091.330068</v>
      </c>
      <c r="E56" s="46">
        <v>0</v>
      </c>
      <c r="F56" s="46"/>
      <c r="G56" s="47">
        <f t="shared" si="0"/>
        <v>1091.330068</v>
      </c>
      <c r="H56" s="12">
        <f t="shared" si="5"/>
        <v>-5.513950640564369E-2</v>
      </c>
      <c r="I56" s="11">
        <f t="shared" si="6"/>
        <v>0.98116543854384664</v>
      </c>
      <c r="J56" s="12">
        <f t="shared" si="7"/>
        <v>-1.8834561456153365</v>
      </c>
      <c r="K56" s="57">
        <f t="shared" si="8"/>
        <v>1091.330068</v>
      </c>
      <c r="L56" s="59">
        <f t="shared" si="9"/>
        <v>-5.513950640564369E-2</v>
      </c>
      <c r="M56" s="58">
        <f t="shared" si="10"/>
        <v>0.98116543854384664</v>
      </c>
      <c r="N56" s="59">
        <f t="shared" si="11"/>
        <v>-1.8834561456153365</v>
      </c>
      <c r="O56" s="8">
        <v>8.0782000000000007</v>
      </c>
      <c r="P56" s="46">
        <v>1093.8187310000001</v>
      </c>
      <c r="Q56" s="46">
        <v>0</v>
      </c>
      <c r="R56" s="46"/>
      <c r="S56" s="48">
        <f t="shared" si="1"/>
        <v>1093.8187310000001</v>
      </c>
      <c r="T56" s="14">
        <f t="shared" si="12"/>
        <v>-0.25937698468803116</v>
      </c>
      <c r="U56" s="13">
        <f t="shared" si="13"/>
        <v>0.94970263781077557</v>
      </c>
      <c r="V56" s="14">
        <f t="shared" si="14"/>
        <v>-5.0297362189224426</v>
      </c>
      <c r="W56" s="56">
        <f t="shared" si="15"/>
        <v>1093.8187310000001</v>
      </c>
      <c r="X56" s="56">
        <f t="shared" si="16"/>
        <v>-0.25937698468803116</v>
      </c>
      <c r="Y56" s="56">
        <f t="shared" si="17"/>
        <v>0.94970263781077557</v>
      </c>
      <c r="Z56" s="56">
        <f t="shared" si="18"/>
        <v>-5.0297362189224426</v>
      </c>
      <c r="AA56" s="8">
        <v>8.5172000000000008</v>
      </c>
      <c r="AB56" s="46">
        <v>1094.360357</v>
      </c>
      <c r="AC56" s="46">
        <v>0</v>
      </c>
      <c r="AD56" s="46"/>
      <c r="AE56" s="49">
        <f t="shared" si="2"/>
        <v>1094.360357</v>
      </c>
      <c r="AF56" s="16">
        <f t="shared" si="19"/>
        <v>-0.32375650511238252</v>
      </c>
      <c r="AG56" s="15">
        <f t="shared" si="20"/>
        <v>0.92519308347938412</v>
      </c>
      <c r="AH56" s="16">
        <f t="shared" si="21"/>
        <v>-7.4806916520615889</v>
      </c>
      <c r="AI56" s="64">
        <f t="shared" si="22"/>
        <v>1094.360357</v>
      </c>
      <c r="AJ56" s="64">
        <f t="shared" si="23"/>
        <v>-0.32375650511238252</v>
      </c>
      <c r="AK56" s="64">
        <f t="shared" si="24"/>
        <v>0.92519308347938412</v>
      </c>
      <c r="AL56" s="64">
        <f t="shared" si="25"/>
        <v>-7.4806916520615889</v>
      </c>
      <c r="AM56" s="9">
        <v>3.65</v>
      </c>
      <c r="AN56" s="17">
        <f t="shared" si="3"/>
        <v>1.0088285162013082</v>
      </c>
      <c r="AO56" s="18">
        <f t="shared" si="26"/>
        <v>1.6137008906524919E-2</v>
      </c>
      <c r="AP56" s="17">
        <f t="shared" si="27"/>
        <v>1.0088285162013082</v>
      </c>
      <c r="AQ56" s="18">
        <f t="shared" si="28"/>
        <v>0.88285162013082008</v>
      </c>
    </row>
    <row r="57" spans="1:43" x14ac:dyDescent="0.3">
      <c r="A57">
        <f t="shared" si="4"/>
        <v>55</v>
      </c>
      <c r="B57" s="7">
        <v>43910</v>
      </c>
      <c r="C57" s="8">
        <v>7.0682999999999998</v>
      </c>
      <c r="D57" s="46">
        <v>1091.7640140000001</v>
      </c>
      <c r="E57" s="46">
        <v>0</v>
      </c>
      <c r="F57" s="46"/>
      <c r="G57" s="47">
        <f t="shared" si="0"/>
        <v>1091.7640140000001</v>
      </c>
      <c r="H57" s="12">
        <f t="shared" si="5"/>
        <v>3.9763038948925633E-2</v>
      </c>
      <c r="I57" s="11">
        <f t="shared" si="6"/>
        <v>0.98155557973932828</v>
      </c>
      <c r="J57" s="12">
        <f t="shared" si="7"/>
        <v>-1.8444420260671723</v>
      </c>
      <c r="K57" s="57">
        <f t="shared" si="8"/>
        <v>1091.7640140000001</v>
      </c>
      <c r="L57" s="59">
        <f t="shared" si="9"/>
        <v>3.9763038948925633E-2</v>
      </c>
      <c r="M57" s="58">
        <f t="shared" si="10"/>
        <v>0.98155557973932828</v>
      </c>
      <c r="N57" s="59">
        <f t="shared" si="11"/>
        <v>-1.8444420260671723</v>
      </c>
      <c r="O57" s="8">
        <v>8.3320000000000007</v>
      </c>
      <c r="P57" s="46">
        <v>1084.247464</v>
      </c>
      <c r="Q57" s="46">
        <v>0</v>
      </c>
      <c r="R57" s="46"/>
      <c r="S57" s="48">
        <f t="shared" si="1"/>
        <v>1084.247464</v>
      </c>
      <c r="T57" s="14">
        <f t="shared" si="12"/>
        <v>-0.87503228174284908</v>
      </c>
      <c r="U57" s="13">
        <f t="shared" si="13"/>
        <v>0.94139243314936794</v>
      </c>
      <c r="V57" s="14">
        <f t="shared" si="14"/>
        <v>-5.8607566850632065</v>
      </c>
      <c r="W57" s="56">
        <f t="shared" si="15"/>
        <v>1084.247464</v>
      </c>
      <c r="X57" s="56">
        <f t="shared" si="16"/>
        <v>-0.87503228174284908</v>
      </c>
      <c r="Y57" s="56">
        <f t="shared" si="17"/>
        <v>0.94139243314936794</v>
      </c>
      <c r="Z57" s="56">
        <f t="shared" si="18"/>
        <v>-5.8607566850632065</v>
      </c>
      <c r="AA57" s="8">
        <v>8.9300999999999995</v>
      </c>
      <c r="AB57" s="46">
        <v>1073.8842749999999</v>
      </c>
      <c r="AC57" s="46">
        <v>0</v>
      </c>
      <c r="AD57" s="46"/>
      <c r="AE57" s="49">
        <f t="shared" si="2"/>
        <v>1073.8842749999999</v>
      </c>
      <c r="AF57" s="16">
        <f t="shared" si="19"/>
        <v>-1.8710548010101302</v>
      </c>
      <c r="AG57" s="15">
        <f t="shared" si="20"/>
        <v>0.90788221387232948</v>
      </c>
      <c r="AH57" s="16">
        <f t="shared" si="21"/>
        <v>-9.211778612767052</v>
      </c>
      <c r="AI57" s="64">
        <f t="shared" si="22"/>
        <v>1073.8842749999999</v>
      </c>
      <c r="AJ57" s="64">
        <f t="shared" si="23"/>
        <v>-1.8710548010101302</v>
      </c>
      <c r="AK57" s="64">
        <f t="shared" si="24"/>
        <v>0.90788221387232948</v>
      </c>
      <c r="AL57" s="64">
        <f t="shared" si="25"/>
        <v>-9.211778612767052</v>
      </c>
      <c r="AM57" s="9">
        <v>3.65</v>
      </c>
      <c r="AN57" s="17">
        <f t="shared" si="3"/>
        <v>1.0089720428868836</v>
      </c>
      <c r="AO57" s="18">
        <f t="shared" si="26"/>
        <v>1.4227064686456181E-2</v>
      </c>
      <c r="AP57" s="17">
        <f t="shared" si="27"/>
        <v>1.0089720428868836</v>
      </c>
      <c r="AQ57" s="18">
        <f t="shared" si="28"/>
        <v>0.897204288688358</v>
      </c>
    </row>
    <row r="58" spans="1:43" x14ac:dyDescent="0.3">
      <c r="A58">
        <f t="shared" si="4"/>
        <v>56</v>
      </c>
      <c r="B58" s="7">
        <v>43913</v>
      </c>
      <c r="C58" s="8">
        <v>7.4127999999999998</v>
      </c>
      <c r="D58" s="46">
        <v>1083.482884</v>
      </c>
      <c r="E58" s="46">
        <v>0</v>
      </c>
      <c r="F58" s="46"/>
      <c r="G58" s="47">
        <f t="shared" si="0"/>
        <v>1083.482884</v>
      </c>
      <c r="H58" s="12">
        <f t="shared" si="5"/>
        <v>-0.75850915525780271</v>
      </c>
      <c r="I58" s="11">
        <f t="shared" si="6"/>
        <v>0.97411039080306172</v>
      </c>
      <c r="J58" s="12">
        <f t="shared" si="7"/>
        <v>-2.5889609196938279</v>
      </c>
      <c r="K58" s="57">
        <f t="shared" si="8"/>
        <v>1083.482884</v>
      </c>
      <c r="L58" s="59">
        <f t="shared" si="9"/>
        <v>-0.75850915525780271</v>
      </c>
      <c r="M58" s="58">
        <f t="shared" si="10"/>
        <v>0.97411039080306172</v>
      </c>
      <c r="N58" s="59">
        <f t="shared" si="11"/>
        <v>-2.5889609196938279</v>
      </c>
      <c r="O58" s="8">
        <v>8.7893000000000008</v>
      </c>
      <c r="P58" s="46">
        <v>1067.065159</v>
      </c>
      <c r="Q58" s="46">
        <v>0</v>
      </c>
      <c r="R58" s="46"/>
      <c r="S58" s="48">
        <f t="shared" si="1"/>
        <v>1067.065159</v>
      </c>
      <c r="T58" s="14">
        <f t="shared" si="12"/>
        <v>-1.5847217144148273</v>
      </c>
      <c r="U58" s="13">
        <f t="shared" si="13"/>
        <v>0.92647398284339177</v>
      </c>
      <c r="V58" s="14">
        <f t="shared" si="14"/>
        <v>-7.352601715660823</v>
      </c>
      <c r="W58" s="56">
        <f t="shared" si="15"/>
        <v>1067.065159</v>
      </c>
      <c r="X58" s="56">
        <f t="shared" si="16"/>
        <v>-1.5847217144148273</v>
      </c>
      <c r="Y58" s="56">
        <f t="shared" si="17"/>
        <v>0.92647398284339177</v>
      </c>
      <c r="Z58" s="56">
        <f t="shared" si="18"/>
        <v>-7.352601715660823</v>
      </c>
      <c r="AA58" s="8">
        <v>9.5131999999999994</v>
      </c>
      <c r="AB58" s="46">
        <v>1045.7767269999999</v>
      </c>
      <c r="AC58" s="46">
        <v>0</v>
      </c>
      <c r="AD58" s="46"/>
      <c r="AE58" s="49">
        <f t="shared" si="2"/>
        <v>1045.7767269999999</v>
      </c>
      <c r="AF58" s="16">
        <f t="shared" si="19"/>
        <v>-2.6173721558591545</v>
      </c>
      <c r="AG58" s="15">
        <f t="shared" si="20"/>
        <v>0.88411955759843752</v>
      </c>
      <c r="AH58" s="16">
        <f t="shared" si="21"/>
        <v>-11.588044240156247</v>
      </c>
      <c r="AI58" s="64">
        <f t="shared" si="22"/>
        <v>1045.7767269999999</v>
      </c>
      <c r="AJ58" s="64">
        <f t="shared" si="23"/>
        <v>-2.6173721558591545</v>
      </c>
      <c r="AK58" s="64">
        <f t="shared" si="24"/>
        <v>0.88411955759843752</v>
      </c>
      <c r="AL58" s="64">
        <f t="shared" si="25"/>
        <v>-11.588044240156247</v>
      </c>
      <c r="AM58" s="9">
        <v>3.65</v>
      </c>
      <c r="AN58" s="17">
        <f t="shared" si="3"/>
        <v>1.0091155899920934</v>
      </c>
      <c r="AO58" s="18">
        <f t="shared" si="26"/>
        <v>1.4227064686456181E-2</v>
      </c>
      <c r="AP58" s="17">
        <f t="shared" si="27"/>
        <v>1.0091155899920934</v>
      </c>
      <c r="AQ58" s="18">
        <f t="shared" si="28"/>
        <v>0.91155899920933869</v>
      </c>
    </row>
    <row r="59" spans="1:43" x14ac:dyDescent="0.3">
      <c r="A59">
        <f t="shared" si="4"/>
        <v>57</v>
      </c>
      <c r="B59" s="7">
        <v>43914</v>
      </c>
      <c r="C59" s="8">
        <v>6.8639000000000001</v>
      </c>
      <c r="D59" s="46">
        <v>1097.4858280000001</v>
      </c>
      <c r="E59" s="46">
        <v>0</v>
      </c>
      <c r="F59" s="46"/>
      <c r="G59" s="47">
        <f t="shared" si="0"/>
        <v>1097.4858280000001</v>
      </c>
      <c r="H59" s="12">
        <f t="shared" si="5"/>
        <v>1.2924010343664971</v>
      </c>
      <c r="I59" s="11">
        <f t="shared" si="6"/>
        <v>0.98669980356967202</v>
      </c>
      <c r="J59" s="12">
        <f t="shared" si="7"/>
        <v>-1.3300196430327982</v>
      </c>
      <c r="K59" s="57">
        <f t="shared" si="8"/>
        <v>1097.4858280000001</v>
      </c>
      <c r="L59" s="59">
        <f t="shared" si="9"/>
        <v>1.2924010343664971</v>
      </c>
      <c r="M59" s="58">
        <f t="shared" si="10"/>
        <v>0.98669980356967202</v>
      </c>
      <c r="N59" s="59">
        <f t="shared" si="11"/>
        <v>-1.3300196430327982</v>
      </c>
      <c r="O59" s="8">
        <v>8.3420000000000005</v>
      </c>
      <c r="P59" s="46">
        <v>1084.54907</v>
      </c>
      <c r="Q59" s="46">
        <v>0</v>
      </c>
      <c r="R59" s="46"/>
      <c r="S59" s="48">
        <f t="shared" si="1"/>
        <v>1084.54907</v>
      </c>
      <c r="T59" s="14">
        <f t="shared" si="12"/>
        <v>1.6385045329738945</v>
      </c>
      <c r="U59" s="13">
        <f t="shared" si="13"/>
        <v>0.94165430104910453</v>
      </c>
      <c r="V59" s="14">
        <f t="shared" si="14"/>
        <v>-5.8345698950895475</v>
      </c>
      <c r="W59" s="56">
        <f t="shared" si="15"/>
        <v>1084.54907</v>
      </c>
      <c r="X59" s="56">
        <f t="shared" si="16"/>
        <v>1.6385045329738945</v>
      </c>
      <c r="Y59" s="56">
        <f t="shared" si="17"/>
        <v>0.94165430104910453</v>
      </c>
      <c r="Z59" s="56">
        <f t="shared" si="18"/>
        <v>-5.8345698950895475</v>
      </c>
      <c r="AA59" s="8">
        <v>9.0373999999999999</v>
      </c>
      <c r="AB59" s="46">
        <v>1069.2956959999999</v>
      </c>
      <c r="AC59" s="46">
        <v>0</v>
      </c>
      <c r="AD59" s="46"/>
      <c r="AE59" s="49">
        <f t="shared" si="2"/>
        <v>1069.2956959999999</v>
      </c>
      <c r="AF59" s="16">
        <f t="shared" si="19"/>
        <v>2.2489474466952819</v>
      </c>
      <c r="AG59" s="15">
        <f t="shared" si="20"/>
        <v>0.90400294181478125</v>
      </c>
      <c r="AH59" s="16">
        <f t="shared" si="21"/>
        <v>-9.5997058185218762</v>
      </c>
      <c r="AI59" s="64">
        <f t="shared" si="22"/>
        <v>1069.2956959999999</v>
      </c>
      <c r="AJ59" s="64">
        <f t="shared" si="23"/>
        <v>2.2489474466952819</v>
      </c>
      <c r="AK59" s="64">
        <f t="shared" si="24"/>
        <v>0.90400294181478125</v>
      </c>
      <c r="AL59" s="64">
        <f t="shared" si="25"/>
        <v>-9.5997058185218762</v>
      </c>
      <c r="AM59" s="9">
        <v>3.65</v>
      </c>
      <c r="AN59" s="17">
        <f t="shared" si="3"/>
        <v>1.0092591575198426</v>
      </c>
      <c r="AO59" s="18">
        <f t="shared" si="26"/>
        <v>1.4227064686456181E-2</v>
      </c>
      <c r="AP59" s="17">
        <f t="shared" si="27"/>
        <v>1.0092591575198426</v>
      </c>
      <c r="AQ59" s="18">
        <f t="shared" si="28"/>
        <v>0.92591575198426312</v>
      </c>
    </row>
    <row r="60" spans="1:43" x14ac:dyDescent="0.3">
      <c r="A60">
        <f t="shared" si="4"/>
        <v>58</v>
      </c>
      <c r="B60" s="7">
        <v>43915</v>
      </c>
      <c r="C60" s="8">
        <v>5.9692999999999996</v>
      </c>
      <c r="D60" s="46">
        <v>1120.6227630000001</v>
      </c>
      <c r="E60" s="46">
        <v>0</v>
      </c>
      <c r="F60" s="46"/>
      <c r="G60" s="47">
        <f t="shared" si="0"/>
        <v>1120.6227630000001</v>
      </c>
      <c r="H60" s="12">
        <f t="shared" si="5"/>
        <v>2.1081761977886693</v>
      </c>
      <c r="I60" s="11">
        <f t="shared" si="6"/>
        <v>1.0075011739721553</v>
      </c>
      <c r="J60" s="12">
        <f t="shared" si="7"/>
        <v>0.75011739721553283</v>
      </c>
      <c r="K60" s="57">
        <f t="shared" si="8"/>
        <v>1120.6227630000001</v>
      </c>
      <c r="L60" s="59">
        <f t="shared" si="9"/>
        <v>2.1081761977886693</v>
      </c>
      <c r="M60" s="58">
        <f t="shared" si="10"/>
        <v>1.0075011739721553</v>
      </c>
      <c r="N60" s="59">
        <f t="shared" si="11"/>
        <v>0.75011739721553283</v>
      </c>
      <c r="O60" s="8">
        <v>7.4318</v>
      </c>
      <c r="P60" s="46">
        <v>1120.92616</v>
      </c>
      <c r="Q60" s="46">
        <v>0</v>
      </c>
      <c r="R60" s="46"/>
      <c r="S60" s="48">
        <f t="shared" si="1"/>
        <v>1120.92616</v>
      </c>
      <c r="T60" s="14">
        <f t="shared" si="12"/>
        <v>3.3541211740654608</v>
      </c>
      <c r="U60" s="13">
        <f t="shared" si="13"/>
        <v>0.97323852734709071</v>
      </c>
      <c r="V60" s="14">
        <f t="shared" si="14"/>
        <v>-2.6761472652909291</v>
      </c>
      <c r="W60" s="56">
        <f t="shared" si="15"/>
        <v>1120.92616</v>
      </c>
      <c r="X60" s="56">
        <f t="shared" si="16"/>
        <v>3.3541211740654608</v>
      </c>
      <c r="Y60" s="56">
        <f t="shared" si="17"/>
        <v>0.97323852734709071</v>
      </c>
      <c r="Z60" s="56">
        <f t="shared" si="18"/>
        <v>-2.6761472652909291</v>
      </c>
      <c r="AA60" s="8">
        <v>8.1545000000000005</v>
      </c>
      <c r="AB60" s="46">
        <v>1114.521469</v>
      </c>
      <c r="AC60" s="46">
        <v>0</v>
      </c>
      <c r="AD60" s="46"/>
      <c r="AE60" s="49">
        <f t="shared" si="2"/>
        <v>1114.521469</v>
      </c>
      <c r="AF60" s="16">
        <f t="shared" si="19"/>
        <v>4.2294917270479848</v>
      </c>
      <c r="AG60" s="15">
        <f t="shared" si="20"/>
        <v>0.94223767145110782</v>
      </c>
      <c r="AH60" s="16">
        <f t="shared" si="21"/>
        <v>-5.7762328548892183</v>
      </c>
      <c r="AI60" s="64">
        <f t="shared" si="22"/>
        <v>1114.521469</v>
      </c>
      <c r="AJ60" s="64">
        <f t="shared" si="23"/>
        <v>4.2294917270479848</v>
      </c>
      <c r="AK60" s="64">
        <f t="shared" si="24"/>
        <v>0.94223767145110782</v>
      </c>
      <c r="AL60" s="64">
        <f t="shared" si="25"/>
        <v>-5.7762328548892183</v>
      </c>
      <c r="AM60" s="9">
        <v>3.65</v>
      </c>
      <c r="AN60" s="17">
        <f t="shared" si="3"/>
        <v>1.009402745473037</v>
      </c>
      <c r="AO60" s="18">
        <f t="shared" si="26"/>
        <v>1.4227064686456181E-2</v>
      </c>
      <c r="AP60" s="17">
        <f t="shared" si="27"/>
        <v>1.009402745473037</v>
      </c>
      <c r="AQ60" s="18">
        <f t="shared" si="28"/>
        <v>0.94027454730369886</v>
      </c>
    </row>
    <row r="61" spans="1:43" x14ac:dyDescent="0.3">
      <c r="A61">
        <f t="shared" si="4"/>
        <v>59</v>
      </c>
      <c r="B61" s="7">
        <v>43916</v>
      </c>
      <c r="C61" s="8">
        <v>5.7244000000000002</v>
      </c>
      <c r="D61" s="46">
        <v>1127.249767</v>
      </c>
      <c r="E61" s="46">
        <v>0</v>
      </c>
      <c r="F61" s="46"/>
      <c r="G61" s="47">
        <f t="shared" si="0"/>
        <v>1127.249767</v>
      </c>
      <c r="H61" s="12">
        <f t="shared" si="5"/>
        <v>0.59136796242287293</v>
      </c>
      <c r="I61" s="11">
        <f t="shared" si="6"/>
        <v>1.0134592131360609</v>
      </c>
      <c r="J61" s="12">
        <f t="shared" si="7"/>
        <v>1.345921313606091</v>
      </c>
      <c r="K61" s="57">
        <f t="shared" si="8"/>
        <v>1127.249767</v>
      </c>
      <c r="L61" s="59">
        <f t="shared" si="9"/>
        <v>0.59136796242287293</v>
      </c>
      <c r="M61" s="58">
        <f t="shared" si="10"/>
        <v>1.0134592131360609</v>
      </c>
      <c r="N61" s="59">
        <f t="shared" si="11"/>
        <v>1.345921313606091</v>
      </c>
      <c r="O61" s="8">
        <v>6.9684999999999997</v>
      </c>
      <c r="P61" s="46">
        <v>1140.215547</v>
      </c>
      <c r="Q61" s="46">
        <v>0</v>
      </c>
      <c r="R61" s="46"/>
      <c r="S61" s="48">
        <f t="shared" si="1"/>
        <v>1140.215547</v>
      </c>
      <c r="T61" s="14">
        <f t="shared" si="12"/>
        <v>1.7208436816212869</v>
      </c>
      <c r="U61" s="13">
        <f t="shared" si="13"/>
        <v>0.98998644105204714</v>
      </c>
      <c r="V61" s="14">
        <f t="shared" si="14"/>
        <v>-1.0013558947952861</v>
      </c>
      <c r="W61" s="56">
        <f t="shared" si="15"/>
        <v>1140.215547</v>
      </c>
      <c r="X61" s="56">
        <f t="shared" si="16"/>
        <v>1.7208436816212869</v>
      </c>
      <c r="Y61" s="56">
        <f t="shared" si="17"/>
        <v>0.98998644105204714</v>
      </c>
      <c r="Z61" s="56">
        <f t="shared" si="18"/>
        <v>-1.0013558947952861</v>
      </c>
      <c r="AA61" s="8">
        <v>7.5768000000000004</v>
      </c>
      <c r="AB61" s="46">
        <v>1145.6358700000001</v>
      </c>
      <c r="AC61" s="46">
        <v>0</v>
      </c>
      <c r="AD61" s="46"/>
      <c r="AE61" s="49">
        <f t="shared" si="2"/>
        <v>1145.6358700000001</v>
      </c>
      <c r="AF61" s="16">
        <f t="shared" si="19"/>
        <v>2.7917273794570541</v>
      </c>
      <c r="AG61" s="15">
        <f t="shared" si="20"/>
        <v>0.96854237850456704</v>
      </c>
      <c r="AH61" s="16">
        <f t="shared" si="21"/>
        <v>-3.1457621495432964</v>
      </c>
      <c r="AI61" s="64">
        <f t="shared" si="22"/>
        <v>1145.6358700000001</v>
      </c>
      <c r="AJ61" s="64">
        <f t="shared" si="23"/>
        <v>2.7917273794570541</v>
      </c>
      <c r="AK61" s="64">
        <f t="shared" si="24"/>
        <v>0.96854237850456704</v>
      </c>
      <c r="AL61" s="64">
        <f t="shared" si="25"/>
        <v>-3.1457621495432964</v>
      </c>
      <c r="AM61" s="9">
        <v>3.65</v>
      </c>
      <c r="AN61" s="17">
        <f t="shared" si="3"/>
        <v>1.0095463538545824</v>
      </c>
      <c r="AO61" s="18">
        <f t="shared" si="26"/>
        <v>1.4227064686456181E-2</v>
      </c>
      <c r="AP61" s="17">
        <f t="shared" si="27"/>
        <v>1.0095463538545824</v>
      </c>
      <c r="AQ61" s="18">
        <f t="shared" si="28"/>
        <v>0.95463538545823567</v>
      </c>
    </row>
    <row r="62" spans="1:43" x14ac:dyDescent="0.3">
      <c r="A62">
        <f t="shared" si="4"/>
        <v>60</v>
      </c>
      <c r="B62" s="7">
        <v>43917</v>
      </c>
      <c r="C62" s="8">
        <v>5.7140000000000004</v>
      </c>
      <c r="D62" s="46">
        <v>1127.7700830000001</v>
      </c>
      <c r="E62" s="46">
        <v>0</v>
      </c>
      <c r="F62" s="46"/>
      <c r="G62" s="47">
        <f t="shared" si="0"/>
        <v>1127.7700830000001</v>
      </c>
      <c r="H62" s="12">
        <f t="shared" si="5"/>
        <v>4.6158004661633889E-2</v>
      </c>
      <c r="I62" s="11">
        <f t="shared" si="6"/>
        <v>1.0139270056869041</v>
      </c>
      <c r="J62" s="12">
        <f t="shared" si="7"/>
        <v>1.3927005686904081</v>
      </c>
      <c r="K62" s="57">
        <f t="shared" si="8"/>
        <v>1127.7700830000001</v>
      </c>
      <c r="L62" s="59">
        <f t="shared" si="9"/>
        <v>4.6158004661633889E-2</v>
      </c>
      <c r="M62" s="58">
        <f t="shared" si="10"/>
        <v>1.0139270056869041</v>
      </c>
      <c r="N62" s="59">
        <f t="shared" si="11"/>
        <v>1.3927005686904081</v>
      </c>
      <c r="O62" s="8">
        <v>6.9001000000000001</v>
      </c>
      <c r="P62" s="46">
        <v>1143.356818</v>
      </c>
      <c r="Q62" s="46">
        <v>0</v>
      </c>
      <c r="R62" s="46"/>
      <c r="S62" s="48">
        <f t="shared" si="1"/>
        <v>1143.356818</v>
      </c>
      <c r="T62" s="14">
        <f t="shared" si="12"/>
        <v>0.27549799757291549</v>
      </c>
      <c r="U62" s="13">
        <f t="shared" si="13"/>
        <v>0.99271383387338885</v>
      </c>
      <c r="V62" s="14">
        <f t="shared" si="14"/>
        <v>-0.72861661266111488</v>
      </c>
      <c r="W62" s="56">
        <f t="shared" si="15"/>
        <v>1143.356818</v>
      </c>
      <c r="X62" s="56">
        <f t="shared" si="16"/>
        <v>0.27549799757291549</v>
      </c>
      <c r="Y62" s="56">
        <f t="shared" si="17"/>
        <v>0.99271383387338885</v>
      </c>
      <c r="Z62" s="56">
        <f t="shared" si="18"/>
        <v>-0.72861661266111488</v>
      </c>
      <c r="AA62" s="8">
        <v>7.4829999999999997</v>
      </c>
      <c r="AB62" s="46">
        <v>1151.0721430000001</v>
      </c>
      <c r="AC62" s="46">
        <v>0</v>
      </c>
      <c r="AD62" s="46"/>
      <c r="AE62" s="49">
        <f t="shared" si="2"/>
        <v>1151.0721430000001</v>
      </c>
      <c r="AF62" s="16">
        <f t="shared" si="19"/>
        <v>0.47452014574229651</v>
      </c>
      <c r="AG62" s="15">
        <f t="shared" si="20"/>
        <v>0.97313830721062278</v>
      </c>
      <c r="AH62" s="16">
        <f t="shared" si="21"/>
        <v>-2.6861692789377223</v>
      </c>
      <c r="AI62" s="64">
        <f t="shared" si="22"/>
        <v>1151.0721430000001</v>
      </c>
      <c r="AJ62" s="64">
        <f t="shared" si="23"/>
        <v>0.47452014574229651</v>
      </c>
      <c r="AK62" s="64">
        <f t="shared" si="24"/>
        <v>0.97313830721062278</v>
      </c>
      <c r="AL62" s="64">
        <f t="shared" si="25"/>
        <v>-2.6861692789377223</v>
      </c>
      <c r="AM62" s="9">
        <v>3.65</v>
      </c>
      <c r="AN62" s="17">
        <f t="shared" si="3"/>
        <v>1.0096899826673851</v>
      </c>
      <c r="AO62" s="18">
        <f t="shared" si="26"/>
        <v>1.4227064686456181E-2</v>
      </c>
      <c r="AP62" s="17">
        <f t="shared" si="27"/>
        <v>1.0096899826673851</v>
      </c>
      <c r="AQ62" s="18">
        <f t="shared" si="28"/>
        <v>0.96899826673850775</v>
      </c>
    </row>
    <row r="63" spans="1:43" x14ac:dyDescent="0.3">
      <c r="A63">
        <f t="shared" si="4"/>
        <v>61</v>
      </c>
      <c r="B63" s="7">
        <v>43920</v>
      </c>
      <c r="C63" s="8">
        <v>5.4463999999999997</v>
      </c>
      <c r="D63" s="46">
        <v>1135.0228320000001</v>
      </c>
      <c r="E63" s="46">
        <v>0</v>
      </c>
      <c r="F63" s="46"/>
      <c r="G63" s="47">
        <f t="shared" si="0"/>
        <v>1135.0228320000001</v>
      </c>
      <c r="H63" s="12">
        <f t="shared" si="5"/>
        <v>0.64310528443056736</v>
      </c>
      <c r="I63" s="11">
        <f t="shared" si="6"/>
        <v>1.0204476238407452</v>
      </c>
      <c r="J63" s="12">
        <f t="shared" si="7"/>
        <v>2.0447623840745166</v>
      </c>
      <c r="K63" s="57">
        <f t="shared" si="8"/>
        <v>1135.0228320000001</v>
      </c>
      <c r="L63" s="59">
        <f t="shared" si="9"/>
        <v>0.64310528443056736</v>
      </c>
      <c r="M63" s="58">
        <f t="shared" si="10"/>
        <v>1.0204476238407452</v>
      </c>
      <c r="N63" s="59">
        <f t="shared" si="11"/>
        <v>2.0447623840745166</v>
      </c>
      <c r="O63" s="8">
        <v>6.7148000000000003</v>
      </c>
      <c r="P63" s="46">
        <v>1151.38735</v>
      </c>
      <c r="Q63" s="46">
        <v>0</v>
      </c>
      <c r="R63" s="46"/>
      <c r="S63" s="48">
        <f t="shared" si="1"/>
        <v>1151.38735</v>
      </c>
      <c r="T63" s="14">
        <f t="shared" si="12"/>
        <v>0.70236446519358342</v>
      </c>
      <c r="U63" s="13">
        <f t="shared" si="13"/>
        <v>0.99968630308357642</v>
      </c>
      <c r="V63" s="14">
        <f t="shared" si="14"/>
        <v>-3.1369691642357811E-2</v>
      </c>
      <c r="W63" s="56">
        <f t="shared" si="15"/>
        <v>1151.38735</v>
      </c>
      <c r="X63" s="56">
        <f t="shared" si="16"/>
        <v>0.70236446519358342</v>
      </c>
      <c r="Y63" s="56">
        <f t="shared" si="17"/>
        <v>0.99968630308357642</v>
      </c>
      <c r="Z63" s="56">
        <f t="shared" si="18"/>
        <v>-3.1369691642357811E-2</v>
      </c>
      <c r="AA63" s="8">
        <v>7.3906999999999998</v>
      </c>
      <c r="AB63" s="46">
        <v>1156.452736</v>
      </c>
      <c r="AC63" s="46">
        <v>0</v>
      </c>
      <c r="AD63" s="46"/>
      <c r="AE63" s="49">
        <f t="shared" si="2"/>
        <v>1156.452736</v>
      </c>
      <c r="AF63" s="16">
        <f t="shared" si="19"/>
        <v>0.46744185694360674</v>
      </c>
      <c r="AG63" s="15">
        <f t="shared" si="20"/>
        <v>0.97768716298447766</v>
      </c>
      <c r="AH63" s="16">
        <f t="shared" si="21"/>
        <v>-2.2312837015522335</v>
      </c>
      <c r="AI63" s="64">
        <f t="shared" si="22"/>
        <v>1156.452736</v>
      </c>
      <c r="AJ63" s="64">
        <f t="shared" si="23"/>
        <v>0.46744185694360674</v>
      </c>
      <c r="AK63" s="64">
        <f t="shared" si="24"/>
        <v>0.97768716298447766</v>
      </c>
      <c r="AL63" s="64">
        <f t="shared" si="25"/>
        <v>-2.2312837015522335</v>
      </c>
      <c r="AM63" s="9">
        <v>3.65</v>
      </c>
      <c r="AN63" s="17">
        <f t="shared" si="3"/>
        <v>1.0098336319143519</v>
      </c>
      <c r="AO63" s="18">
        <f t="shared" si="26"/>
        <v>1.4227064686456181E-2</v>
      </c>
      <c r="AP63" s="17">
        <f t="shared" si="27"/>
        <v>1.0098336319143519</v>
      </c>
      <c r="AQ63" s="18">
        <f t="shared" si="28"/>
        <v>0.98336319143519368</v>
      </c>
    </row>
    <row r="64" spans="1:43" x14ac:dyDescent="0.3">
      <c r="A64">
        <f t="shared" si="4"/>
        <v>62</v>
      </c>
      <c r="B64" s="7">
        <v>43921</v>
      </c>
      <c r="C64" s="8">
        <v>5.3838999999999997</v>
      </c>
      <c r="D64" s="46">
        <v>1136.904565</v>
      </c>
      <c r="E64" s="46">
        <v>0</v>
      </c>
      <c r="F64" s="46"/>
      <c r="G64" s="47">
        <f t="shared" si="0"/>
        <v>1136.904565</v>
      </c>
      <c r="H64" s="12">
        <f t="shared" si="5"/>
        <v>0.16578811870102683</v>
      </c>
      <c r="I64" s="11">
        <f t="shared" si="6"/>
        <v>1.0221394047586401</v>
      </c>
      <c r="J64" s="12">
        <f t="shared" si="7"/>
        <v>2.2139404758640069</v>
      </c>
      <c r="K64" s="57">
        <f t="shared" si="8"/>
        <v>1136.904565</v>
      </c>
      <c r="L64" s="59">
        <f t="shared" si="9"/>
        <v>0.16578811870102683</v>
      </c>
      <c r="M64" s="58">
        <f t="shared" si="10"/>
        <v>1.0221394047586401</v>
      </c>
      <c r="N64" s="59">
        <f t="shared" si="11"/>
        <v>2.2139404758640069</v>
      </c>
      <c r="O64" s="8">
        <v>6.7088999999999999</v>
      </c>
      <c r="P64" s="46">
        <v>1151.9313850000001</v>
      </c>
      <c r="Q64" s="46">
        <v>0</v>
      </c>
      <c r="R64" s="46"/>
      <c r="S64" s="48">
        <f t="shared" si="1"/>
        <v>1151.9313850000001</v>
      </c>
      <c r="T64" s="14">
        <f t="shared" si="12"/>
        <v>4.725038884612065E-2</v>
      </c>
      <c r="U64" s="13">
        <f t="shared" si="13"/>
        <v>1.0001586587490248</v>
      </c>
      <c r="V64" s="14">
        <f t="shared" si="14"/>
        <v>1.5865874902476484E-2</v>
      </c>
      <c r="W64" s="56">
        <f t="shared" si="15"/>
        <v>1151.9313850000001</v>
      </c>
      <c r="X64" s="56">
        <f t="shared" si="16"/>
        <v>4.725038884612065E-2</v>
      </c>
      <c r="Y64" s="56">
        <f t="shared" si="17"/>
        <v>1.0001586587490248</v>
      </c>
      <c r="Z64" s="56">
        <f t="shared" si="18"/>
        <v>1.5865874902476484E-2</v>
      </c>
      <c r="AA64" s="8">
        <v>7.3441999999999998</v>
      </c>
      <c r="AB64" s="46">
        <v>1159.3349969999999</v>
      </c>
      <c r="AC64" s="46">
        <v>0</v>
      </c>
      <c r="AD64" s="46"/>
      <c r="AE64" s="49">
        <f t="shared" si="2"/>
        <v>1159.3349969999999</v>
      </c>
      <c r="AF64" s="16">
        <f t="shared" si="19"/>
        <v>0.24923292671426012</v>
      </c>
      <c r="AG64" s="15">
        <f t="shared" si="20"/>
        <v>0.98012388131489347</v>
      </c>
      <c r="AH64" s="16">
        <f t="shared" si="21"/>
        <v>-1.9876118685106525</v>
      </c>
      <c r="AI64" s="64">
        <f t="shared" si="22"/>
        <v>1159.3349969999999</v>
      </c>
      <c r="AJ64" s="64">
        <f t="shared" si="23"/>
        <v>0.24923292671426012</v>
      </c>
      <c r="AK64" s="64">
        <f t="shared" si="24"/>
        <v>0.98012388131489347</v>
      </c>
      <c r="AL64" s="64">
        <f t="shared" si="25"/>
        <v>-1.9876118685106525</v>
      </c>
      <c r="AM64" s="9">
        <v>3.65</v>
      </c>
      <c r="AN64" s="17">
        <f t="shared" si="3"/>
        <v>1.0099773015983899</v>
      </c>
      <c r="AO64" s="18">
        <f t="shared" si="26"/>
        <v>1.4227064686456181E-2</v>
      </c>
      <c r="AP64" s="17">
        <f t="shared" si="27"/>
        <v>1.0099773015983899</v>
      </c>
      <c r="AQ64" s="18">
        <f t="shared" si="28"/>
        <v>0.99773015983899427</v>
      </c>
    </row>
    <row r="65" spans="1:43" x14ac:dyDescent="0.3">
      <c r="A65">
        <f t="shared" si="4"/>
        <v>63</v>
      </c>
      <c r="B65" s="7">
        <v>43922</v>
      </c>
      <c r="C65" s="8">
        <v>5.5622999999999996</v>
      </c>
      <c r="D65" s="46">
        <v>1132.467807</v>
      </c>
      <c r="E65" s="46">
        <v>0</v>
      </c>
      <c r="F65" s="46"/>
      <c r="G65" s="47">
        <f t="shared" si="0"/>
        <v>1132.467807</v>
      </c>
      <c r="H65" s="12">
        <f t="shared" si="5"/>
        <v>-0.39024893879285871</v>
      </c>
      <c r="I65" s="11">
        <f t="shared" si="6"/>
        <v>1.0181505165785858</v>
      </c>
      <c r="J65" s="12">
        <f t="shared" si="7"/>
        <v>1.8150516578585796</v>
      </c>
      <c r="K65" s="57">
        <f t="shared" si="8"/>
        <v>1132.467807</v>
      </c>
      <c r="L65" s="59">
        <f t="shared" si="9"/>
        <v>-0.39024893879285871</v>
      </c>
      <c r="M65" s="58">
        <f t="shared" si="10"/>
        <v>1.0181505165785858</v>
      </c>
      <c r="N65" s="59">
        <f t="shared" si="11"/>
        <v>1.8150516578585796</v>
      </c>
      <c r="O65" s="8">
        <v>6.9058999999999999</v>
      </c>
      <c r="P65" s="46">
        <v>1144.0250430000001</v>
      </c>
      <c r="Q65" s="46">
        <v>0</v>
      </c>
      <c r="R65" s="46"/>
      <c r="S65" s="48">
        <f t="shared" si="1"/>
        <v>1144.0250430000001</v>
      </c>
      <c r="T65" s="14">
        <f t="shared" si="12"/>
        <v>-0.68635529016339847</v>
      </c>
      <c r="U65" s="13">
        <f t="shared" si="13"/>
        <v>0.99329401688467356</v>
      </c>
      <c r="V65" s="14">
        <f t="shared" si="14"/>
        <v>-0.67059831153264415</v>
      </c>
      <c r="W65" s="56">
        <f t="shared" si="15"/>
        <v>1144.0250430000001</v>
      </c>
      <c r="X65" s="56">
        <f t="shared" si="16"/>
        <v>-0.68635529016339847</v>
      </c>
      <c r="Y65" s="56">
        <f t="shared" si="17"/>
        <v>0.99329401688467356</v>
      </c>
      <c r="Z65" s="56">
        <f t="shared" si="18"/>
        <v>-0.67059831153264415</v>
      </c>
      <c r="AA65" s="8">
        <v>7.5670000000000002</v>
      </c>
      <c r="AB65" s="46">
        <v>1147.4957770000001</v>
      </c>
      <c r="AC65" s="46">
        <v>0</v>
      </c>
      <c r="AD65" s="46"/>
      <c r="AE65" s="49">
        <f t="shared" si="2"/>
        <v>1147.4957770000001</v>
      </c>
      <c r="AF65" s="16">
        <f t="shared" si="19"/>
        <v>-1.021207850244843</v>
      </c>
      <c r="AG65" s="15">
        <f t="shared" si="20"/>
        <v>0.97011477929678136</v>
      </c>
      <c r="AH65" s="16">
        <f t="shared" si="21"/>
        <v>-2.988522070321864</v>
      </c>
      <c r="AI65" s="64">
        <f t="shared" si="22"/>
        <v>1147.4957770000001</v>
      </c>
      <c r="AJ65" s="64">
        <f t="shared" si="23"/>
        <v>-1.021207850244843</v>
      </c>
      <c r="AK65" s="64">
        <f t="shared" si="24"/>
        <v>0.97011477929678136</v>
      </c>
      <c r="AL65" s="64">
        <f t="shared" si="25"/>
        <v>-2.988522070321864</v>
      </c>
      <c r="AM65" s="9">
        <v>3.65</v>
      </c>
      <c r="AN65" s="17">
        <f t="shared" si="3"/>
        <v>1.0101209917224068</v>
      </c>
      <c r="AO65" s="18">
        <f t="shared" si="26"/>
        <v>1.4227064686456181E-2</v>
      </c>
      <c r="AP65" s="17">
        <f t="shared" si="27"/>
        <v>1.0101209917224068</v>
      </c>
      <c r="AQ65" s="18">
        <f t="shared" si="28"/>
        <v>1.0120991722406769</v>
      </c>
    </row>
    <row r="66" spans="1:43" x14ac:dyDescent="0.3">
      <c r="A66">
        <f t="shared" si="4"/>
        <v>64</v>
      </c>
      <c r="B66" s="7">
        <v>43923</v>
      </c>
      <c r="C66" s="8">
        <v>5.4565999999999999</v>
      </c>
      <c r="D66" s="46">
        <v>1135.472626</v>
      </c>
      <c r="E66" s="46">
        <v>0</v>
      </c>
      <c r="F66" s="46"/>
      <c r="G66" s="47">
        <f t="shared" si="0"/>
        <v>1135.472626</v>
      </c>
      <c r="H66" s="12">
        <f t="shared" si="5"/>
        <v>0.26533372352190998</v>
      </c>
      <c r="I66" s="11">
        <f t="shared" si="6"/>
        <v>1.0208520132552814</v>
      </c>
      <c r="J66" s="12">
        <f t="shared" si="7"/>
        <v>2.085201325528141</v>
      </c>
      <c r="K66" s="57">
        <f t="shared" si="8"/>
        <v>1135.472626</v>
      </c>
      <c r="L66" s="59">
        <f t="shared" si="9"/>
        <v>0.26533372352190998</v>
      </c>
      <c r="M66" s="58">
        <f t="shared" si="10"/>
        <v>1.0208520132552814</v>
      </c>
      <c r="N66" s="59">
        <f t="shared" si="11"/>
        <v>2.085201325528141</v>
      </c>
      <c r="O66" s="8">
        <v>6.8849999999999998</v>
      </c>
      <c r="P66" s="46">
        <v>1145.1940039999999</v>
      </c>
      <c r="Q66" s="46">
        <v>0</v>
      </c>
      <c r="R66" s="46"/>
      <c r="S66" s="48">
        <f t="shared" si="1"/>
        <v>1145.1940039999999</v>
      </c>
      <c r="T66" s="14">
        <f t="shared" si="12"/>
        <v>0.10217966880641249</v>
      </c>
      <c r="U66" s="13">
        <f t="shared" si="13"/>
        <v>0.99430896142140024</v>
      </c>
      <c r="V66" s="14">
        <f t="shared" si="14"/>
        <v>-0.56910385785997608</v>
      </c>
      <c r="W66" s="56">
        <f t="shared" si="15"/>
        <v>1145.1940039999999</v>
      </c>
      <c r="X66" s="56">
        <f t="shared" si="16"/>
        <v>0.10217966880641249</v>
      </c>
      <c r="Y66" s="56">
        <f t="shared" si="17"/>
        <v>0.99430896142140024</v>
      </c>
      <c r="Z66" s="56">
        <f t="shared" si="18"/>
        <v>-0.56910385785997608</v>
      </c>
      <c r="AA66" s="8">
        <v>7.5888999999999998</v>
      </c>
      <c r="AB66" s="46">
        <v>1146.6423629999999</v>
      </c>
      <c r="AC66" s="46">
        <v>0</v>
      </c>
      <c r="AD66" s="46"/>
      <c r="AE66" s="49">
        <f t="shared" si="2"/>
        <v>1146.6423629999999</v>
      </c>
      <c r="AF66" s="16">
        <f t="shared" si="19"/>
        <v>-7.4371864115374553E-2</v>
      </c>
      <c r="AG66" s="15">
        <f t="shared" si="20"/>
        <v>0.96939328685135961</v>
      </c>
      <c r="AH66" s="16">
        <f t="shared" si="21"/>
        <v>-3.0606713148640385</v>
      </c>
      <c r="AI66" s="64">
        <f t="shared" si="22"/>
        <v>1146.6423629999999</v>
      </c>
      <c r="AJ66" s="64">
        <f t="shared" si="23"/>
        <v>-7.4371864115374553E-2</v>
      </c>
      <c r="AK66" s="64">
        <f t="shared" si="24"/>
        <v>0.96939328685135961</v>
      </c>
      <c r="AL66" s="64">
        <f t="shared" si="25"/>
        <v>-3.0606713148640385</v>
      </c>
      <c r="AM66" s="9">
        <v>3.65</v>
      </c>
      <c r="AN66" s="17">
        <f t="shared" si="3"/>
        <v>1.0102647022893105</v>
      </c>
      <c r="AO66" s="18">
        <f t="shared" si="26"/>
        <v>1.4227064686456181E-2</v>
      </c>
      <c r="AP66" s="17">
        <f t="shared" si="27"/>
        <v>1.0102647022893105</v>
      </c>
      <c r="AQ66" s="18">
        <f t="shared" si="28"/>
        <v>1.0264702289310534</v>
      </c>
    </row>
    <row r="67" spans="1:43" x14ac:dyDescent="0.3">
      <c r="A67">
        <f t="shared" si="4"/>
        <v>65</v>
      </c>
      <c r="B67" s="7">
        <v>43924</v>
      </c>
      <c r="C67" s="8">
        <v>5.5862999999999996</v>
      </c>
      <c r="D67" s="46">
        <v>1132.3296889999999</v>
      </c>
      <c r="E67" s="46">
        <v>0</v>
      </c>
      <c r="F67" s="46"/>
      <c r="G67" s="47">
        <f t="shared" si="0"/>
        <v>1132.3296889999999</v>
      </c>
      <c r="H67" s="12">
        <f t="shared" si="5"/>
        <v>-0.27679548833087209</v>
      </c>
      <c r="I67" s="11">
        <f t="shared" si="6"/>
        <v>1.0180263409400558</v>
      </c>
      <c r="J67" s="12">
        <f t="shared" si="7"/>
        <v>1.8026340940055841</v>
      </c>
      <c r="K67" s="57">
        <f t="shared" si="8"/>
        <v>1132.3296889999999</v>
      </c>
      <c r="L67" s="59">
        <f t="shared" si="9"/>
        <v>-0.27679548833087209</v>
      </c>
      <c r="M67" s="58">
        <f t="shared" si="10"/>
        <v>1.0180263409400558</v>
      </c>
      <c r="N67" s="59">
        <f t="shared" si="11"/>
        <v>1.8026340940055841</v>
      </c>
      <c r="O67" s="8">
        <v>7.1289999999999996</v>
      </c>
      <c r="P67" s="46">
        <v>1135.4534920000001</v>
      </c>
      <c r="Q67" s="46">
        <v>0</v>
      </c>
      <c r="R67" s="46"/>
      <c r="S67" s="48">
        <f t="shared" si="1"/>
        <v>1135.4534920000001</v>
      </c>
      <c r="T67" s="14">
        <f t="shared" si="12"/>
        <v>-0.8505556234120748</v>
      </c>
      <c r="U67" s="13">
        <f t="shared" si="13"/>
        <v>0.9858518106359403</v>
      </c>
      <c r="V67" s="14">
        <f t="shared" si="14"/>
        <v>-1.4148189364059705</v>
      </c>
      <c r="W67" s="56">
        <f t="shared" si="15"/>
        <v>1135.4534920000001</v>
      </c>
      <c r="X67" s="56">
        <f t="shared" si="16"/>
        <v>-0.8505556234120748</v>
      </c>
      <c r="Y67" s="56">
        <f t="shared" si="17"/>
        <v>0.9858518106359403</v>
      </c>
      <c r="Z67" s="56">
        <f t="shared" si="18"/>
        <v>-1.4148189364059705</v>
      </c>
      <c r="AA67" s="8">
        <v>7.8379000000000003</v>
      </c>
      <c r="AB67" s="46">
        <v>1133.6204929999999</v>
      </c>
      <c r="AC67" s="46">
        <v>0</v>
      </c>
      <c r="AD67" s="46"/>
      <c r="AE67" s="49">
        <f t="shared" si="2"/>
        <v>1133.6204929999999</v>
      </c>
      <c r="AF67" s="16">
        <f t="shared" si="19"/>
        <v>-1.1356522678902636</v>
      </c>
      <c r="AG67" s="15">
        <f t="shared" si="20"/>
        <v>0.95838435000445621</v>
      </c>
      <c r="AH67" s="16">
        <f t="shared" si="21"/>
        <v>-4.1615649995543791</v>
      </c>
      <c r="AI67" s="64">
        <f t="shared" si="22"/>
        <v>1133.6204929999999</v>
      </c>
      <c r="AJ67" s="64">
        <f t="shared" si="23"/>
        <v>-1.1356522678902636</v>
      </c>
      <c r="AK67" s="64">
        <f t="shared" si="24"/>
        <v>0.95838435000445621</v>
      </c>
      <c r="AL67" s="64">
        <f t="shared" si="25"/>
        <v>-4.1615649995543791</v>
      </c>
      <c r="AM67" s="9">
        <v>3.65</v>
      </c>
      <c r="AN67" s="17">
        <f t="shared" si="3"/>
        <v>1.0104084333020096</v>
      </c>
      <c r="AO67" s="18">
        <f t="shared" si="26"/>
        <v>1.4227064686456181E-2</v>
      </c>
      <c r="AP67" s="17">
        <f t="shared" si="27"/>
        <v>1.0104084333020096</v>
      </c>
      <c r="AQ67" s="18">
        <f t="shared" si="28"/>
        <v>1.0408433302009579</v>
      </c>
    </row>
    <row r="68" spans="1:43" x14ac:dyDescent="0.3">
      <c r="A68">
        <f t="shared" si="4"/>
        <v>66</v>
      </c>
      <c r="B68" s="7">
        <v>43927</v>
      </c>
      <c r="C68" s="8">
        <v>5.5373999999999999</v>
      </c>
      <c r="D68" s="46">
        <v>1133.8456189999999</v>
      </c>
      <c r="E68" s="46">
        <v>0</v>
      </c>
      <c r="F68" s="46"/>
      <c r="G68" s="47">
        <f t="shared" ref="G68:G131" si="29">+D68+E68</f>
        <v>1133.8456189999999</v>
      </c>
      <c r="H68" s="12">
        <f t="shared" si="5"/>
        <v>0.13387708674659216</v>
      </c>
      <c r="I68" s="11">
        <f t="shared" si="6"/>
        <v>1.0193892449476194</v>
      </c>
      <c r="J68" s="12">
        <f t="shared" si="7"/>
        <v>1.93892449476194</v>
      </c>
      <c r="K68" s="57">
        <f t="shared" si="8"/>
        <v>1133.8456189999999</v>
      </c>
      <c r="L68" s="59">
        <f t="shared" si="9"/>
        <v>0.13387708674659216</v>
      </c>
      <c r="M68" s="58">
        <f t="shared" si="10"/>
        <v>1.0193892449476194</v>
      </c>
      <c r="N68" s="59">
        <f t="shared" si="11"/>
        <v>1.93892449476194</v>
      </c>
      <c r="O68" s="8">
        <v>7.0034000000000001</v>
      </c>
      <c r="P68" s="46">
        <v>1140.9142280000001</v>
      </c>
      <c r="Q68" s="46">
        <v>0</v>
      </c>
      <c r="R68" s="46"/>
      <c r="S68" s="48">
        <f t="shared" ref="S68:S131" si="30">+P68+Q68</f>
        <v>1140.9142280000001</v>
      </c>
      <c r="T68" s="14">
        <f t="shared" si="12"/>
        <v>0.4809299578075521</v>
      </c>
      <c r="U68" s="13">
        <f t="shared" si="13"/>
        <v>0.99059306733287666</v>
      </c>
      <c r="V68" s="14">
        <f t="shared" si="14"/>
        <v>-0.94069326671233355</v>
      </c>
      <c r="W68" s="56">
        <f t="shared" si="15"/>
        <v>1140.9142280000001</v>
      </c>
      <c r="X68" s="56">
        <f t="shared" si="16"/>
        <v>0.4809299578075521</v>
      </c>
      <c r="Y68" s="56">
        <f t="shared" si="17"/>
        <v>0.99059306733287666</v>
      </c>
      <c r="Z68" s="56">
        <f t="shared" si="18"/>
        <v>-0.94069326671233355</v>
      </c>
      <c r="AA68" s="8">
        <v>7.6776999999999997</v>
      </c>
      <c r="AB68" s="46">
        <v>1142.5229119999999</v>
      </c>
      <c r="AC68" s="46">
        <v>0</v>
      </c>
      <c r="AD68" s="46"/>
      <c r="AE68" s="49">
        <f t="shared" ref="AE68:AE131" si="31">+AC68+AB68</f>
        <v>1142.5229119999999</v>
      </c>
      <c r="AF68" s="16">
        <f t="shared" si="19"/>
        <v>0.78530858033809547</v>
      </c>
      <c r="AG68" s="15">
        <f t="shared" si="20"/>
        <v>0.96591062453765864</v>
      </c>
      <c r="AH68" s="16">
        <f t="shared" si="21"/>
        <v>-3.4089375462341365</v>
      </c>
      <c r="AI68" s="64">
        <f t="shared" si="22"/>
        <v>1142.5229119999999</v>
      </c>
      <c r="AJ68" s="64">
        <f t="shared" si="23"/>
        <v>0.78530858033809547</v>
      </c>
      <c r="AK68" s="64">
        <f t="shared" si="24"/>
        <v>0.96591062453765864</v>
      </c>
      <c r="AL68" s="64">
        <f t="shared" si="25"/>
        <v>-3.4089375462341365</v>
      </c>
      <c r="AM68" s="9">
        <v>3.65</v>
      </c>
      <c r="AN68" s="17">
        <f t="shared" ref="AN68:AN131" si="32">+((AM67/100+1)^(1/252))*AN67</f>
        <v>1.0105521847634129</v>
      </c>
      <c r="AO68" s="18">
        <f t="shared" si="26"/>
        <v>1.4227064686456181E-2</v>
      </c>
      <c r="AP68" s="17">
        <f t="shared" si="27"/>
        <v>1.0105521847634129</v>
      </c>
      <c r="AQ68" s="18">
        <f t="shared" si="28"/>
        <v>1.0552184763412908</v>
      </c>
    </row>
    <row r="69" spans="1:43" x14ac:dyDescent="0.3">
      <c r="A69">
        <f t="shared" ref="A69:A132" si="33">+A68+1</f>
        <v>67</v>
      </c>
      <c r="B69" s="7">
        <v>43928</v>
      </c>
      <c r="C69" s="8">
        <v>5.4123999999999999</v>
      </c>
      <c r="D69" s="46">
        <v>1137.34384</v>
      </c>
      <c r="E69" s="46">
        <v>0</v>
      </c>
      <c r="F69" s="46"/>
      <c r="G69" s="47">
        <f t="shared" si="29"/>
        <v>1137.34384</v>
      </c>
      <c r="H69" s="12">
        <f t="shared" ref="H69:H132" si="34">+(G69/D68-1)*100</f>
        <v>0.30852709940223377</v>
      </c>
      <c r="I69" s="11">
        <f t="shared" ref="I69:I132" si="35">+(1+H69/100)*I68</f>
        <v>1.0225343370166746</v>
      </c>
      <c r="J69" s="12">
        <f t="shared" ref="J69:J132" si="36">+(I69-1)*100</f>
        <v>2.2534337016674622</v>
      </c>
      <c r="K69" s="57">
        <f t="shared" ref="K69:K132" si="37">+D69+F69</f>
        <v>1137.34384</v>
      </c>
      <c r="L69" s="59">
        <f t="shared" ref="L69:L132" si="38">+(K69/K68-1)*100</f>
        <v>0.30852709940223377</v>
      </c>
      <c r="M69" s="58">
        <f t="shared" ref="M69:M132" si="39">+(1+L69/100)*M68</f>
        <v>1.0225343370166746</v>
      </c>
      <c r="N69" s="59">
        <f t="shared" ref="N69:N132" si="40">+(M69-1)*100</f>
        <v>2.2534337016674622</v>
      </c>
      <c r="O69" s="8">
        <v>6.8975999999999997</v>
      </c>
      <c r="P69" s="46">
        <v>1145.5812550000001</v>
      </c>
      <c r="Q69" s="46">
        <v>0</v>
      </c>
      <c r="R69" s="46"/>
      <c r="S69" s="48">
        <f t="shared" si="30"/>
        <v>1145.5812550000001</v>
      </c>
      <c r="T69" s="14">
        <f t="shared" ref="T69:T132" si="41">+(S69/P68-1)*100</f>
        <v>0.4090602856431369</v>
      </c>
      <c r="U69" s="13">
        <f t="shared" ref="U69:U132" si="42">+(1+T69/100)*U68</f>
        <v>0.99464519016366959</v>
      </c>
      <c r="V69" s="14">
        <f t="shared" ref="V69:V132" si="43">+(U69-1)*100</f>
        <v>-0.53548098363304097</v>
      </c>
      <c r="W69" s="56">
        <f t="shared" ref="W69:W132" si="44">+P69+R69</f>
        <v>1145.5812550000001</v>
      </c>
      <c r="X69" s="56">
        <f t="shared" ref="X69:X132" si="45">+(W69/W68-1)*100</f>
        <v>0.4090602856431369</v>
      </c>
      <c r="Y69" s="56">
        <f t="shared" ref="Y69:Y132" si="46">+(1+X69/100)*Y68</f>
        <v>0.99464519016366959</v>
      </c>
      <c r="Z69" s="56">
        <f t="shared" ref="Z69:Z132" si="47">+(Y69-1)*100</f>
        <v>-0.53548098363304097</v>
      </c>
      <c r="AA69" s="8">
        <v>7.5827999999999998</v>
      </c>
      <c r="AB69" s="46">
        <v>1147.970877</v>
      </c>
      <c r="AC69" s="46">
        <v>0</v>
      </c>
      <c r="AD69" s="46"/>
      <c r="AE69" s="49">
        <f t="shared" si="31"/>
        <v>1147.970877</v>
      </c>
      <c r="AF69" s="16">
        <f t="shared" ref="AF69:AF132" si="48">+(AE69/AB68-1)*100</f>
        <v>0.47683638925570815</v>
      </c>
      <c r="AG69" s="15">
        <f t="shared" ref="AG69:AG132" si="49">+(1+AF69/100)*AG68</f>
        <v>0.97051643788314124</v>
      </c>
      <c r="AH69" s="16">
        <f t="shared" ref="AH69:AH132" si="50">+(AG69-1)*100</f>
        <v>-2.9483562116858764</v>
      </c>
      <c r="AI69" s="64">
        <f t="shared" ref="AI69:AI132" si="51">+AB69+AD69</f>
        <v>1147.970877</v>
      </c>
      <c r="AJ69" s="64">
        <f t="shared" ref="AJ69:AJ132" si="52">+(AI69/AI68-1)*100</f>
        <v>0.47683638925570815</v>
      </c>
      <c r="AK69" s="64">
        <f t="shared" ref="AK69:AK132" si="53">+(1+AJ69/100)*AK68</f>
        <v>0.97051643788314124</v>
      </c>
      <c r="AL69" s="64">
        <f t="shared" ref="AL69:AL132" si="54">+(AK69-1)*100</f>
        <v>-2.9483562116858764</v>
      </c>
      <c r="AM69" s="9">
        <v>3.65</v>
      </c>
      <c r="AN69" s="17">
        <f t="shared" si="32"/>
        <v>1.0106959566764295</v>
      </c>
      <c r="AO69" s="18">
        <f t="shared" ref="AO69:AO132" si="55">+(AN69/AN68-1)*100</f>
        <v>1.4227064686456181E-2</v>
      </c>
      <c r="AP69" s="17">
        <f t="shared" ref="AP69:AP132" si="56">+(1+AO69/100)*AP68</f>
        <v>1.0106959566764295</v>
      </c>
      <c r="AQ69" s="18">
        <f t="shared" ref="AQ69:AQ132" si="57">+(AP69-1)*100</f>
        <v>1.069595667642953</v>
      </c>
    </row>
    <row r="70" spans="1:43" x14ac:dyDescent="0.3">
      <c r="A70">
        <f t="shared" si="33"/>
        <v>68</v>
      </c>
      <c r="B70" s="7">
        <v>43929</v>
      </c>
      <c r="C70" s="8">
        <v>5.31</v>
      </c>
      <c r="D70" s="46">
        <v>1140.2554110000001</v>
      </c>
      <c r="E70" s="46">
        <v>0</v>
      </c>
      <c r="F70" s="46"/>
      <c r="G70" s="47">
        <f t="shared" si="29"/>
        <v>1140.2554110000001</v>
      </c>
      <c r="H70" s="12">
        <f t="shared" si="34"/>
        <v>0.25599742994169006</v>
      </c>
      <c r="I70" s="11">
        <f t="shared" si="35"/>
        <v>1.0251519986397086</v>
      </c>
      <c r="J70" s="12">
        <f t="shared" si="36"/>
        <v>2.5151998639708628</v>
      </c>
      <c r="K70" s="57">
        <f t="shared" si="37"/>
        <v>1140.2554110000001</v>
      </c>
      <c r="L70" s="59">
        <f t="shared" si="38"/>
        <v>0.25599742994169006</v>
      </c>
      <c r="M70" s="58">
        <f t="shared" si="39"/>
        <v>1.0251519986397086</v>
      </c>
      <c r="N70" s="59">
        <f t="shared" si="40"/>
        <v>2.5151998639708628</v>
      </c>
      <c r="O70" s="8">
        <v>6.7480000000000002</v>
      </c>
      <c r="P70" s="46">
        <v>1152.0853199999999</v>
      </c>
      <c r="Q70" s="46">
        <v>0</v>
      </c>
      <c r="R70" s="46"/>
      <c r="S70" s="48">
        <f t="shared" si="30"/>
        <v>1152.0853199999999</v>
      </c>
      <c r="T70" s="14">
        <f t="shared" si="41"/>
        <v>0.56775239395827626</v>
      </c>
      <c r="U70" s="13">
        <f t="shared" si="42"/>
        <v>1.0002923120422147</v>
      </c>
      <c r="V70" s="14">
        <f t="shared" si="43"/>
        <v>2.9231204221469298E-2</v>
      </c>
      <c r="W70" s="56">
        <f t="shared" si="44"/>
        <v>1152.0853199999999</v>
      </c>
      <c r="X70" s="56">
        <f t="shared" si="45"/>
        <v>0.56775239395827626</v>
      </c>
      <c r="Y70" s="56">
        <f t="shared" si="46"/>
        <v>1.0002923120422147</v>
      </c>
      <c r="Z70" s="56">
        <f t="shared" si="47"/>
        <v>2.9231204221469298E-2</v>
      </c>
      <c r="AA70" s="8">
        <v>7.44</v>
      </c>
      <c r="AB70" s="46">
        <v>1156.053259</v>
      </c>
      <c r="AC70" s="46">
        <v>0</v>
      </c>
      <c r="AD70" s="46"/>
      <c r="AE70" s="49">
        <f t="shared" si="31"/>
        <v>1156.053259</v>
      </c>
      <c r="AF70" s="16">
        <f t="shared" si="48"/>
        <v>0.70405810477716102</v>
      </c>
      <c r="AG70" s="15">
        <f t="shared" si="49"/>
        <v>0.97734943752225212</v>
      </c>
      <c r="AH70" s="16">
        <f t="shared" si="50"/>
        <v>-2.2650562477747882</v>
      </c>
      <c r="AI70" s="64">
        <f t="shared" si="51"/>
        <v>1156.053259</v>
      </c>
      <c r="AJ70" s="64">
        <f t="shared" si="52"/>
        <v>0.70405810477716102</v>
      </c>
      <c r="AK70" s="64">
        <f t="shared" si="53"/>
        <v>0.97734943752225212</v>
      </c>
      <c r="AL70" s="64">
        <f t="shared" si="54"/>
        <v>-2.2650562477747882</v>
      </c>
      <c r="AM70" s="9">
        <v>3.65</v>
      </c>
      <c r="AN70" s="17">
        <f t="shared" si="32"/>
        <v>1.0108397490439693</v>
      </c>
      <c r="AO70" s="18">
        <f t="shared" si="55"/>
        <v>1.4227064686456181E-2</v>
      </c>
      <c r="AP70" s="17">
        <f t="shared" si="56"/>
        <v>1.0108397490439693</v>
      </c>
      <c r="AQ70" s="18">
        <f t="shared" si="57"/>
        <v>1.0839749043969338</v>
      </c>
    </row>
    <row r="71" spans="1:43" x14ac:dyDescent="0.3">
      <c r="A71">
        <f t="shared" si="33"/>
        <v>69</v>
      </c>
      <c r="B71" s="7">
        <v>43930</v>
      </c>
      <c r="C71" s="8">
        <v>5.0740999999999996</v>
      </c>
      <c r="D71" s="46">
        <v>1146.675792</v>
      </c>
      <c r="E71" s="46">
        <v>0</v>
      </c>
      <c r="F71" s="46"/>
      <c r="G71" s="47">
        <f t="shared" si="29"/>
        <v>1146.675792</v>
      </c>
      <c r="H71" s="12">
        <f t="shared" si="34"/>
        <v>0.56306516400297379</v>
      </c>
      <c r="I71" s="11">
        <f t="shared" si="35"/>
        <v>1.030924272422129</v>
      </c>
      <c r="J71" s="12">
        <f t="shared" si="36"/>
        <v>3.0924272422129029</v>
      </c>
      <c r="K71" s="57">
        <f t="shared" si="37"/>
        <v>1146.675792</v>
      </c>
      <c r="L71" s="59">
        <f t="shared" si="38"/>
        <v>0.56306516400297379</v>
      </c>
      <c r="M71" s="58">
        <f t="shared" si="39"/>
        <v>1.030924272422129</v>
      </c>
      <c r="N71" s="59">
        <f t="shared" si="40"/>
        <v>3.0924272422129029</v>
      </c>
      <c r="O71" s="8">
        <v>6.5754000000000001</v>
      </c>
      <c r="P71" s="46">
        <v>1159.590866</v>
      </c>
      <c r="Q71" s="46">
        <v>0</v>
      </c>
      <c r="R71" s="46"/>
      <c r="S71" s="48">
        <f t="shared" si="30"/>
        <v>1159.590866</v>
      </c>
      <c r="T71" s="14">
        <f t="shared" si="41"/>
        <v>0.65147484042242798</v>
      </c>
      <c r="U71" s="13">
        <f t="shared" si="42"/>
        <v>1.0068089647858496</v>
      </c>
      <c r="V71" s="14">
        <f t="shared" si="43"/>
        <v>0.68089647858495805</v>
      </c>
      <c r="W71" s="56">
        <f t="shared" si="44"/>
        <v>1159.590866</v>
      </c>
      <c r="X71" s="56">
        <f t="shared" si="45"/>
        <v>0.65147484042242798</v>
      </c>
      <c r="Y71" s="56">
        <f t="shared" si="46"/>
        <v>1.0068089647858496</v>
      </c>
      <c r="Z71" s="56">
        <f t="shared" si="47"/>
        <v>0.68089647858495805</v>
      </c>
      <c r="AA71" s="8">
        <v>7.29</v>
      </c>
      <c r="AB71" s="46">
        <v>1164.5970580000001</v>
      </c>
      <c r="AC71" s="46">
        <v>0</v>
      </c>
      <c r="AD71" s="46"/>
      <c r="AE71" s="49">
        <f t="shared" si="31"/>
        <v>1164.5970580000001</v>
      </c>
      <c r="AF71" s="16">
        <f t="shared" si="48"/>
        <v>0.73904890916449695</v>
      </c>
      <c r="AG71" s="15">
        <f t="shared" si="49"/>
        <v>0.98457252787898564</v>
      </c>
      <c r="AH71" s="16">
        <f t="shared" si="50"/>
        <v>-1.5427472121014363</v>
      </c>
      <c r="AI71" s="64">
        <f t="shared" si="51"/>
        <v>1164.5970580000001</v>
      </c>
      <c r="AJ71" s="64">
        <f t="shared" si="52"/>
        <v>0.73904890916449695</v>
      </c>
      <c r="AK71" s="64">
        <f t="shared" si="53"/>
        <v>0.98457252787898564</v>
      </c>
      <c r="AL71" s="64">
        <f t="shared" si="54"/>
        <v>-1.5427472121014363</v>
      </c>
      <c r="AM71" s="9">
        <v>3.65</v>
      </c>
      <c r="AN71" s="17">
        <f t="shared" si="32"/>
        <v>1.0109835618689422</v>
      </c>
      <c r="AO71" s="18">
        <f t="shared" si="55"/>
        <v>1.4227064686456181E-2</v>
      </c>
      <c r="AP71" s="17">
        <f t="shared" si="56"/>
        <v>1.0109835618689422</v>
      </c>
      <c r="AQ71" s="18">
        <f t="shared" si="57"/>
        <v>1.0983561868942227</v>
      </c>
    </row>
    <row r="72" spans="1:43" x14ac:dyDescent="0.3">
      <c r="A72">
        <f t="shared" si="33"/>
        <v>70</v>
      </c>
      <c r="B72" s="7">
        <v>43934</v>
      </c>
      <c r="C72" s="8">
        <v>4.9371</v>
      </c>
      <c r="D72" s="46">
        <v>1150.5115450000001</v>
      </c>
      <c r="E72" s="46">
        <v>0</v>
      </c>
      <c r="F72" s="46"/>
      <c r="G72" s="47">
        <f t="shared" si="29"/>
        <v>1150.5115450000001</v>
      </c>
      <c r="H72" s="12">
        <f t="shared" si="34"/>
        <v>0.33451068094059178</v>
      </c>
      <c r="I72" s="11">
        <f t="shared" si="35"/>
        <v>1.0343728242257901</v>
      </c>
      <c r="J72" s="12">
        <f t="shared" si="36"/>
        <v>3.4372824225790133</v>
      </c>
      <c r="K72" s="57">
        <f t="shared" si="37"/>
        <v>1150.5115450000001</v>
      </c>
      <c r="L72" s="59">
        <f t="shared" si="38"/>
        <v>0.33451068094059178</v>
      </c>
      <c r="M72" s="58">
        <f t="shared" si="39"/>
        <v>1.0343728242257901</v>
      </c>
      <c r="N72" s="59">
        <f t="shared" si="40"/>
        <v>3.4372824225790133</v>
      </c>
      <c r="O72" s="8">
        <v>6.4856999999999996</v>
      </c>
      <c r="P72" s="46">
        <v>1163.6513420000001</v>
      </c>
      <c r="Q72" s="46">
        <v>0</v>
      </c>
      <c r="R72" s="46"/>
      <c r="S72" s="48">
        <f t="shared" si="30"/>
        <v>1163.6513420000001</v>
      </c>
      <c r="T72" s="14">
        <f t="shared" si="41"/>
        <v>0.35016453811909098</v>
      </c>
      <c r="U72" s="13">
        <f t="shared" si="42"/>
        <v>1.0103344527471336</v>
      </c>
      <c r="V72" s="14">
        <f t="shared" si="43"/>
        <v>1.0334452747133627</v>
      </c>
      <c r="W72" s="56">
        <f t="shared" si="44"/>
        <v>1163.6513420000001</v>
      </c>
      <c r="X72" s="56">
        <f t="shared" si="45"/>
        <v>0.35016453811909098</v>
      </c>
      <c r="Y72" s="56">
        <f t="shared" si="46"/>
        <v>1.0103344527471336</v>
      </c>
      <c r="Z72" s="56">
        <f t="shared" si="47"/>
        <v>1.0334452747133627</v>
      </c>
      <c r="AA72" s="8">
        <v>7.24</v>
      </c>
      <c r="AB72" s="46">
        <v>1167.6771100000001</v>
      </c>
      <c r="AC72" s="46">
        <v>0</v>
      </c>
      <c r="AD72" s="46"/>
      <c r="AE72" s="49">
        <f t="shared" si="31"/>
        <v>1167.6771100000001</v>
      </c>
      <c r="AF72" s="16">
        <f t="shared" si="48"/>
        <v>0.26447362019696996</v>
      </c>
      <c r="AG72" s="15">
        <f t="shared" si="49"/>
        <v>0.98717646248693203</v>
      </c>
      <c r="AH72" s="16">
        <f t="shared" si="50"/>
        <v>-1.2823537513067973</v>
      </c>
      <c r="AI72" s="64">
        <f t="shared" si="51"/>
        <v>1167.6771100000001</v>
      </c>
      <c r="AJ72" s="64">
        <f t="shared" si="52"/>
        <v>0.26447362019696996</v>
      </c>
      <c r="AK72" s="64">
        <f t="shared" si="53"/>
        <v>0.98717646248693203</v>
      </c>
      <c r="AL72" s="64">
        <f t="shared" si="54"/>
        <v>-1.2823537513067973</v>
      </c>
      <c r="AM72" s="9">
        <v>3.65</v>
      </c>
      <c r="AN72" s="17">
        <f t="shared" si="32"/>
        <v>1.0111273951542588</v>
      </c>
      <c r="AO72" s="18">
        <f t="shared" si="55"/>
        <v>1.4227064686456181E-2</v>
      </c>
      <c r="AP72" s="17">
        <f t="shared" si="56"/>
        <v>1.0111273951542588</v>
      </c>
      <c r="AQ72" s="18">
        <f t="shared" si="57"/>
        <v>1.1127395154258757</v>
      </c>
    </row>
    <row r="73" spans="1:43" x14ac:dyDescent="0.3">
      <c r="A73">
        <f t="shared" si="33"/>
        <v>71</v>
      </c>
      <c r="B73" s="7">
        <v>43935</v>
      </c>
      <c r="C73" s="8">
        <v>4.8170999999999999</v>
      </c>
      <c r="D73" s="46">
        <v>1153.903431</v>
      </c>
      <c r="E73" s="46">
        <v>0</v>
      </c>
      <c r="F73" s="46"/>
      <c r="G73" s="47">
        <f t="shared" si="29"/>
        <v>1153.903431</v>
      </c>
      <c r="H73" s="12">
        <f t="shared" si="34"/>
        <v>0.29481546836627182</v>
      </c>
      <c r="I73" s="11">
        <f t="shared" si="35"/>
        <v>1.0374223153121849</v>
      </c>
      <c r="J73" s="12">
        <f t="shared" si="36"/>
        <v>3.7422315312184873</v>
      </c>
      <c r="K73" s="57">
        <f t="shared" si="37"/>
        <v>1153.903431</v>
      </c>
      <c r="L73" s="59">
        <f t="shared" si="38"/>
        <v>0.29481546836627182</v>
      </c>
      <c r="M73" s="58">
        <f t="shared" si="39"/>
        <v>1.0374223153121849</v>
      </c>
      <c r="N73" s="59">
        <f t="shared" si="40"/>
        <v>3.7422315312184873</v>
      </c>
      <c r="O73" s="8">
        <v>6.3250999999999999</v>
      </c>
      <c r="P73" s="46">
        <v>1170.7242590000001</v>
      </c>
      <c r="Q73" s="46">
        <v>0</v>
      </c>
      <c r="R73" s="46"/>
      <c r="S73" s="48">
        <f t="shared" si="30"/>
        <v>1170.7242590000001</v>
      </c>
      <c r="T73" s="14">
        <f t="shared" si="41"/>
        <v>0.607820980796836</v>
      </c>
      <c r="U73" s="13">
        <f t="shared" si="42"/>
        <v>1.0164754775271496</v>
      </c>
      <c r="V73" s="14">
        <f t="shared" si="43"/>
        <v>1.6475477527149618</v>
      </c>
      <c r="W73" s="56">
        <f t="shared" si="44"/>
        <v>1170.7242590000001</v>
      </c>
      <c r="X73" s="56">
        <f t="shared" si="45"/>
        <v>0.607820980796836</v>
      </c>
      <c r="Y73" s="56">
        <f t="shared" si="46"/>
        <v>1.0164754775271496</v>
      </c>
      <c r="Z73" s="56">
        <f t="shared" si="47"/>
        <v>1.6475477527149618</v>
      </c>
      <c r="AA73" s="8">
        <v>7.09</v>
      </c>
      <c r="AB73" s="46">
        <v>1176.315799</v>
      </c>
      <c r="AC73" s="46">
        <v>0</v>
      </c>
      <c r="AD73" s="46"/>
      <c r="AE73" s="49">
        <f t="shared" si="31"/>
        <v>1176.315799</v>
      </c>
      <c r="AF73" s="16">
        <f t="shared" si="48"/>
        <v>0.73981830473663912</v>
      </c>
      <c r="AG73" s="15">
        <f t="shared" si="49"/>
        <v>0.99447977465646198</v>
      </c>
      <c r="AH73" s="16">
        <f t="shared" si="50"/>
        <v>-0.55202253435380211</v>
      </c>
      <c r="AI73" s="64">
        <f t="shared" si="51"/>
        <v>1176.315799</v>
      </c>
      <c r="AJ73" s="64">
        <f t="shared" si="52"/>
        <v>0.73981830473663912</v>
      </c>
      <c r="AK73" s="64">
        <f t="shared" si="53"/>
        <v>0.99447977465646198</v>
      </c>
      <c r="AL73" s="64">
        <f t="shared" si="54"/>
        <v>-0.55202253435380211</v>
      </c>
      <c r="AM73" s="9">
        <v>3.65</v>
      </c>
      <c r="AN73" s="17">
        <f t="shared" si="32"/>
        <v>1.0112712489028299</v>
      </c>
      <c r="AO73" s="18">
        <f t="shared" si="55"/>
        <v>1.4227064686456181E-2</v>
      </c>
      <c r="AP73" s="17">
        <f t="shared" si="56"/>
        <v>1.0112712489028299</v>
      </c>
      <c r="AQ73" s="18">
        <f t="shared" si="57"/>
        <v>1.1271248902829933</v>
      </c>
    </row>
    <row r="74" spans="1:43" x14ac:dyDescent="0.3">
      <c r="A74">
        <f t="shared" si="33"/>
        <v>72</v>
      </c>
      <c r="B74" s="7">
        <v>43936</v>
      </c>
      <c r="C74" s="8">
        <v>4.7659000000000002</v>
      </c>
      <c r="D74" s="46">
        <v>1155.474197</v>
      </c>
      <c r="E74" s="46">
        <v>0</v>
      </c>
      <c r="F74" s="46"/>
      <c r="G74" s="47">
        <f t="shared" si="29"/>
        <v>1155.474197</v>
      </c>
      <c r="H74" s="12">
        <f t="shared" si="34"/>
        <v>0.13612629599677462</v>
      </c>
      <c r="I74" s="11">
        <f t="shared" si="35"/>
        <v>1.0388345198838633</v>
      </c>
      <c r="J74" s="12">
        <f t="shared" si="36"/>
        <v>3.8834519883863328</v>
      </c>
      <c r="K74" s="57">
        <f t="shared" si="37"/>
        <v>1155.474197</v>
      </c>
      <c r="L74" s="59">
        <f t="shared" si="38"/>
        <v>0.13612629599677462</v>
      </c>
      <c r="M74" s="58">
        <f t="shared" si="39"/>
        <v>1.0388345198838633</v>
      </c>
      <c r="N74" s="59">
        <f t="shared" si="40"/>
        <v>3.8834519883863328</v>
      </c>
      <c r="O74" s="8">
        <v>6.2047999999999996</v>
      </c>
      <c r="P74" s="46">
        <v>1176.1220960000001</v>
      </c>
      <c r="Q74" s="46">
        <v>0</v>
      </c>
      <c r="R74" s="46"/>
      <c r="S74" s="48">
        <f t="shared" si="30"/>
        <v>1176.1220960000001</v>
      </c>
      <c r="T74" s="14">
        <f t="shared" si="41"/>
        <v>0.46106817711377701</v>
      </c>
      <c r="U74" s="13">
        <f t="shared" si="42"/>
        <v>1.0211621224821925</v>
      </c>
      <c r="V74" s="14">
        <f t="shared" si="43"/>
        <v>2.1162122482192514</v>
      </c>
      <c r="W74" s="56">
        <f t="shared" si="44"/>
        <v>1176.1220960000001</v>
      </c>
      <c r="X74" s="56">
        <f t="shared" si="45"/>
        <v>0.46106817711377701</v>
      </c>
      <c r="Y74" s="56">
        <f t="shared" si="46"/>
        <v>1.0211621224821925</v>
      </c>
      <c r="Z74" s="56">
        <f t="shared" si="47"/>
        <v>2.1162122482192514</v>
      </c>
      <c r="AA74" s="8">
        <v>6.9401000000000002</v>
      </c>
      <c r="AB74" s="46">
        <v>1185.0228689999999</v>
      </c>
      <c r="AC74" s="46">
        <v>0</v>
      </c>
      <c r="AD74" s="46"/>
      <c r="AE74" s="49">
        <f t="shared" si="31"/>
        <v>1185.0228689999999</v>
      </c>
      <c r="AF74" s="16">
        <f t="shared" si="48"/>
        <v>0.74019833852456696</v>
      </c>
      <c r="AG74" s="15">
        <f t="shared" si="49"/>
        <v>1.001840897425432</v>
      </c>
      <c r="AH74" s="16">
        <f t="shared" si="50"/>
        <v>0.18408974254320309</v>
      </c>
      <c r="AI74" s="64">
        <f t="shared" si="51"/>
        <v>1185.0228689999999</v>
      </c>
      <c r="AJ74" s="64">
        <f t="shared" si="52"/>
        <v>0.74019833852456696</v>
      </c>
      <c r="AK74" s="64">
        <f t="shared" si="53"/>
        <v>1.001840897425432</v>
      </c>
      <c r="AL74" s="64">
        <f t="shared" si="54"/>
        <v>0.18408974254320309</v>
      </c>
      <c r="AM74" s="9">
        <v>3.65</v>
      </c>
      <c r="AN74" s="17">
        <f t="shared" si="32"/>
        <v>1.011415123117567</v>
      </c>
      <c r="AO74" s="18">
        <f t="shared" si="55"/>
        <v>1.4227064686456181E-2</v>
      </c>
      <c r="AP74" s="17">
        <f t="shared" si="56"/>
        <v>1.011415123117567</v>
      </c>
      <c r="AQ74" s="18">
        <f t="shared" si="57"/>
        <v>1.1415123117566983</v>
      </c>
    </row>
    <row r="75" spans="1:43" x14ac:dyDescent="0.3">
      <c r="A75">
        <f t="shared" si="33"/>
        <v>73</v>
      </c>
      <c r="B75" s="7">
        <v>43937</v>
      </c>
      <c r="C75" s="8">
        <v>4.6562000000000001</v>
      </c>
      <c r="D75" s="46">
        <v>1158.595333</v>
      </c>
      <c r="E75" s="46">
        <v>0</v>
      </c>
      <c r="F75" s="46"/>
      <c r="G75" s="47">
        <f t="shared" si="29"/>
        <v>1158.595333</v>
      </c>
      <c r="H75" s="12">
        <f t="shared" si="34"/>
        <v>0.27011732569222069</v>
      </c>
      <c r="I75" s="11">
        <f t="shared" si="35"/>
        <v>1.0416405919073413</v>
      </c>
      <c r="J75" s="12">
        <f t="shared" si="36"/>
        <v>4.1640591907341262</v>
      </c>
      <c r="K75" s="57">
        <f t="shared" si="37"/>
        <v>1158.595333</v>
      </c>
      <c r="L75" s="59">
        <f t="shared" si="38"/>
        <v>0.27011732569222069</v>
      </c>
      <c r="M75" s="58">
        <f t="shared" si="39"/>
        <v>1.0416405919073413</v>
      </c>
      <c r="N75" s="59">
        <f t="shared" si="40"/>
        <v>4.1640591907341262</v>
      </c>
      <c r="O75" s="8">
        <v>6.0349000000000004</v>
      </c>
      <c r="P75" s="46">
        <v>1183.6714899999999</v>
      </c>
      <c r="Q75" s="46">
        <v>0</v>
      </c>
      <c r="R75" s="46"/>
      <c r="S75" s="48">
        <f t="shared" si="30"/>
        <v>1183.6714899999999</v>
      </c>
      <c r="T75" s="14">
        <f t="shared" si="41"/>
        <v>0.64188862922271994</v>
      </c>
      <c r="U75" s="13">
        <f t="shared" si="42"/>
        <v>1.0277168460323352</v>
      </c>
      <c r="V75" s="14">
        <f t="shared" si="43"/>
        <v>2.7716846032335152</v>
      </c>
      <c r="W75" s="56">
        <f t="shared" si="44"/>
        <v>1183.6714899999999</v>
      </c>
      <c r="X75" s="56">
        <f t="shared" si="45"/>
        <v>0.64188862922271994</v>
      </c>
      <c r="Y75" s="56">
        <f t="shared" si="46"/>
        <v>1.0277168460323352</v>
      </c>
      <c r="Z75" s="56">
        <f t="shared" si="47"/>
        <v>2.7716846032335152</v>
      </c>
      <c r="AA75" s="8">
        <v>6.7599</v>
      </c>
      <c r="AB75" s="46">
        <v>1195.526038</v>
      </c>
      <c r="AC75" s="46">
        <v>0</v>
      </c>
      <c r="AD75" s="46"/>
      <c r="AE75" s="49">
        <f t="shared" si="31"/>
        <v>1195.526038</v>
      </c>
      <c r="AF75" s="16">
        <f t="shared" si="48"/>
        <v>0.88632627055234003</v>
      </c>
      <c r="AG75" s="15">
        <f t="shared" si="49"/>
        <v>1.010720476488451</v>
      </c>
      <c r="AH75" s="16">
        <f t="shared" si="50"/>
        <v>1.0720476488450981</v>
      </c>
      <c r="AI75" s="64">
        <f t="shared" si="51"/>
        <v>1195.526038</v>
      </c>
      <c r="AJ75" s="64">
        <f t="shared" si="52"/>
        <v>0.88632627055234003</v>
      </c>
      <c r="AK75" s="64">
        <f t="shared" si="53"/>
        <v>1.010720476488451</v>
      </c>
      <c r="AL75" s="64">
        <f t="shared" si="54"/>
        <v>1.0720476488450981</v>
      </c>
      <c r="AM75" s="9">
        <v>3.65</v>
      </c>
      <c r="AN75" s="17">
        <f t="shared" si="32"/>
        <v>1.0115590178013816</v>
      </c>
      <c r="AO75" s="18">
        <f t="shared" si="55"/>
        <v>1.4227064686456181E-2</v>
      </c>
      <c r="AP75" s="17">
        <f t="shared" si="56"/>
        <v>1.0115590178013816</v>
      </c>
      <c r="AQ75" s="18">
        <f t="shared" si="57"/>
        <v>1.1559017801381577</v>
      </c>
    </row>
    <row r="76" spans="1:43" x14ac:dyDescent="0.3">
      <c r="A76">
        <f t="shared" si="33"/>
        <v>74</v>
      </c>
      <c r="B76" s="7">
        <v>43938</v>
      </c>
      <c r="C76" s="8">
        <v>4.6433</v>
      </c>
      <c r="D76" s="46">
        <v>1159.1467250000001</v>
      </c>
      <c r="E76" s="46">
        <v>0</v>
      </c>
      <c r="F76" s="46"/>
      <c r="G76" s="47">
        <f t="shared" si="29"/>
        <v>1159.1467250000001</v>
      </c>
      <c r="H76" s="12">
        <f t="shared" si="34"/>
        <v>4.7591422500592451E-2</v>
      </c>
      <c r="I76" s="11">
        <f t="shared" si="35"/>
        <v>1.0421363234823735</v>
      </c>
      <c r="J76" s="12">
        <f t="shared" si="36"/>
        <v>4.2136323482373506</v>
      </c>
      <c r="K76" s="57">
        <f t="shared" si="37"/>
        <v>1159.1467250000001</v>
      </c>
      <c r="L76" s="59">
        <f t="shared" si="38"/>
        <v>4.7591422500592451E-2</v>
      </c>
      <c r="M76" s="58">
        <f t="shared" si="39"/>
        <v>1.0421363234823735</v>
      </c>
      <c r="N76" s="59">
        <f t="shared" si="40"/>
        <v>4.2136323482373506</v>
      </c>
      <c r="O76" s="8">
        <v>6.0021000000000004</v>
      </c>
      <c r="P76" s="46">
        <v>1185.356055</v>
      </c>
      <c r="Q76" s="46">
        <v>0</v>
      </c>
      <c r="R76" s="46"/>
      <c r="S76" s="48">
        <f t="shared" si="30"/>
        <v>1185.356055</v>
      </c>
      <c r="T76" s="14">
        <f t="shared" si="41"/>
        <v>0.14231693626414188</v>
      </c>
      <c r="U76" s="13">
        <f t="shared" si="42"/>
        <v>1.0291794611610789</v>
      </c>
      <c r="V76" s="14">
        <f t="shared" si="43"/>
        <v>2.9179461161078946</v>
      </c>
      <c r="W76" s="56">
        <f t="shared" si="44"/>
        <v>1185.356055</v>
      </c>
      <c r="X76" s="56">
        <f t="shared" si="45"/>
        <v>0.14231693626414188</v>
      </c>
      <c r="Y76" s="56">
        <f t="shared" si="46"/>
        <v>1.0291794611610789</v>
      </c>
      <c r="Z76" s="56">
        <f t="shared" si="47"/>
        <v>2.9179461161078946</v>
      </c>
      <c r="AA76" s="8">
        <v>6.7</v>
      </c>
      <c r="AB76" s="46">
        <v>1199.2479619999999</v>
      </c>
      <c r="AC76" s="46">
        <v>0</v>
      </c>
      <c r="AD76" s="46"/>
      <c r="AE76" s="49">
        <f t="shared" si="31"/>
        <v>1199.2479619999999</v>
      </c>
      <c r="AF76" s="16">
        <f t="shared" si="48"/>
        <v>0.31132103205602224</v>
      </c>
      <c r="AG76" s="15">
        <f t="shared" si="49"/>
        <v>1.0138670619070564</v>
      </c>
      <c r="AH76" s="16">
        <f t="shared" si="50"/>
        <v>1.3867061907056444</v>
      </c>
      <c r="AI76" s="64">
        <f t="shared" si="51"/>
        <v>1199.2479619999999</v>
      </c>
      <c r="AJ76" s="64">
        <f t="shared" si="52"/>
        <v>0.31132103205602224</v>
      </c>
      <c r="AK76" s="64">
        <f t="shared" si="53"/>
        <v>1.0138670619070564</v>
      </c>
      <c r="AL76" s="64">
        <f t="shared" si="54"/>
        <v>1.3867061907056444</v>
      </c>
      <c r="AM76" s="9">
        <v>3.65</v>
      </c>
      <c r="AN76" s="17">
        <f t="shared" si="32"/>
        <v>1.0117029329571858</v>
      </c>
      <c r="AO76" s="18">
        <f t="shared" si="55"/>
        <v>1.4227064686456181E-2</v>
      </c>
      <c r="AP76" s="17">
        <f t="shared" si="56"/>
        <v>1.0117029329571858</v>
      </c>
      <c r="AQ76" s="18">
        <f t="shared" si="57"/>
        <v>1.170293295718583</v>
      </c>
    </row>
    <row r="77" spans="1:43" x14ac:dyDescent="0.3">
      <c r="A77">
        <f t="shared" si="33"/>
        <v>75</v>
      </c>
      <c r="B77" s="7">
        <v>43941</v>
      </c>
      <c r="C77" s="8">
        <v>4.4070999999999998</v>
      </c>
      <c r="D77" s="46">
        <v>1165.637563</v>
      </c>
      <c r="E77" s="46">
        <v>0</v>
      </c>
      <c r="F77" s="46"/>
      <c r="G77" s="47">
        <f t="shared" si="29"/>
        <v>1165.637563</v>
      </c>
      <c r="H77" s="12">
        <f t="shared" si="34"/>
        <v>0.5599669015154074</v>
      </c>
      <c r="I77" s="11">
        <f t="shared" si="35"/>
        <v>1.0479719419625444</v>
      </c>
      <c r="J77" s="12">
        <f t="shared" si="36"/>
        <v>4.7971941962544395</v>
      </c>
      <c r="K77" s="57">
        <f t="shared" si="37"/>
        <v>1165.637563</v>
      </c>
      <c r="L77" s="59">
        <f t="shared" si="38"/>
        <v>0.5599669015154074</v>
      </c>
      <c r="M77" s="58">
        <f t="shared" si="39"/>
        <v>1.0479719419625444</v>
      </c>
      <c r="N77" s="59">
        <f t="shared" si="40"/>
        <v>4.7971941962544395</v>
      </c>
      <c r="O77" s="8">
        <v>5.8623000000000003</v>
      </c>
      <c r="P77" s="46">
        <v>1191.6584379999999</v>
      </c>
      <c r="Q77" s="46">
        <v>0</v>
      </c>
      <c r="R77" s="46"/>
      <c r="S77" s="48">
        <f t="shared" si="30"/>
        <v>1191.6584379999999</v>
      </c>
      <c r="T77" s="14">
        <f t="shared" si="41"/>
        <v>0.53168691157527981</v>
      </c>
      <c r="U77" s="13">
        <f t="shared" si="42"/>
        <v>1.0346514736526935</v>
      </c>
      <c r="V77" s="14">
        <f t="shared" si="43"/>
        <v>3.4651473652693499</v>
      </c>
      <c r="W77" s="56">
        <f t="shared" si="44"/>
        <v>1191.6584379999999</v>
      </c>
      <c r="X77" s="56">
        <f t="shared" si="45"/>
        <v>0.53168691157527981</v>
      </c>
      <c r="Y77" s="56">
        <f t="shared" si="46"/>
        <v>1.0346514736526935</v>
      </c>
      <c r="Z77" s="56">
        <f t="shared" si="47"/>
        <v>3.4651473652693499</v>
      </c>
      <c r="AA77" s="8">
        <v>6.6208999999999998</v>
      </c>
      <c r="AB77" s="46">
        <v>1204.0800389999999</v>
      </c>
      <c r="AC77" s="46">
        <v>0</v>
      </c>
      <c r="AD77" s="46"/>
      <c r="AE77" s="49">
        <f t="shared" si="31"/>
        <v>1204.0800389999999</v>
      </c>
      <c r="AF77" s="16">
        <f t="shared" si="48"/>
        <v>0.40292559613288592</v>
      </c>
      <c r="AG77" s="15">
        <f t="shared" si="49"/>
        <v>1.0179521918102403</v>
      </c>
      <c r="AH77" s="16">
        <f t="shared" si="50"/>
        <v>1.7952191810240326</v>
      </c>
      <c r="AI77" s="64">
        <f t="shared" si="51"/>
        <v>1204.0800389999999</v>
      </c>
      <c r="AJ77" s="64">
        <f t="shared" si="52"/>
        <v>0.40292559613288592</v>
      </c>
      <c r="AK77" s="64">
        <f t="shared" si="53"/>
        <v>1.0179521918102403</v>
      </c>
      <c r="AL77" s="64">
        <f t="shared" si="54"/>
        <v>1.7952191810240326</v>
      </c>
      <c r="AM77" s="9">
        <v>3.65</v>
      </c>
      <c r="AN77" s="17">
        <f t="shared" si="32"/>
        <v>1.0118468685878925</v>
      </c>
      <c r="AO77" s="18">
        <f t="shared" si="55"/>
        <v>1.4227064686456181E-2</v>
      </c>
      <c r="AP77" s="17">
        <f t="shared" si="56"/>
        <v>1.0118468685878925</v>
      </c>
      <c r="AQ77" s="18">
        <f t="shared" si="57"/>
        <v>1.1846868587892523</v>
      </c>
    </row>
    <row r="78" spans="1:43" x14ac:dyDescent="0.3">
      <c r="A78">
        <f t="shared" si="33"/>
        <v>76</v>
      </c>
      <c r="B78" s="7">
        <v>43943</v>
      </c>
      <c r="C78" s="8">
        <v>4.25</v>
      </c>
      <c r="D78" s="46">
        <v>1170.0373910000001</v>
      </c>
      <c r="E78" s="46">
        <v>0</v>
      </c>
      <c r="F78" s="46"/>
      <c r="G78" s="47">
        <f t="shared" si="29"/>
        <v>1170.0373910000001</v>
      </c>
      <c r="H78" s="12">
        <f t="shared" si="34"/>
        <v>0.37746106848823846</v>
      </c>
      <c r="I78" s="11">
        <f t="shared" si="35"/>
        <v>1.0519276280521332</v>
      </c>
      <c r="J78" s="12">
        <f t="shared" si="36"/>
        <v>5.1927628052133246</v>
      </c>
      <c r="K78" s="57">
        <f t="shared" si="37"/>
        <v>1170.0373910000001</v>
      </c>
      <c r="L78" s="59">
        <f t="shared" si="38"/>
        <v>0.37746106848823846</v>
      </c>
      <c r="M78" s="58">
        <f t="shared" si="39"/>
        <v>1.0519276280521332</v>
      </c>
      <c r="N78" s="59">
        <f t="shared" si="40"/>
        <v>5.1927628052133246</v>
      </c>
      <c r="O78" s="8">
        <v>5.7725999999999997</v>
      </c>
      <c r="P78" s="46">
        <v>1195.815149</v>
      </c>
      <c r="Q78" s="46">
        <v>0</v>
      </c>
      <c r="R78" s="46"/>
      <c r="S78" s="48">
        <f t="shared" si="30"/>
        <v>1195.815149</v>
      </c>
      <c r="T78" s="14">
        <f t="shared" si="41"/>
        <v>0.34881731773548363</v>
      </c>
      <c r="U78" s="13">
        <f t="shared" si="42"/>
        <v>1.0382605171709995</v>
      </c>
      <c r="V78" s="14">
        <f t="shared" si="43"/>
        <v>3.8260517170999542</v>
      </c>
      <c r="W78" s="56">
        <f t="shared" si="44"/>
        <v>1195.815149</v>
      </c>
      <c r="X78" s="56">
        <f t="shared" si="45"/>
        <v>0.34881731773548363</v>
      </c>
      <c r="Y78" s="56">
        <f t="shared" si="46"/>
        <v>1.0382605171709995</v>
      </c>
      <c r="Z78" s="56">
        <f t="shared" si="47"/>
        <v>3.8260517170999542</v>
      </c>
      <c r="AA78" s="8">
        <v>6.5998000000000001</v>
      </c>
      <c r="AB78" s="46">
        <v>1205.5963810000001</v>
      </c>
      <c r="AC78" s="46">
        <v>0</v>
      </c>
      <c r="AD78" s="46"/>
      <c r="AE78" s="49">
        <f t="shared" si="31"/>
        <v>1205.5963810000001</v>
      </c>
      <c r="AF78" s="16">
        <f t="shared" si="48"/>
        <v>0.12593365481412544</v>
      </c>
      <c r="AG78" s="15">
        <f t="shared" si="49"/>
        <v>1.0192341362096475</v>
      </c>
      <c r="AH78" s="16">
        <f t="shared" si="50"/>
        <v>1.9234136209647534</v>
      </c>
      <c r="AI78" s="64">
        <f t="shared" si="51"/>
        <v>1205.5963810000001</v>
      </c>
      <c r="AJ78" s="64">
        <f t="shared" si="52"/>
        <v>0.12593365481412544</v>
      </c>
      <c r="AK78" s="64">
        <f t="shared" si="53"/>
        <v>1.0192341362096475</v>
      </c>
      <c r="AL78" s="64">
        <f t="shared" si="54"/>
        <v>1.9234136209647534</v>
      </c>
      <c r="AM78" s="9">
        <v>3.65</v>
      </c>
      <c r="AN78" s="17">
        <f t="shared" si="32"/>
        <v>1.0119908246964144</v>
      </c>
      <c r="AO78" s="18">
        <f t="shared" si="55"/>
        <v>1.4227064686456181E-2</v>
      </c>
      <c r="AP78" s="17">
        <f t="shared" si="56"/>
        <v>1.0119908246964144</v>
      </c>
      <c r="AQ78" s="18">
        <f t="shared" si="57"/>
        <v>1.1990824696414437</v>
      </c>
    </row>
    <row r="79" spans="1:43" x14ac:dyDescent="0.3">
      <c r="A79">
        <f t="shared" si="33"/>
        <v>77</v>
      </c>
      <c r="B79" s="7">
        <v>43944</v>
      </c>
      <c r="C79" s="8">
        <v>4.5801999999999996</v>
      </c>
      <c r="D79" s="46">
        <v>1161.4414979999999</v>
      </c>
      <c r="E79" s="46">
        <v>0</v>
      </c>
      <c r="F79" s="46"/>
      <c r="G79" s="47">
        <f t="shared" si="29"/>
        <v>1161.4414979999999</v>
      </c>
      <c r="H79" s="12">
        <f t="shared" si="34"/>
        <v>-0.7346682307864949</v>
      </c>
      <c r="I79" s="11">
        <f t="shared" si="35"/>
        <v>1.0441994499579683</v>
      </c>
      <c r="J79" s="12">
        <f t="shared" si="36"/>
        <v>4.4199449957968318</v>
      </c>
      <c r="K79" s="57">
        <f t="shared" si="37"/>
        <v>1161.4414979999999</v>
      </c>
      <c r="L79" s="59">
        <f t="shared" si="38"/>
        <v>-0.7346682307864949</v>
      </c>
      <c r="M79" s="58">
        <f t="shared" si="39"/>
        <v>1.0441994499579683</v>
      </c>
      <c r="N79" s="59">
        <f t="shared" si="40"/>
        <v>4.4199449957968318</v>
      </c>
      <c r="O79" s="8">
        <v>6.1779999999999999</v>
      </c>
      <c r="P79" s="46">
        <v>1178.666465</v>
      </c>
      <c r="Q79" s="46">
        <v>0</v>
      </c>
      <c r="R79" s="46"/>
      <c r="S79" s="48">
        <f t="shared" si="30"/>
        <v>1178.666465</v>
      </c>
      <c r="T79" s="14">
        <f t="shared" si="41"/>
        <v>-1.4340580995599983</v>
      </c>
      <c r="U79" s="13">
        <f t="shared" si="42"/>
        <v>1.0233712581299752</v>
      </c>
      <c r="V79" s="14">
        <f t="shared" si="43"/>
        <v>2.3371258129975203</v>
      </c>
      <c r="W79" s="56">
        <f t="shared" si="44"/>
        <v>1178.666465</v>
      </c>
      <c r="X79" s="56">
        <f t="shared" si="45"/>
        <v>-1.4340580995599983</v>
      </c>
      <c r="Y79" s="56">
        <f t="shared" si="46"/>
        <v>1.0233712581299752</v>
      </c>
      <c r="Z79" s="56">
        <f t="shared" si="47"/>
        <v>2.3371258129975203</v>
      </c>
      <c r="AA79" s="8">
        <v>6.99</v>
      </c>
      <c r="AB79" s="46">
        <v>1183.8075710000001</v>
      </c>
      <c r="AC79" s="46">
        <v>0</v>
      </c>
      <c r="AD79" s="46"/>
      <c r="AE79" s="49">
        <f t="shared" si="31"/>
        <v>1183.8075710000001</v>
      </c>
      <c r="AF79" s="16">
        <f t="shared" si="48"/>
        <v>-1.8073055247500802</v>
      </c>
      <c r="AG79" s="15">
        <f t="shared" si="49"/>
        <v>1.0008134613557917</v>
      </c>
      <c r="AH79" s="16">
        <f t="shared" si="50"/>
        <v>8.1346135579174472E-2</v>
      </c>
      <c r="AI79" s="64">
        <f t="shared" si="51"/>
        <v>1183.8075710000001</v>
      </c>
      <c r="AJ79" s="64">
        <f t="shared" si="52"/>
        <v>-1.8073055247500802</v>
      </c>
      <c r="AK79" s="64">
        <f t="shared" si="53"/>
        <v>1.0008134613557917</v>
      </c>
      <c r="AL79" s="64">
        <f t="shared" si="54"/>
        <v>8.1346135579174472E-2</v>
      </c>
      <c r="AM79" s="9">
        <v>3.65</v>
      </c>
      <c r="AN79" s="17">
        <f t="shared" si="32"/>
        <v>1.012134801285665</v>
      </c>
      <c r="AO79" s="18">
        <f t="shared" si="55"/>
        <v>1.4227064686456181E-2</v>
      </c>
      <c r="AP79" s="17">
        <f t="shared" si="56"/>
        <v>1.012134801285665</v>
      </c>
      <c r="AQ79" s="18">
        <f t="shared" si="57"/>
        <v>1.213480128566502</v>
      </c>
    </row>
    <row r="80" spans="1:43" x14ac:dyDescent="0.3">
      <c r="A80">
        <f t="shared" si="33"/>
        <v>78</v>
      </c>
      <c r="B80" s="7">
        <v>43945</v>
      </c>
      <c r="C80" s="8">
        <v>5.6355000000000004</v>
      </c>
      <c r="D80" s="46">
        <v>1134.2539770000001</v>
      </c>
      <c r="E80" s="46">
        <v>0</v>
      </c>
      <c r="F80" s="46"/>
      <c r="G80" s="47">
        <f t="shared" si="29"/>
        <v>1134.2539770000001</v>
      </c>
      <c r="H80" s="12">
        <f t="shared" si="34"/>
        <v>-2.340842913467156</v>
      </c>
      <c r="I80" s="11">
        <f t="shared" si="35"/>
        <v>1.0197563811311643</v>
      </c>
      <c r="J80" s="12">
        <f t="shared" si="36"/>
        <v>1.9756381131164291</v>
      </c>
      <c r="K80" s="57">
        <f t="shared" si="37"/>
        <v>1134.2539770000001</v>
      </c>
      <c r="L80" s="59">
        <f t="shared" si="38"/>
        <v>-2.340842913467156</v>
      </c>
      <c r="M80" s="58">
        <f t="shared" si="39"/>
        <v>1.0197563811311643</v>
      </c>
      <c r="N80" s="59">
        <f t="shared" si="40"/>
        <v>1.9756381131164291</v>
      </c>
      <c r="O80" s="8">
        <v>7.4859999999999998</v>
      </c>
      <c r="P80" s="46">
        <v>1125.162155</v>
      </c>
      <c r="Q80" s="46">
        <v>0</v>
      </c>
      <c r="R80" s="46"/>
      <c r="S80" s="48">
        <f t="shared" si="30"/>
        <v>1125.162155</v>
      </c>
      <c r="T80" s="14">
        <f t="shared" si="41"/>
        <v>-4.5393935934200051</v>
      </c>
      <c r="U80" s="13">
        <f t="shared" si="42"/>
        <v>0.97691640880152142</v>
      </c>
      <c r="V80" s="14">
        <f t="shared" si="43"/>
        <v>-2.3083591198478581</v>
      </c>
      <c r="W80" s="56">
        <f t="shared" si="44"/>
        <v>1125.162155</v>
      </c>
      <c r="X80" s="56">
        <f t="shared" si="45"/>
        <v>-4.5393935934200051</v>
      </c>
      <c r="Y80" s="56">
        <f t="shared" si="46"/>
        <v>0.97691640880152142</v>
      </c>
      <c r="Z80" s="56">
        <f t="shared" si="47"/>
        <v>-2.3083591198478581</v>
      </c>
      <c r="AA80" s="8">
        <v>8.3591999999999995</v>
      </c>
      <c r="AB80" s="46">
        <v>1110.946328</v>
      </c>
      <c r="AC80" s="46">
        <v>0</v>
      </c>
      <c r="AD80" s="46"/>
      <c r="AE80" s="49">
        <f t="shared" si="31"/>
        <v>1110.946328</v>
      </c>
      <c r="AF80" s="16">
        <f t="shared" si="48"/>
        <v>-6.1548215085710067</v>
      </c>
      <c r="AG80" s="15">
        <f t="shared" si="49"/>
        <v>0.9392151791755915</v>
      </c>
      <c r="AH80" s="16">
        <f t="shared" si="50"/>
        <v>-6.0784820824408499</v>
      </c>
      <c r="AI80" s="64">
        <f t="shared" si="51"/>
        <v>1110.946328</v>
      </c>
      <c r="AJ80" s="64">
        <f t="shared" si="52"/>
        <v>-6.1548215085710067</v>
      </c>
      <c r="AK80" s="64">
        <f t="shared" si="53"/>
        <v>0.9392151791755915</v>
      </c>
      <c r="AL80" s="64">
        <f t="shared" si="54"/>
        <v>-6.0784820824408499</v>
      </c>
      <c r="AM80" s="9">
        <v>3.65</v>
      </c>
      <c r="AN80" s="17">
        <f t="shared" si="32"/>
        <v>1.0122787983585582</v>
      </c>
      <c r="AO80" s="18">
        <f t="shared" si="55"/>
        <v>1.4227064686456181E-2</v>
      </c>
      <c r="AP80" s="17">
        <f t="shared" si="56"/>
        <v>1.0122787983585582</v>
      </c>
      <c r="AQ80" s="18">
        <f t="shared" si="57"/>
        <v>1.2278798358558163</v>
      </c>
    </row>
    <row r="81" spans="1:43" x14ac:dyDescent="0.3">
      <c r="A81">
        <f t="shared" si="33"/>
        <v>79</v>
      </c>
      <c r="B81" s="7">
        <v>43948</v>
      </c>
      <c r="C81" s="8">
        <v>5.76</v>
      </c>
      <c r="D81" s="46">
        <v>1131.3377800000001</v>
      </c>
      <c r="E81" s="46">
        <v>0</v>
      </c>
      <c r="F81" s="46"/>
      <c r="G81" s="47">
        <f t="shared" si="29"/>
        <v>1131.3377800000001</v>
      </c>
      <c r="H81" s="12">
        <f t="shared" si="34"/>
        <v>-0.2571026471260951</v>
      </c>
      <c r="I81" s="11">
        <f t="shared" si="35"/>
        <v>1.0171345604810389</v>
      </c>
      <c r="J81" s="12">
        <f t="shared" si="36"/>
        <v>1.7134560481038896</v>
      </c>
      <c r="K81" s="57">
        <f t="shared" si="37"/>
        <v>1131.3377800000001</v>
      </c>
      <c r="L81" s="59">
        <f t="shared" si="38"/>
        <v>-0.2571026471260951</v>
      </c>
      <c r="M81" s="58">
        <f t="shared" si="39"/>
        <v>1.0171345604810389</v>
      </c>
      <c r="N81" s="59">
        <f t="shared" si="40"/>
        <v>1.7134560481038896</v>
      </c>
      <c r="O81" s="8">
        <v>7.3608000000000002</v>
      </c>
      <c r="P81" s="46">
        <v>1130.478026</v>
      </c>
      <c r="Q81" s="46">
        <v>0</v>
      </c>
      <c r="R81" s="46"/>
      <c r="S81" s="48">
        <f t="shared" si="30"/>
        <v>1130.478026</v>
      </c>
      <c r="T81" s="14">
        <f t="shared" si="41"/>
        <v>0.47245376823041862</v>
      </c>
      <c r="U81" s="13">
        <f t="shared" si="42"/>
        <v>0.9815318871873655</v>
      </c>
      <c r="V81" s="14">
        <f t="shared" si="43"/>
        <v>-1.8468112812634496</v>
      </c>
      <c r="W81" s="56">
        <f t="shared" si="44"/>
        <v>1130.478026</v>
      </c>
      <c r="X81" s="56">
        <f t="shared" si="45"/>
        <v>0.47245376823041862</v>
      </c>
      <c r="Y81" s="56">
        <f t="shared" si="46"/>
        <v>0.9815318871873655</v>
      </c>
      <c r="Z81" s="56">
        <f t="shared" si="47"/>
        <v>-1.8468112812634496</v>
      </c>
      <c r="AA81" s="8">
        <v>8.2138000000000009</v>
      </c>
      <c r="AB81" s="46">
        <v>1118.762418</v>
      </c>
      <c r="AC81" s="46">
        <v>0</v>
      </c>
      <c r="AD81" s="46"/>
      <c r="AE81" s="49">
        <f t="shared" si="31"/>
        <v>1118.762418</v>
      </c>
      <c r="AF81" s="16">
        <f t="shared" si="48"/>
        <v>0.70355244020394725</v>
      </c>
      <c r="AG81" s="15">
        <f t="shared" si="49"/>
        <v>0.94582305048744719</v>
      </c>
      <c r="AH81" s="16">
        <f t="shared" si="50"/>
        <v>-5.4176949512552808</v>
      </c>
      <c r="AI81" s="64">
        <f t="shared" si="51"/>
        <v>1118.762418</v>
      </c>
      <c r="AJ81" s="64">
        <f t="shared" si="52"/>
        <v>0.70355244020394725</v>
      </c>
      <c r="AK81" s="64">
        <f t="shared" si="53"/>
        <v>0.94582305048744719</v>
      </c>
      <c r="AL81" s="64">
        <f t="shared" si="54"/>
        <v>-5.4176949512552808</v>
      </c>
      <c r="AM81" s="9">
        <v>3.65</v>
      </c>
      <c r="AN81" s="17">
        <f t="shared" si="32"/>
        <v>1.012422815918008</v>
      </c>
      <c r="AO81" s="18">
        <f t="shared" si="55"/>
        <v>1.4227064686456181E-2</v>
      </c>
      <c r="AP81" s="17">
        <f t="shared" si="56"/>
        <v>1.012422815918008</v>
      </c>
      <c r="AQ81" s="18">
        <f t="shared" si="57"/>
        <v>1.2422815918007979</v>
      </c>
    </row>
    <row r="82" spans="1:43" x14ac:dyDescent="0.3">
      <c r="A82">
        <f t="shared" si="33"/>
        <v>80</v>
      </c>
      <c r="B82" s="7">
        <v>43949</v>
      </c>
      <c r="C82" s="8">
        <v>4.9050000000000002</v>
      </c>
      <c r="D82" s="46">
        <v>1153.5498620000001</v>
      </c>
      <c r="E82" s="46">
        <v>0</v>
      </c>
      <c r="F82" s="46"/>
      <c r="G82" s="47">
        <f t="shared" si="29"/>
        <v>1153.5498620000001</v>
      </c>
      <c r="H82" s="12">
        <f t="shared" si="34"/>
        <v>1.9633466143064826</v>
      </c>
      <c r="I82" s="11">
        <f t="shared" si="35"/>
        <v>1.0371044374371845</v>
      </c>
      <c r="J82" s="12">
        <f t="shared" si="36"/>
        <v>3.7104437437184501</v>
      </c>
      <c r="K82" s="57">
        <f t="shared" si="37"/>
        <v>1153.5498620000001</v>
      </c>
      <c r="L82" s="59">
        <f t="shared" si="38"/>
        <v>1.9633466143064826</v>
      </c>
      <c r="M82" s="58">
        <f t="shared" si="39"/>
        <v>1.0371044374371845</v>
      </c>
      <c r="N82" s="59">
        <f t="shared" si="40"/>
        <v>3.7104437437184501</v>
      </c>
      <c r="O82" s="8">
        <v>6.4683999999999999</v>
      </c>
      <c r="P82" s="46">
        <v>1167.279587</v>
      </c>
      <c r="Q82" s="46">
        <v>0</v>
      </c>
      <c r="R82" s="46"/>
      <c r="S82" s="48">
        <f t="shared" si="30"/>
        <v>1167.279587</v>
      </c>
      <c r="T82" s="14">
        <f t="shared" si="41"/>
        <v>3.2553981725957026</v>
      </c>
      <c r="U82" s="13">
        <f t="shared" si="42"/>
        <v>1.0134846583063071</v>
      </c>
      <c r="V82" s="14">
        <f t="shared" si="43"/>
        <v>1.3484658306307074</v>
      </c>
      <c r="W82" s="56">
        <f t="shared" si="44"/>
        <v>1167.279587</v>
      </c>
      <c r="X82" s="56">
        <f t="shared" si="45"/>
        <v>3.2553981725957026</v>
      </c>
      <c r="Y82" s="56">
        <f t="shared" si="46"/>
        <v>1.0134846583063071</v>
      </c>
      <c r="Z82" s="56">
        <f t="shared" si="47"/>
        <v>1.3484658306307074</v>
      </c>
      <c r="AA82" s="8">
        <v>7.3384999999999998</v>
      </c>
      <c r="AB82" s="46">
        <v>1165.529524</v>
      </c>
      <c r="AC82" s="46">
        <v>0</v>
      </c>
      <c r="AD82" s="46"/>
      <c r="AE82" s="49">
        <f t="shared" si="31"/>
        <v>1165.529524</v>
      </c>
      <c r="AF82" s="16">
        <f t="shared" si="48"/>
        <v>4.1802535773059812</v>
      </c>
      <c r="AG82" s="15">
        <f t="shared" si="49"/>
        <v>0.98536085239043325</v>
      </c>
      <c r="AH82" s="16">
        <f t="shared" si="50"/>
        <v>-1.4639147609566749</v>
      </c>
      <c r="AI82" s="64">
        <f t="shared" si="51"/>
        <v>1165.529524</v>
      </c>
      <c r="AJ82" s="64">
        <f t="shared" si="52"/>
        <v>4.1802535773059812</v>
      </c>
      <c r="AK82" s="64">
        <f t="shared" si="53"/>
        <v>0.98536085239043325</v>
      </c>
      <c r="AL82" s="64">
        <f t="shared" si="54"/>
        <v>-1.4639147609566749</v>
      </c>
      <c r="AM82" s="9">
        <v>3.65</v>
      </c>
      <c r="AN82" s="17">
        <f t="shared" si="32"/>
        <v>1.012566853966929</v>
      </c>
      <c r="AO82" s="18">
        <f t="shared" si="55"/>
        <v>1.4227064686456181E-2</v>
      </c>
      <c r="AP82" s="17">
        <f t="shared" si="56"/>
        <v>1.012566853966929</v>
      </c>
      <c r="AQ82" s="18">
        <f t="shared" si="57"/>
        <v>1.2566853966929026</v>
      </c>
    </row>
    <row r="83" spans="1:43" x14ac:dyDescent="0.3">
      <c r="A83">
        <f t="shared" si="33"/>
        <v>81</v>
      </c>
      <c r="B83" s="7">
        <v>43950</v>
      </c>
      <c r="C83" s="8">
        <v>4.8415999999999997</v>
      </c>
      <c r="D83" s="46">
        <v>1155.4205609999999</v>
      </c>
      <c r="E83" s="46">
        <v>0</v>
      </c>
      <c r="F83" s="46"/>
      <c r="G83" s="47">
        <f t="shared" si="29"/>
        <v>1155.4205609999999</v>
      </c>
      <c r="H83" s="12">
        <f t="shared" si="34"/>
        <v>0.16216888941034124</v>
      </c>
      <c r="I83" s="11">
        <f t="shared" si="35"/>
        <v>1.0387862981854017</v>
      </c>
      <c r="J83" s="12">
        <f t="shared" si="36"/>
        <v>3.8786298185401691</v>
      </c>
      <c r="K83" s="57">
        <f t="shared" si="37"/>
        <v>1155.4205609999999</v>
      </c>
      <c r="L83" s="59">
        <f t="shared" si="38"/>
        <v>0.16216888941034124</v>
      </c>
      <c r="M83" s="58">
        <f t="shared" si="39"/>
        <v>1.0387862981854017</v>
      </c>
      <c r="N83" s="59">
        <f t="shared" si="40"/>
        <v>3.8786298185401691</v>
      </c>
      <c r="O83" s="8">
        <v>6.2747999999999999</v>
      </c>
      <c r="P83" s="46">
        <v>1175.695839</v>
      </c>
      <c r="Q83" s="46">
        <v>0</v>
      </c>
      <c r="R83" s="46"/>
      <c r="S83" s="48">
        <f t="shared" si="30"/>
        <v>1175.695839</v>
      </c>
      <c r="T83" s="14">
        <f t="shared" si="41"/>
        <v>0.72101423632622286</v>
      </c>
      <c r="U83" s="13">
        <f t="shared" si="42"/>
        <v>1.0207920269756776</v>
      </c>
      <c r="V83" s="14">
        <f t="shared" si="43"/>
        <v>2.0792026975677613</v>
      </c>
      <c r="W83" s="56">
        <f t="shared" si="44"/>
        <v>1175.695839</v>
      </c>
      <c r="X83" s="56">
        <f t="shared" si="45"/>
        <v>0.72101423632622286</v>
      </c>
      <c r="Y83" s="56">
        <f t="shared" si="46"/>
        <v>1.0207920269756776</v>
      </c>
      <c r="Z83" s="56">
        <f t="shared" si="47"/>
        <v>2.0792026975677613</v>
      </c>
      <c r="AA83" s="8">
        <v>7.09</v>
      </c>
      <c r="AB83" s="46">
        <v>1179.517646</v>
      </c>
      <c r="AC83" s="46">
        <v>0</v>
      </c>
      <c r="AD83" s="46"/>
      <c r="AE83" s="49">
        <f t="shared" si="31"/>
        <v>1179.517646</v>
      </c>
      <c r="AF83" s="16">
        <f t="shared" si="48"/>
        <v>1.2001516659993161</v>
      </c>
      <c r="AG83" s="15">
        <f t="shared" si="49"/>
        <v>0.9971866770765021</v>
      </c>
      <c r="AH83" s="16">
        <f t="shared" si="50"/>
        <v>-0.28133229234978963</v>
      </c>
      <c r="AI83" s="64">
        <f t="shared" si="51"/>
        <v>1179.517646</v>
      </c>
      <c r="AJ83" s="64">
        <f t="shared" si="52"/>
        <v>1.2001516659993161</v>
      </c>
      <c r="AK83" s="64">
        <f t="shared" si="53"/>
        <v>0.9971866770765021</v>
      </c>
      <c r="AL83" s="64">
        <f t="shared" si="54"/>
        <v>-0.28133229234978963</v>
      </c>
      <c r="AM83" s="9">
        <v>3.65</v>
      </c>
      <c r="AN83" s="17">
        <f t="shared" si="32"/>
        <v>1.0127109125082365</v>
      </c>
      <c r="AO83" s="18">
        <f t="shared" si="55"/>
        <v>1.4227064686456181E-2</v>
      </c>
      <c r="AP83" s="17">
        <f t="shared" si="56"/>
        <v>1.0127109125082365</v>
      </c>
      <c r="AQ83" s="18">
        <f t="shared" si="57"/>
        <v>1.2710912508236527</v>
      </c>
    </row>
    <row r="84" spans="1:43" x14ac:dyDescent="0.3">
      <c r="A84">
        <f t="shared" si="33"/>
        <v>82</v>
      </c>
      <c r="B84" s="7">
        <v>43951</v>
      </c>
      <c r="C84" s="8">
        <v>4.8449999999999998</v>
      </c>
      <c r="D84" s="46">
        <v>1155.548839</v>
      </c>
      <c r="E84" s="46">
        <v>0</v>
      </c>
      <c r="F84" s="46"/>
      <c r="G84" s="47">
        <f t="shared" si="29"/>
        <v>1155.548839</v>
      </c>
      <c r="H84" s="12">
        <f t="shared" si="34"/>
        <v>1.1102277761887436E-2</v>
      </c>
      <c r="I84" s="11">
        <f t="shared" si="35"/>
        <v>1.0389016271255787</v>
      </c>
      <c r="J84" s="12">
        <f t="shared" si="36"/>
        <v>3.8901627125578653</v>
      </c>
      <c r="K84" s="57">
        <f t="shared" si="37"/>
        <v>1155.548839</v>
      </c>
      <c r="L84" s="59">
        <f t="shared" si="38"/>
        <v>1.1102277761887436E-2</v>
      </c>
      <c r="M84" s="58">
        <f t="shared" si="39"/>
        <v>1.0389016271255787</v>
      </c>
      <c r="N84" s="59">
        <f t="shared" si="40"/>
        <v>3.8901627125578653</v>
      </c>
      <c r="O84" s="8">
        <v>6.3164999999999996</v>
      </c>
      <c r="P84" s="46">
        <v>1174.2242650000001</v>
      </c>
      <c r="Q84" s="46">
        <v>0</v>
      </c>
      <c r="R84" s="46"/>
      <c r="S84" s="48">
        <f t="shared" si="30"/>
        <v>1174.2242650000001</v>
      </c>
      <c r="T84" s="14">
        <f t="shared" si="41"/>
        <v>-0.12516621656597504</v>
      </c>
      <c r="U84" s="13">
        <f t="shared" si="42"/>
        <v>1.019514340216505</v>
      </c>
      <c r="V84" s="14">
        <f t="shared" si="43"/>
        <v>1.9514340216505</v>
      </c>
      <c r="W84" s="56">
        <f t="shared" si="44"/>
        <v>1174.2242650000001</v>
      </c>
      <c r="X84" s="56">
        <f t="shared" si="45"/>
        <v>-0.12516621656597504</v>
      </c>
      <c r="Y84" s="56">
        <f t="shared" si="46"/>
        <v>1.019514340216505</v>
      </c>
      <c r="Z84" s="56">
        <f t="shared" si="47"/>
        <v>1.9514340216505</v>
      </c>
      <c r="AA84" s="8">
        <v>7.1287000000000003</v>
      </c>
      <c r="AB84" s="46">
        <v>1177.6973760000001</v>
      </c>
      <c r="AC84" s="46">
        <v>0</v>
      </c>
      <c r="AD84" s="46"/>
      <c r="AE84" s="49">
        <f t="shared" si="31"/>
        <v>1177.6973760000001</v>
      </c>
      <c r="AF84" s="16">
        <f t="shared" si="48"/>
        <v>-0.15432325291383497</v>
      </c>
      <c r="AG84" s="15">
        <f t="shared" si="49"/>
        <v>0.99564778615881422</v>
      </c>
      <c r="AH84" s="16">
        <f t="shared" si="50"/>
        <v>-0.43522138411857814</v>
      </c>
      <c r="AI84" s="64">
        <f t="shared" si="51"/>
        <v>1177.6973760000001</v>
      </c>
      <c r="AJ84" s="64">
        <f t="shared" si="52"/>
        <v>-0.15432325291383497</v>
      </c>
      <c r="AK84" s="64">
        <f t="shared" si="53"/>
        <v>0.99564778615881422</v>
      </c>
      <c r="AL84" s="64">
        <f t="shared" si="54"/>
        <v>-0.43522138411857814</v>
      </c>
      <c r="AM84" s="9">
        <v>3.65</v>
      </c>
      <c r="AN84" s="17">
        <f t="shared" si="32"/>
        <v>1.0128549915448459</v>
      </c>
      <c r="AO84" s="18">
        <f t="shared" si="55"/>
        <v>1.4227064686456181E-2</v>
      </c>
      <c r="AP84" s="17">
        <f t="shared" si="56"/>
        <v>1.0128549915448459</v>
      </c>
      <c r="AQ84" s="18">
        <f t="shared" si="57"/>
        <v>1.2854991544845928</v>
      </c>
    </row>
    <row r="85" spans="1:43" x14ac:dyDescent="0.3">
      <c r="A85">
        <f t="shared" si="33"/>
        <v>83</v>
      </c>
      <c r="B85" s="7">
        <v>43955</v>
      </c>
      <c r="C85" s="8">
        <v>4.96</v>
      </c>
      <c r="D85" s="46">
        <v>1152.782101</v>
      </c>
      <c r="E85" s="46">
        <v>0</v>
      </c>
      <c r="F85" s="46"/>
      <c r="G85" s="47">
        <f t="shared" si="29"/>
        <v>1152.782101</v>
      </c>
      <c r="H85" s="12">
        <f t="shared" si="34"/>
        <v>-0.23943064166758177</v>
      </c>
      <c r="I85" s="11">
        <f t="shared" si="35"/>
        <v>1.0364141782934568</v>
      </c>
      <c r="J85" s="12">
        <f t="shared" si="36"/>
        <v>3.6414178293456834</v>
      </c>
      <c r="K85" s="57">
        <f t="shared" si="37"/>
        <v>1152.782101</v>
      </c>
      <c r="L85" s="59">
        <f t="shared" si="38"/>
        <v>-0.23943064166758177</v>
      </c>
      <c r="M85" s="58">
        <f t="shared" si="39"/>
        <v>1.0364141782934568</v>
      </c>
      <c r="N85" s="59">
        <f t="shared" si="40"/>
        <v>3.6414178293456834</v>
      </c>
      <c r="O85" s="8">
        <v>6.4264999999999999</v>
      </c>
      <c r="P85" s="46">
        <v>1169.900069</v>
      </c>
      <c r="Q85" s="46">
        <v>0</v>
      </c>
      <c r="R85" s="46"/>
      <c r="S85" s="48">
        <f t="shared" si="30"/>
        <v>1169.900069</v>
      </c>
      <c r="T85" s="14">
        <f t="shared" si="41"/>
        <v>-0.36825980597496866</v>
      </c>
      <c r="U85" s="13">
        <f t="shared" si="42"/>
        <v>1.0157598786853368</v>
      </c>
      <c r="V85" s="14">
        <f t="shared" si="43"/>
        <v>1.5759878685336792</v>
      </c>
      <c r="W85" s="56">
        <f t="shared" si="44"/>
        <v>1169.900069</v>
      </c>
      <c r="X85" s="56">
        <f t="shared" si="45"/>
        <v>-0.36825980597496866</v>
      </c>
      <c r="Y85" s="56">
        <f t="shared" si="46"/>
        <v>1.0157598786853368</v>
      </c>
      <c r="Z85" s="56">
        <f t="shared" si="47"/>
        <v>1.5759878685336792</v>
      </c>
      <c r="AA85" s="8">
        <v>7.21</v>
      </c>
      <c r="AB85" s="46">
        <v>1173.541534</v>
      </c>
      <c r="AC85" s="46">
        <v>0</v>
      </c>
      <c r="AD85" s="46"/>
      <c r="AE85" s="49">
        <f t="shared" si="31"/>
        <v>1173.541534</v>
      </c>
      <c r="AF85" s="16">
        <f t="shared" si="48"/>
        <v>-0.35287859892456641</v>
      </c>
      <c r="AG85" s="15">
        <f t="shared" si="49"/>
        <v>0.99213435820079354</v>
      </c>
      <c r="AH85" s="16">
        <f t="shared" si="50"/>
        <v>-0.78656417992064576</v>
      </c>
      <c r="AI85" s="64">
        <f t="shared" si="51"/>
        <v>1173.541534</v>
      </c>
      <c r="AJ85" s="64">
        <f t="shared" si="52"/>
        <v>-0.35287859892456641</v>
      </c>
      <c r="AK85" s="64">
        <f t="shared" si="53"/>
        <v>0.99213435820079354</v>
      </c>
      <c r="AL85" s="64">
        <f t="shared" si="54"/>
        <v>-0.78656417992064576</v>
      </c>
      <c r="AM85" s="9">
        <v>3.65</v>
      </c>
      <c r="AN85" s="17">
        <f t="shared" si="32"/>
        <v>1.0129990910796731</v>
      </c>
      <c r="AO85" s="18">
        <f t="shared" si="55"/>
        <v>1.4227064686456181E-2</v>
      </c>
      <c r="AP85" s="17">
        <f t="shared" si="56"/>
        <v>1.0129990910796731</v>
      </c>
      <c r="AQ85" s="18">
        <f t="shared" si="57"/>
        <v>1.299909107967312</v>
      </c>
    </row>
    <row r="86" spans="1:43" x14ac:dyDescent="0.3">
      <c r="A86">
        <f t="shared" si="33"/>
        <v>84</v>
      </c>
      <c r="B86" s="7">
        <v>43956</v>
      </c>
      <c r="C86" s="8">
        <v>4.7563000000000004</v>
      </c>
      <c r="D86" s="46">
        <v>1158.288687</v>
      </c>
      <c r="E86" s="46">
        <v>0</v>
      </c>
      <c r="F86" s="46"/>
      <c r="G86" s="47">
        <f t="shared" si="29"/>
        <v>1158.288687</v>
      </c>
      <c r="H86" s="12">
        <f t="shared" si="34"/>
        <v>0.47767795797863943</v>
      </c>
      <c r="I86" s="11">
        <f t="shared" si="35"/>
        <v>1.0413649003765302</v>
      </c>
      <c r="J86" s="12">
        <f t="shared" si="36"/>
        <v>4.1364900376530178</v>
      </c>
      <c r="K86" s="57">
        <f t="shared" si="37"/>
        <v>1158.288687</v>
      </c>
      <c r="L86" s="59">
        <f t="shared" si="38"/>
        <v>0.47767795797863943</v>
      </c>
      <c r="M86" s="58">
        <f t="shared" si="39"/>
        <v>1.0413649003765302</v>
      </c>
      <c r="N86" s="59">
        <f t="shared" si="40"/>
        <v>4.1364900376530178</v>
      </c>
      <c r="O86" s="8">
        <v>6.3034999999999997</v>
      </c>
      <c r="P86" s="46">
        <v>1175.3412310000001</v>
      </c>
      <c r="Q86" s="46">
        <v>0</v>
      </c>
      <c r="R86" s="46"/>
      <c r="S86" s="48">
        <f t="shared" si="30"/>
        <v>1175.3412310000001</v>
      </c>
      <c r="T86" s="14">
        <f t="shared" si="41"/>
        <v>0.46509630558881909</v>
      </c>
      <c r="U86" s="13">
        <f t="shared" si="42"/>
        <v>1.0204841403547558</v>
      </c>
      <c r="V86" s="14">
        <f t="shared" si="43"/>
        <v>2.0484140354755764</v>
      </c>
      <c r="W86" s="56">
        <f t="shared" si="44"/>
        <v>1175.3412310000001</v>
      </c>
      <c r="X86" s="56">
        <f t="shared" si="45"/>
        <v>0.46509630558881909</v>
      </c>
      <c r="Y86" s="56">
        <f t="shared" si="46"/>
        <v>1.0204841403547558</v>
      </c>
      <c r="Z86" s="56">
        <f t="shared" si="47"/>
        <v>2.0484140354755764</v>
      </c>
      <c r="AA86" s="8">
        <v>7.17</v>
      </c>
      <c r="AB86" s="46">
        <v>1176.0647329999999</v>
      </c>
      <c r="AC86" s="46">
        <v>0</v>
      </c>
      <c r="AD86" s="46"/>
      <c r="AE86" s="49">
        <f t="shared" si="31"/>
        <v>1176.0647329999999</v>
      </c>
      <c r="AF86" s="16">
        <f t="shared" si="48"/>
        <v>0.21500721763121344</v>
      </c>
      <c r="AG86" s="15">
        <f t="shared" si="49"/>
        <v>0.99426751867952434</v>
      </c>
      <c r="AH86" s="16">
        <f t="shared" si="50"/>
        <v>-0.57324813204756575</v>
      </c>
      <c r="AI86" s="64">
        <f t="shared" si="51"/>
        <v>1176.0647329999999</v>
      </c>
      <c r="AJ86" s="64">
        <f t="shared" si="52"/>
        <v>0.21500721763121344</v>
      </c>
      <c r="AK86" s="64">
        <f t="shared" si="53"/>
        <v>0.99426751867952434</v>
      </c>
      <c r="AL86" s="64">
        <f t="shared" si="54"/>
        <v>-0.57324813204756575</v>
      </c>
      <c r="AM86" s="9">
        <v>3.65</v>
      </c>
      <c r="AN86" s="17">
        <f t="shared" si="32"/>
        <v>1.0131432111156342</v>
      </c>
      <c r="AO86" s="18">
        <f t="shared" si="55"/>
        <v>1.4227064686456181E-2</v>
      </c>
      <c r="AP86" s="17">
        <f t="shared" si="56"/>
        <v>1.0131432111156342</v>
      </c>
      <c r="AQ86" s="18">
        <f t="shared" si="57"/>
        <v>1.3143211115634212</v>
      </c>
    </row>
    <row r="87" spans="1:43" x14ac:dyDescent="0.3">
      <c r="A87">
        <f t="shared" si="33"/>
        <v>85</v>
      </c>
      <c r="B87" s="7">
        <v>43957</v>
      </c>
      <c r="C87" s="8">
        <v>4.6950000000000003</v>
      </c>
      <c r="D87" s="46">
        <v>1160.0975089999999</v>
      </c>
      <c r="E87" s="46">
        <v>0</v>
      </c>
      <c r="F87" s="46"/>
      <c r="G87" s="47">
        <f t="shared" si="29"/>
        <v>1160.0975089999999</v>
      </c>
      <c r="H87" s="12">
        <f t="shared" si="34"/>
        <v>0.15616331405989836</v>
      </c>
      <c r="I87" s="11">
        <f t="shared" si="35"/>
        <v>1.0429911303164148</v>
      </c>
      <c r="J87" s="12">
        <f t="shared" si="36"/>
        <v>4.2991130316414772</v>
      </c>
      <c r="K87" s="57">
        <f t="shared" si="37"/>
        <v>1160.0975089999999</v>
      </c>
      <c r="L87" s="59">
        <f t="shared" si="38"/>
        <v>0.15616331405989836</v>
      </c>
      <c r="M87" s="58">
        <f t="shared" si="39"/>
        <v>1.0429911303164148</v>
      </c>
      <c r="N87" s="59">
        <f t="shared" si="40"/>
        <v>4.2991130316414772</v>
      </c>
      <c r="O87" s="8">
        <v>6.2149999999999999</v>
      </c>
      <c r="P87" s="46">
        <v>1179.3500039999999</v>
      </c>
      <c r="Q87" s="46">
        <v>0</v>
      </c>
      <c r="R87" s="46"/>
      <c r="S87" s="48">
        <f t="shared" si="30"/>
        <v>1179.3500039999999</v>
      </c>
      <c r="T87" s="14">
        <f t="shared" si="41"/>
        <v>0.3410731193858485</v>
      </c>
      <c r="U87" s="13">
        <f t="shared" si="42"/>
        <v>1.0239647374451015</v>
      </c>
      <c r="V87" s="14">
        <f t="shared" si="43"/>
        <v>2.3964737445101525</v>
      </c>
      <c r="W87" s="56">
        <f t="shared" si="44"/>
        <v>1179.3500039999999</v>
      </c>
      <c r="X87" s="56">
        <f t="shared" si="45"/>
        <v>0.3410731193858485</v>
      </c>
      <c r="Y87" s="56">
        <f t="shared" si="46"/>
        <v>1.0239647374451015</v>
      </c>
      <c r="Z87" s="56">
        <f t="shared" si="47"/>
        <v>2.3964737445101525</v>
      </c>
      <c r="AA87" s="8">
        <v>7.0678999999999998</v>
      </c>
      <c r="AB87" s="46">
        <v>1182.0239549999999</v>
      </c>
      <c r="AC87" s="46">
        <v>0</v>
      </c>
      <c r="AD87" s="46"/>
      <c r="AE87" s="49">
        <f t="shared" si="31"/>
        <v>1182.0239549999999</v>
      </c>
      <c r="AF87" s="16">
        <f t="shared" si="48"/>
        <v>0.50670867281248366</v>
      </c>
      <c r="AG87" s="15">
        <f t="shared" si="49"/>
        <v>0.99930555842763102</v>
      </c>
      <c r="AH87" s="16">
        <f t="shared" si="50"/>
        <v>-6.9444157236897563E-2</v>
      </c>
      <c r="AI87" s="64">
        <f t="shared" si="51"/>
        <v>1182.0239549999999</v>
      </c>
      <c r="AJ87" s="64">
        <f t="shared" si="52"/>
        <v>0.50670867281248366</v>
      </c>
      <c r="AK87" s="64">
        <f t="shared" si="53"/>
        <v>0.99930555842763102</v>
      </c>
      <c r="AL87" s="64">
        <f t="shared" si="54"/>
        <v>-6.9444157236897563E-2</v>
      </c>
      <c r="AM87" s="9">
        <v>3.65</v>
      </c>
      <c r="AN87" s="17">
        <f t="shared" si="32"/>
        <v>1.013287351655646</v>
      </c>
      <c r="AO87" s="18">
        <f t="shared" si="55"/>
        <v>1.4227064686456181E-2</v>
      </c>
      <c r="AP87" s="17">
        <f t="shared" si="56"/>
        <v>1.013287351655646</v>
      </c>
      <c r="AQ87" s="18">
        <f t="shared" si="57"/>
        <v>1.3287351655645985</v>
      </c>
    </row>
    <row r="88" spans="1:43" x14ac:dyDescent="0.3">
      <c r="A88">
        <f t="shared" si="33"/>
        <v>86</v>
      </c>
      <c r="B88" s="7">
        <v>43958</v>
      </c>
      <c r="C88" s="8">
        <v>4.6050000000000004</v>
      </c>
      <c r="D88" s="46">
        <v>1162.653313</v>
      </c>
      <c r="E88" s="46">
        <v>0</v>
      </c>
      <c r="F88" s="46"/>
      <c r="G88" s="47">
        <f t="shared" si="29"/>
        <v>1162.653313</v>
      </c>
      <c r="H88" s="12">
        <f t="shared" si="34"/>
        <v>0.2203094119392679</v>
      </c>
      <c r="I88" s="11">
        <f t="shared" si="35"/>
        <v>1.0452889379421937</v>
      </c>
      <c r="J88" s="12">
        <f t="shared" si="36"/>
        <v>4.5288937942193686</v>
      </c>
      <c r="K88" s="57">
        <f t="shared" si="37"/>
        <v>1162.653313</v>
      </c>
      <c r="L88" s="59">
        <f t="shared" si="38"/>
        <v>0.2203094119392679</v>
      </c>
      <c r="M88" s="58">
        <f t="shared" si="39"/>
        <v>1.0452889379421937</v>
      </c>
      <c r="N88" s="59">
        <f t="shared" si="40"/>
        <v>4.5288937942193686</v>
      </c>
      <c r="O88" s="8">
        <v>6.3411</v>
      </c>
      <c r="P88" s="46">
        <v>1174.335822</v>
      </c>
      <c r="Q88" s="46">
        <v>0</v>
      </c>
      <c r="R88" s="46"/>
      <c r="S88" s="48">
        <f t="shared" si="30"/>
        <v>1174.335822</v>
      </c>
      <c r="T88" s="14">
        <f t="shared" si="41"/>
        <v>-0.42516487751670384</v>
      </c>
      <c r="U88" s="13">
        <f t="shared" si="42"/>
        <v>1.0196111990233288</v>
      </c>
      <c r="V88" s="14">
        <f t="shared" si="43"/>
        <v>1.9611199023328751</v>
      </c>
      <c r="W88" s="56">
        <f t="shared" si="44"/>
        <v>1174.335822</v>
      </c>
      <c r="X88" s="56">
        <f t="shared" si="45"/>
        <v>-0.42516487751670384</v>
      </c>
      <c r="Y88" s="56">
        <f t="shared" si="46"/>
        <v>1.0196111990233288</v>
      </c>
      <c r="Z88" s="56">
        <f t="shared" si="47"/>
        <v>1.9611199023328751</v>
      </c>
      <c r="AA88" s="8">
        <v>7.2812000000000001</v>
      </c>
      <c r="AB88" s="46">
        <v>1170.618647</v>
      </c>
      <c r="AC88" s="46">
        <v>0</v>
      </c>
      <c r="AD88" s="46"/>
      <c r="AE88" s="49">
        <f t="shared" si="31"/>
        <v>1170.618647</v>
      </c>
      <c r="AF88" s="16">
        <f t="shared" si="48"/>
        <v>-0.96489651937721188</v>
      </c>
      <c r="AG88" s="15">
        <f t="shared" si="49"/>
        <v>0.98966329387641983</v>
      </c>
      <c r="AH88" s="16">
        <f t="shared" si="50"/>
        <v>-1.0336706123580175</v>
      </c>
      <c r="AI88" s="64">
        <f t="shared" si="51"/>
        <v>1170.618647</v>
      </c>
      <c r="AJ88" s="64">
        <f t="shared" si="52"/>
        <v>-0.96489651937721188</v>
      </c>
      <c r="AK88" s="64">
        <f t="shared" si="53"/>
        <v>0.98966329387641983</v>
      </c>
      <c r="AL88" s="64">
        <f t="shared" si="54"/>
        <v>-1.0336706123580175</v>
      </c>
      <c r="AM88" s="9">
        <v>2.9</v>
      </c>
      <c r="AN88" s="17">
        <f t="shared" si="32"/>
        <v>1.0134315127026257</v>
      </c>
      <c r="AO88" s="18">
        <f t="shared" si="55"/>
        <v>1.4227064686456181E-2</v>
      </c>
      <c r="AP88" s="17">
        <f t="shared" si="56"/>
        <v>1.0134315127026257</v>
      </c>
      <c r="AQ88" s="18">
        <f t="shared" si="57"/>
        <v>1.3431512702625659</v>
      </c>
    </row>
    <row r="89" spans="1:43" x14ac:dyDescent="0.3">
      <c r="A89">
        <f t="shared" si="33"/>
        <v>87</v>
      </c>
      <c r="B89" s="7">
        <v>43959</v>
      </c>
      <c r="C89" s="8">
        <v>4.4534000000000002</v>
      </c>
      <c r="D89" s="46">
        <v>1166.8205499999999</v>
      </c>
      <c r="E89" s="46">
        <v>0</v>
      </c>
      <c r="F89" s="46"/>
      <c r="G89" s="47">
        <f t="shared" si="29"/>
        <v>1166.8205499999999</v>
      </c>
      <c r="H89" s="12">
        <f t="shared" si="34"/>
        <v>0.35842473017577703</v>
      </c>
      <c r="I89" s="11">
        <f t="shared" si="35"/>
        <v>1.0490355119975703</v>
      </c>
      <c r="J89" s="12">
        <f t="shared" si="36"/>
        <v>4.903551199757028</v>
      </c>
      <c r="K89" s="57">
        <f t="shared" si="37"/>
        <v>1166.8205499999999</v>
      </c>
      <c r="L89" s="59">
        <f t="shared" si="38"/>
        <v>0.35842473017577703</v>
      </c>
      <c r="M89" s="58">
        <f t="shared" si="39"/>
        <v>1.0490355119975703</v>
      </c>
      <c r="N89" s="59">
        <f t="shared" si="40"/>
        <v>4.903551199757028</v>
      </c>
      <c r="O89" s="8">
        <v>6.1966999999999999</v>
      </c>
      <c r="P89" s="46">
        <v>1180.685289</v>
      </c>
      <c r="Q89" s="46">
        <v>0</v>
      </c>
      <c r="R89" s="46"/>
      <c r="S89" s="48">
        <f t="shared" si="30"/>
        <v>1180.685289</v>
      </c>
      <c r="T89" s="14">
        <f t="shared" si="41"/>
        <v>0.54068579711605835</v>
      </c>
      <c r="U89" s="13">
        <f t="shared" si="42"/>
        <v>1.0251240919622526</v>
      </c>
      <c r="V89" s="14">
        <f t="shared" si="43"/>
        <v>2.5124091962252626</v>
      </c>
      <c r="W89" s="56">
        <f t="shared" si="44"/>
        <v>1180.685289</v>
      </c>
      <c r="X89" s="56">
        <f t="shared" si="45"/>
        <v>0.54068579711605835</v>
      </c>
      <c r="Y89" s="56">
        <f t="shared" si="46"/>
        <v>1.0251240919622526</v>
      </c>
      <c r="Z89" s="56">
        <f t="shared" si="47"/>
        <v>2.5124091962252626</v>
      </c>
      <c r="AA89" s="8">
        <v>7.1349</v>
      </c>
      <c r="AB89" s="46">
        <v>1178.965942</v>
      </c>
      <c r="AC89" s="46">
        <v>0</v>
      </c>
      <c r="AD89" s="46"/>
      <c r="AE89" s="49">
        <f t="shared" si="31"/>
        <v>1178.965942</v>
      </c>
      <c r="AF89" s="16">
        <f t="shared" si="48"/>
        <v>0.71306697713999778</v>
      </c>
      <c r="AG89" s="15">
        <f t="shared" si="49"/>
        <v>0.99672025600992853</v>
      </c>
      <c r="AH89" s="16">
        <f t="shared" si="50"/>
        <v>-0.32797439900714709</v>
      </c>
      <c r="AI89" s="64">
        <f t="shared" si="51"/>
        <v>1178.965942</v>
      </c>
      <c r="AJ89" s="64">
        <f t="shared" si="52"/>
        <v>0.71306697713999778</v>
      </c>
      <c r="AK89" s="64">
        <f t="shared" si="53"/>
        <v>0.99672025600992853</v>
      </c>
      <c r="AL89" s="64">
        <f t="shared" si="54"/>
        <v>-0.32797439900714709</v>
      </c>
      <c r="AM89" s="9">
        <v>2.9</v>
      </c>
      <c r="AN89" s="17">
        <f t="shared" si="32"/>
        <v>1.0135464852145168</v>
      </c>
      <c r="AO89" s="18">
        <f t="shared" si="55"/>
        <v>1.1344872391472194E-2</v>
      </c>
      <c r="AP89" s="17">
        <f t="shared" si="56"/>
        <v>1.0135464852145168</v>
      </c>
      <c r="AQ89" s="18">
        <f t="shared" si="57"/>
        <v>1.3546485214516846</v>
      </c>
    </row>
    <row r="90" spans="1:43" x14ac:dyDescent="0.3">
      <c r="A90">
        <f t="shared" si="33"/>
        <v>88</v>
      </c>
      <c r="B90" s="7">
        <v>43962</v>
      </c>
      <c r="C90" s="8">
        <v>4.4913999999999996</v>
      </c>
      <c r="D90" s="46">
        <v>1166.0294220000001</v>
      </c>
      <c r="E90" s="46">
        <v>0</v>
      </c>
      <c r="F90" s="46"/>
      <c r="G90" s="47">
        <f t="shared" si="29"/>
        <v>1166.0294220000001</v>
      </c>
      <c r="H90" s="12">
        <f t="shared" si="34"/>
        <v>-6.7802028341024112E-2</v>
      </c>
      <c r="I90" s="11">
        <f t="shared" si="35"/>
        <v>1.0483242446424184</v>
      </c>
      <c r="J90" s="12">
        <f t="shared" si="36"/>
        <v>4.8324244642418357</v>
      </c>
      <c r="K90" s="57">
        <f t="shared" si="37"/>
        <v>1166.0294220000001</v>
      </c>
      <c r="L90" s="59">
        <f t="shared" si="38"/>
        <v>-6.7802028341024112E-2</v>
      </c>
      <c r="M90" s="58">
        <f t="shared" si="39"/>
        <v>1.0483242446424184</v>
      </c>
      <c r="N90" s="59">
        <f t="shared" si="40"/>
        <v>4.8324244642418357</v>
      </c>
      <c r="O90" s="8">
        <v>6.22</v>
      </c>
      <c r="P90" s="46">
        <v>1179.986539</v>
      </c>
      <c r="Q90" s="46">
        <v>0</v>
      </c>
      <c r="R90" s="46"/>
      <c r="S90" s="48">
        <f t="shared" si="30"/>
        <v>1179.986539</v>
      </c>
      <c r="T90" s="14">
        <f t="shared" si="41"/>
        <v>-5.9181731703616958E-2</v>
      </c>
      <c r="U90" s="13">
        <f t="shared" si="42"/>
        <v>1.0245174057725184</v>
      </c>
      <c r="V90" s="14">
        <f t="shared" si="43"/>
        <v>2.4517405772518375</v>
      </c>
      <c r="W90" s="56">
        <f t="shared" si="44"/>
        <v>1179.986539</v>
      </c>
      <c r="X90" s="56">
        <f t="shared" si="45"/>
        <v>-5.9181731703616958E-2</v>
      </c>
      <c r="Y90" s="56">
        <f t="shared" si="46"/>
        <v>1.0245174057725184</v>
      </c>
      <c r="Z90" s="56">
        <f t="shared" si="47"/>
        <v>2.4517405772518375</v>
      </c>
      <c r="AA90" s="8">
        <v>7.1615000000000002</v>
      </c>
      <c r="AB90" s="46">
        <v>1177.8251580000001</v>
      </c>
      <c r="AC90" s="46">
        <v>0</v>
      </c>
      <c r="AD90" s="46"/>
      <c r="AE90" s="49">
        <f t="shared" si="31"/>
        <v>1177.8251580000001</v>
      </c>
      <c r="AF90" s="16">
        <f t="shared" si="48"/>
        <v>-9.6761404155976116E-2</v>
      </c>
      <c r="AG90" s="15">
        <f t="shared" si="49"/>
        <v>0.99575581549470626</v>
      </c>
      <c r="AH90" s="16">
        <f t="shared" si="50"/>
        <v>-0.42441845052937355</v>
      </c>
      <c r="AI90" s="64">
        <f t="shared" si="51"/>
        <v>1177.8251580000001</v>
      </c>
      <c r="AJ90" s="64">
        <f t="shared" si="52"/>
        <v>-9.6761404155976116E-2</v>
      </c>
      <c r="AK90" s="64">
        <f t="shared" si="53"/>
        <v>0.99575581549470626</v>
      </c>
      <c r="AL90" s="64">
        <f t="shared" si="54"/>
        <v>-0.42441845052937355</v>
      </c>
      <c r="AM90" s="9">
        <v>2.9</v>
      </c>
      <c r="AN90" s="17">
        <f t="shared" si="32"/>
        <v>1.0136614707698928</v>
      </c>
      <c r="AO90" s="18">
        <f t="shared" si="55"/>
        <v>1.1344872391472194E-2</v>
      </c>
      <c r="AP90" s="17">
        <f t="shared" si="56"/>
        <v>1.0136614707698928</v>
      </c>
      <c r="AQ90" s="18">
        <f t="shared" si="57"/>
        <v>1.366147076989277</v>
      </c>
    </row>
    <row r="91" spans="1:43" x14ac:dyDescent="0.3">
      <c r="A91">
        <f t="shared" si="33"/>
        <v>89</v>
      </c>
      <c r="B91" s="7">
        <v>43963</v>
      </c>
      <c r="C91" s="8">
        <v>4.76</v>
      </c>
      <c r="D91" s="46">
        <v>1159.2614679999999</v>
      </c>
      <c r="E91" s="46">
        <v>0</v>
      </c>
      <c r="F91" s="46"/>
      <c r="G91" s="47">
        <f t="shared" si="29"/>
        <v>1159.2614679999999</v>
      </c>
      <c r="H91" s="12">
        <f t="shared" si="34"/>
        <v>-0.58042737792941557</v>
      </c>
      <c r="I91" s="11">
        <f t="shared" si="35"/>
        <v>1.0422394837170421</v>
      </c>
      <c r="J91" s="12">
        <f t="shared" si="36"/>
        <v>4.2239483717042114</v>
      </c>
      <c r="K91" s="57">
        <f t="shared" si="37"/>
        <v>1159.2614679999999</v>
      </c>
      <c r="L91" s="59">
        <f t="shared" si="38"/>
        <v>-0.58042737792941557</v>
      </c>
      <c r="M91" s="58">
        <f t="shared" si="39"/>
        <v>1.0422394837170421</v>
      </c>
      <c r="N91" s="59">
        <f t="shared" si="40"/>
        <v>4.2239483717042114</v>
      </c>
      <c r="O91" s="8">
        <v>6.4790000000000001</v>
      </c>
      <c r="P91" s="46">
        <v>1169.455653</v>
      </c>
      <c r="Q91" s="46">
        <v>0</v>
      </c>
      <c r="R91" s="46"/>
      <c r="S91" s="48">
        <f t="shared" si="30"/>
        <v>1169.455653</v>
      </c>
      <c r="T91" s="14">
        <f t="shared" si="41"/>
        <v>-0.89245814693145187</v>
      </c>
      <c r="U91" s="13">
        <f t="shared" si="42"/>
        <v>1.0153740167179708</v>
      </c>
      <c r="V91" s="14">
        <f t="shared" si="43"/>
        <v>1.5374016717970784</v>
      </c>
      <c r="W91" s="56">
        <f t="shared" si="44"/>
        <v>1169.455653</v>
      </c>
      <c r="X91" s="56">
        <f t="shared" si="45"/>
        <v>-0.89245814693145187</v>
      </c>
      <c r="Y91" s="56">
        <f t="shared" si="46"/>
        <v>1.0153740167179708</v>
      </c>
      <c r="Z91" s="56">
        <f t="shared" si="47"/>
        <v>1.5374016717970784</v>
      </c>
      <c r="AA91" s="8">
        <v>7.4593999999999996</v>
      </c>
      <c r="AB91" s="46">
        <v>1161.941491</v>
      </c>
      <c r="AC91" s="46">
        <v>0</v>
      </c>
      <c r="AD91" s="46"/>
      <c r="AE91" s="49">
        <f t="shared" si="31"/>
        <v>1161.941491</v>
      </c>
      <c r="AF91" s="16">
        <f t="shared" si="48"/>
        <v>-1.3485589853566404</v>
      </c>
      <c r="AG91" s="15">
        <f t="shared" si="49"/>
        <v>0.98232746097264112</v>
      </c>
      <c r="AH91" s="16">
        <f t="shared" si="50"/>
        <v>-1.767253902735888</v>
      </c>
      <c r="AI91" s="64">
        <f t="shared" si="51"/>
        <v>1161.941491</v>
      </c>
      <c r="AJ91" s="64">
        <f t="shared" si="52"/>
        <v>-1.3485589853566404</v>
      </c>
      <c r="AK91" s="64">
        <f t="shared" si="53"/>
        <v>0.98232746097264112</v>
      </c>
      <c r="AL91" s="64">
        <f t="shared" si="54"/>
        <v>-1.767253902735888</v>
      </c>
      <c r="AM91" s="9">
        <v>2.9</v>
      </c>
      <c r="AN91" s="17">
        <f t="shared" si="32"/>
        <v>1.0137764693702331</v>
      </c>
      <c r="AO91" s="18">
        <f t="shared" si="55"/>
        <v>1.1344872391472194E-2</v>
      </c>
      <c r="AP91" s="17">
        <f t="shared" si="56"/>
        <v>1.0137764693702331</v>
      </c>
      <c r="AQ91" s="18">
        <f t="shared" si="57"/>
        <v>1.3776469370233135</v>
      </c>
    </row>
    <row r="92" spans="1:43" x14ac:dyDescent="0.3">
      <c r="A92">
        <f t="shared" si="33"/>
        <v>90</v>
      </c>
      <c r="B92" s="7">
        <v>43964</v>
      </c>
      <c r="C92" s="8">
        <v>4.9698000000000002</v>
      </c>
      <c r="D92" s="46">
        <v>1154.0822129999999</v>
      </c>
      <c r="E92" s="46">
        <v>0</v>
      </c>
      <c r="F92" s="46"/>
      <c r="G92" s="47">
        <f t="shared" si="29"/>
        <v>1154.0822129999999</v>
      </c>
      <c r="H92" s="12">
        <f t="shared" si="34"/>
        <v>-0.44677194429100231</v>
      </c>
      <c r="I92" s="11">
        <f t="shared" si="35"/>
        <v>1.0375830501114709</v>
      </c>
      <c r="J92" s="12">
        <f t="shared" si="36"/>
        <v>3.7583050111470895</v>
      </c>
      <c r="K92" s="57">
        <f t="shared" si="37"/>
        <v>1154.0822129999999</v>
      </c>
      <c r="L92" s="59">
        <f t="shared" si="38"/>
        <v>-0.44677194429100231</v>
      </c>
      <c r="M92" s="58">
        <f t="shared" si="39"/>
        <v>1.0375830501114709</v>
      </c>
      <c r="N92" s="59">
        <f t="shared" si="40"/>
        <v>3.7583050111470895</v>
      </c>
      <c r="O92" s="8">
        <v>6.6342999999999996</v>
      </c>
      <c r="P92" s="46">
        <v>1163.3350190000001</v>
      </c>
      <c r="Q92" s="46">
        <v>0</v>
      </c>
      <c r="R92" s="46"/>
      <c r="S92" s="48">
        <f t="shared" si="30"/>
        <v>1163.3350190000001</v>
      </c>
      <c r="T92" s="14">
        <f t="shared" si="41"/>
        <v>-0.5233746131628525</v>
      </c>
      <c r="U92" s="13">
        <f t="shared" si="42"/>
        <v>1.0100598068858171</v>
      </c>
      <c r="V92" s="14">
        <f t="shared" si="43"/>
        <v>1.0059806885817091</v>
      </c>
      <c r="W92" s="56">
        <f t="shared" si="44"/>
        <v>1163.3350190000001</v>
      </c>
      <c r="X92" s="56">
        <f t="shared" si="45"/>
        <v>-0.5233746131628525</v>
      </c>
      <c r="Y92" s="56">
        <f t="shared" si="46"/>
        <v>1.0100598068858171</v>
      </c>
      <c r="Z92" s="56">
        <f t="shared" si="47"/>
        <v>1.0059806885817091</v>
      </c>
      <c r="AA92" s="8">
        <v>7.6044</v>
      </c>
      <c r="AB92" s="46">
        <v>1154.50145</v>
      </c>
      <c r="AC92" s="46">
        <v>0</v>
      </c>
      <c r="AD92" s="46"/>
      <c r="AE92" s="49">
        <f t="shared" si="31"/>
        <v>1154.50145</v>
      </c>
      <c r="AF92" s="16">
        <f t="shared" si="48"/>
        <v>-0.6403111565967845</v>
      </c>
      <c r="AG92" s="15">
        <f t="shared" si="49"/>
        <v>0.97603750864571936</v>
      </c>
      <c r="AH92" s="16">
        <f t="shared" si="50"/>
        <v>-2.3962491354280635</v>
      </c>
      <c r="AI92" s="64">
        <f t="shared" si="51"/>
        <v>1154.50145</v>
      </c>
      <c r="AJ92" s="64">
        <f t="shared" si="52"/>
        <v>-0.6403111565967845</v>
      </c>
      <c r="AK92" s="64">
        <f t="shared" si="53"/>
        <v>0.97603750864571936</v>
      </c>
      <c r="AL92" s="64">
        <f t="shared" si="54"/>
        <v>-2.3962491354280635</v>
      </c>
      <c r="AM92" s="9">
        <v>2.9</v>
      </c>
      <c r="AN92" s="17">
        <f t="shared" si="32"/>
        <v>1.0138914810170179</v>
      </c>
      <c r="AO92" s="18">
        <f t="shared" si="55"/>
        <v>1.1344872391472194E-2</v>
      </c>
      <c r="AP92" s="17">
        <f t="shared" si="56"/>
        <v>1.0138914810170179</v>
      </c>
      <c r="AQ92" s="18">
        <f t="shared" si="57"/>
        <v>1.389148101701787</v>
      </c>
    </row>
    <row r="93" spans="1:43" x14ac:dyDescent="0.3">
      <c r="A93">
        <f t="shared" si="33"/>
        <v>91</v>
      </c>
      <c r="B93" s="7">
        <v>43965</v>
      </c>
      <c r="C93" s="8">
        <v>4.8665000000000003</v>
      </c>
      <c r="D93" s="46">
        <v>1156.951055</v>
      </c>
      <c r="E93" s="46">
        <v>0</v>
      </c>
      <c r="F93" s="46"/>
      <c r="G93" s="47">
        <f t="shared" si="29"/>
        <v>1156.951055</v>
      </c>
      <c r="H93" s="12">
        <f t="shared" si="34"/>
        <v>0.24858211726030977</v>
      </c>
      <c r="I93" s="11">
        <f t="shared" si="35"/>
        <v>1.0401622960257721</v>
      </c>
      <c r="J93" s="12">
        <f t="shared" si="36"/>
        <v>4.0162296025772148</v>
      </c>
      <c r="K93" s="57">
        <f t="shared" si="37"/>
        <v>1156.951055</v>
      </c>
      <c r="L93" s="59">
        <f t="shared" si="38"/>
        <v>0.24858211726030977</v>
      </c>
      <c r="M93" s="58">
        <f t="shared" si="39"/>
        <v>1.0401622960257721</v>
      </c>
      <c r="N93" s="59">
        <f t="shared" si="40"/>
        <v>4.0162296025772148</v>
      </c>
      <c r="O93" s="8">
        <v>6.5685000000000002</v>
      </c>
      <c r="P93" s="46">
        <v>1166.3401060000001</v>
      </c>
      <c r="Q93" s="46">
        <v>0</v>
      </c>
      <c r="R93" s="46"/>
      <c r="S93" s="48">
        <f t="shared" si="30"/>
        <v>1166.3401060000001</v>
      </c>
      <c r="T93" s="14">
        <f t="shared" si="41"/>
        <v>0.25831655979746682</v>
      </c>
      <c r="U93" s="13">
        <f t="shared" si="42"/>
        <v>1.0126689586308615</v>
      </c>
      <c r="V93" s="14">
        <f t="shared" si="43"/>
        <v>1.2668958630861482</v>
      </c>
      <c r="W93" s="56">
        <f t="shared" si="44"/>
        <v>1166.3401060000001</v>
      </c>
      <c r="X93" s="56">
        <f t="shared" si="45"/>
        <v>0.25831655979746682</v>
      </c>
      <c r="Y93" s="56">
        <f t="shared" si="46"/>
        <v>1.0126689586308615</v>
      </c>
      <c r="Z93" s="56">
        <f t="shared" si="47"/>
        <v>1.2668958630861482</v>
      </c>
      <c r="AA93" s="8">
        <v>7.4907000000000004</v>
      </c>
      <c r="AB93" s="46">
        <v>1160.9221480000001</v>
      </c>
      <c r="AC93" s="46">
        <v>0</v>
      </c>
      <c r="AD93" s="46"/>
      <c r="AE93" s="49">
        <f t="shared" si="31"/>
        <v>1160.9221480000001</v>
      </c>
      <c r="AF93" s="16">
        <f t="shared" si="48"/>
        <v>0.55614464581228429</v>
      </c>
      <c r="AG93" s="15">
        <f t="shared" si="49"/>
        <v>0.98146568899117215</v>
      </c>
      <c r="AH93" s="16">
        <f t="shared" si="50"/>
        <v>-1.8534311008827853</v>
      </c>
      <c r="AI93" s="64">
        <f t="shared" si="51"/>
        <v>1160.9221480000001</v>
      </c>
      <c r="AJ93" s="64">
        <f t="shared" si="52"/>
        <v>0.55614464581228429</v>
      </c>
      <c r="AK93" s="64">
        <f t="shared" si="53"/>
        <v>0.98146568899117215</v>
      </c>
      <c r="AL93" s="64">
        <f t="shared" si="54"/>
        <v>-1.8534311008827853</v>
      </c>
      <c r="AM93" s="9">
        <v>2.9</v>
      </c>
      <c r="AN93" s="17">
        <f t="shared" si="32"/>
        <v>1.0140065057117273</v>
      </c>
      <c r="AO93" s="18">
        <f t="shared" si="55"/>
        <v>1.1344872391472194E-2</v>
      </c>
      <c r="AP93" s="17">
        <f t="shared" si="56"/>
        <v>1.0140065057117273</v>
      </c>
      <c r="AQ93" s="18">
        <f t="shared" si="57"/>
        <v>1.4006505711727346</v>
      </c>
    </row>
    <row r="94" spans="1:43" x14ac:dyDescent="0.3">
      <c r="A94">
        <f t="shared" si="33"/>
        <v>92</v>
      </c>
      <c r="B94" s="7">
        <v>43966</v>
      </c>
      <c r="C94" s="8">
        <v>4.7450000000000001</v>
      </c>
      <c r="D94" s="46">
        <v>1160.2892870000001</v>
      </c>
      <c r="E94" s="46">
        <v>0</v>
      </c>
      <c r="F94" s="46"/>
      <c r="G94" s="47">
        <f t="shared" si="29"/>
        <v>1160.2892870000001</v>
      </c>
      <c r="H94" s="12">
        <f t="shared" si="34"/>
        <v>0.28853701161974943</v>
      </c>
      <c r="I94" s="11">
        <f t="shared" si="35"/>
        <v>1.0431635492307203</v>
      </c>
      <c r="J94" s="12">
        <f t="shared" si="36"/>
        <v>4.3163549230720299</v>
      </c>
      <c r="K94" s="57">
        <f t="shared" si="37"/>
        <v>1160.2892870000001</v>
      </c>
      <c r="L94" s="59">
        <f t="shared" si="38"/>
        <v>0.28853701161974943</v>
      </c>
      <c r="M94" s="58">
        <f t="shared" si="39"/>
        <v>1.0431635492307203</v>
      </c>
      <c r="N94" s="59">
        <f t="shared" si="40"/>
        <v>4.3163549230720299</v>
      </c>
      <c r="O94" s="8">
        <v>6.4709000000000003</v>
      </c>
      <c r="P94" s="46">
        <v>1170.6652320000001</v>
      </c>
      <c r="Q94" s="46">
        <v>0</v>
      </c>
      <c r="R94" s="46"/>
      <c r="S94" s="48">
        <f t="shared" si="30"/>
        <v>1170.6652320000001</v>
      </c>
      <c r="T94" s="14">
        <f t="shared" si="41"/>
        <v>0.37082888410937542</v>
      </c>
      <c r="U94" s="13">
        <f t="shared" si="42"/>
        <v>1.0164242276298743</v>
      </c>
      <c r="V94" s="14">
        <f t="shared" si="43"/>
        <v>1.6424227629874277</v>
      </c>
      <c r="W94" s="56">
        <f t="shared" si="44"/>
        <v>1170.6652320000001</v>
      </c>
      <c r="X94" s="56">
        <f t="shared" si="45"/>
        <v>0.37082888410937542</v>
      </c>
      <c r="Y94" s="56">
        <f t="shared" si="46"/>
        <v>1.0164242276298743</v>
      </c>
      <c r="Z94" s="56">
        <f t="shared" si="47"/>
        <v>1.6424227629874277</v>
      </c>
      <c r="AA94" s="8">
        <v>7.42</v>
      </c>
      <c r="AB94" s="46">
        <v>1165.059356</v>
      </c>
      <c r="AC94" s="46">
        <v>0</v>
      </c>
      <c r="AD94" s="46"/>
      <c r="AE94" s="49">
        <f t="shared" si="31"/>
        <v>1165.059356</v>
      </c>
      <c r="AF94" s="16">
        <f t="shared" si="48"/>
        <v>0.35637256185760968</v>
      </c>
      <c r="AG94" s="15">
        <f t="shared" si="49"/>
        <v>0.98496336341078339</v>
      </c>
      <c r="AH94" s="16">
        <f t="shared" si="50"/>
        <v>-1.5036636589216612</v>
      </c>
      <c r="AI94" s="64">
        <f t="shared" si="51"/>
        <v>1165.059356</v>
      </c>
      <c r="AJ94" s="64">
        <f t="shared" si="52"/>
        <v>0.35637256185760968</v>
      </c>
      <c r="AK94" s="64">
        <f t="shared" si="53"/>
        <v>0.98496336341078339</v>
      </c>
      <c r="AL94" s="64">
        <f t="shared" si="54"/>
        <v>-1.5036636589216612</v>
      </c>
      <c r="AM94" s="9">
        <v>2.9</v>
      </c>
      <c r="AN94" s="17">
        <f t="shared" si="32"/>
        <v>1.0141215434558415</v>
      </c>
      <c r="AO94" s="18">
        <f t="shared" si="55"/>
        <v>1.1344872391472194E-2</v>
      </c>
      <c r="AP94" s="17">
        <f t="shared" si="56"/>
        <v>1.0141215434558415</v>
      </c>
      <c r="AQ94" s="18">
        <f t="shared" si="57"/>
        <v>1.412154345584149</v>
      </c>
    </row>
    <row r="95" spans="1:43" x14ac:dyDescent="0.3">
      <c r="A95">
        <f t="shared" si="33"/>
        <v>93</v>
      </c>
      <c r="B95" s="7">
        <v>43969</v>
      </c>
      <c r="C95" s="8">
        <v>4.6044999999999998</v>
      </c>
      <c r="D95" s="46">
        <v>1164.1211290000001</v>
      </c>
      <c r="E95" s="46">
        <v>0</v>
      </c>
      <c r="F95" s="46"/>
      <c r="G95" s="47">
        <f t="shared" si="29"/>
        <v>1164.1211290000001</v>
      </c>
      <c r="H95" s="12">
        <f t="shared" si="34"/>
        <v>0.33024884767380858</v>
      </c>
      <c r="I95" s="11">
        <f t="shared" si="35"/>
        <v>1.046608584831408</v>
      </c>
      <c r="J95" s="12">
        <f t="shared" si="36"/>
        <v>4.6608584831407951</v>
      </c>
      <c r="K95" s="57">
        <f t="shared" si="37"/>
        <v>1164.1211290000001</v>
      </c>
      <c r="L95" s="59">
        <f t="shared" si="38"/>
        <v>0.33024884767380858</v>
      </c>
      <c r="M95" s="58">
        <f t="shared" si="39"/>
        <v>1.046608584831408</v>
      </c>
      <c r="N95" s="59">
        <f t="shared" si="40"/>
        <v>4.6608584831407951</v>
      </c>
      <c r="O95" s="8">
        <v>6.3535000000000004</v>
      </c>
      <c r="P95" s="46">
        <v>1175.827002</v>
      </c>
      <c r="Q95" s="46">
        <v>0</v>
      </c>
      <c r="R95" s="46"/>
      <c r="S95" s="48">
        <f t="shared" si="30"/>
        <v>1175.827002</v>
      </c>
      <c r="T95" s="14">
        <f t="shared" si="41"/>
        <v>0.44092622373190782</v>
      </c>
      <c r="U95" s="13">
        <f t="shared" si="42"/>
        <v>1.020905908593859</v>
      </c>
      <c r="V95" s="14">
        <f t="shared" si="43"/>
        <v>2.0905908593858991</v>
      </c>
      <c r="W95" s="56">
        <f t="shared" si="44"/>
        <v>1175.827002</v>
      </c>
      <c r="X95" s="56">
        <f t="shared" si="45"/>
        <v>0.44092622373190782</v>
      </c>
      <c r="Y95" s="56">
        <f t="shared" si="46"/>
        <v>1.020905908593859</v>
      </c>
      <c r="Z95" s="56">
        <f t="shared" si="47"/>
        <v>2.0905908593858991</v>
      </c>
      <c r="AA95" s="8">
        <v>7.28</v>
      </c>
      <c r="AB95" s="46">
        <v>1172.9715679999999</v>
      </c>
      <c r="AC95" s="46">
        <v>0</v>
      </c>
      <c r="AD95" s="46"/>
      <c r="AE95" s="49">
        <f t="shared" si="31"/>
        <v>1172.9715679999999</v>
      </c>
      <c r="AF95" s="16">
        <f t="shared" si="48"/>
        <v>0.67912522733304392</v>
      </c>
      <c r="AG95" s="15">
        <f t="shared" si="49"/>
        <v>0.99165249809169409</v>
      </c>
      <c r="AH95" s="16">
        <f t="shared" si="50"/>
        <v>-0.83475019083059099</v>
      </c>
      <c r="AI95" s="64">
        <f t="shared" si="51"/>
        <v>1172.9715679999999</v>
      </c>
      <c r="AJ95" s="64">
        <f t="shared" si="52"/>
        <v>0.67912522733304392</v>
      </c>
      <c r="AK95" s="64">
        <f t="shared" si="53"/>
        <v>0.99165249809169409</v>
      </c>
      <c r="AL95" s="64">
        <f t="shared" si="54"/>
        <v>-0.83475019083059099</v>
      </c>
      <c r="AM95" s="9">
        <v>2.9</v>
      </c>
      <c r="AN95" s="17">
        <f t="shared" si="32"/>
        <v>1.0142365942508409</v>
      </c>
      <c r="AO95" s="18">
        <f t="shared" si="55"/>
        <v>1.1344872391472194E-2</v>
      </c>
      <c r="AP95" s="17">
        <f t="shared" si="56"/>
        <v>1.0142365942508409</v>
      </c>
      <c r="AQ95" s="18">
        <f t="shared" si="57"/>
        <v>1.4236594250840895</v>
      </c>
    </row>
    <row r="96" spans="1:43" x14ac:dyDescent="0.3">
      <c r="A96">
        <f t="shared" si="33"/>
        <v>94</v>
      </c>
      <c r="B96" s="7">
        <v>43970</v>
      </c>
      <c r="C96" s="8">
        <v>4.5617999999999999</v>
      </c>
      <c r="D96" s="46">
        <v>1165.430482</v>
      </c>
      <c r="E96" s="46">
        <v>0</v>
      </c>
      <c r="F96" s="46"/>
      <c r="G96" s="47">
        <f t="shared" si="29"/>
        <v>1165.430482</v>
      </c>
      <c r="H96" s="12">
        <f t="shared" si="34"/>
        <v>0.11247566661078956</v>
      </c>
      <c r="I96" s="11">
        <f t="shared" si="35"/>
        <v>1.0477857648140028</v>
      </c>
      <c r="J96" s="12">
        <f t="shared" si="36"/>
        <v>4.7785764814002762</v>
      </c>
      <c r="K96" s="57">
        <f t="shared" si="37"/>
        <v>1165.430482</v>
      </c>
      <c r="L96" s="59">
        <f t="shared" si="38"/>
        <v>0.11247566661078956</v>
      </c>
      <c r="M96" s="58">
        <f t="shared" si="39"/>
        <v>1.0477857648140028</v>
      </c>
      <c r="N96" s="59">
        <f t="shared" si="40"/>
        <v>4.7785764814002762</v>
      </c>
      <c r="O96" s="8">
        <v>6.2750000000000004</v>
      </c>
      <c r="P96" s="46">
        <v>1179.3843890000001</v>
      </c>
      <c r="Q96" s="46">
        <v>0</v>
      </c>
      <c r="R96" s="46"/>
      <c r="S96" s="48">
        <f t="shared" si="30"/>
        <v>1179.3843890000001</v>
      </c>
      <c r="T96" s="14">
        <f t="shared" si="41"/>
        <v>0.30254340085311693</v>
      </c>
      <c r="U96" s="13">
        <f t="shared" si="42"/>
        <v>1.0239945920492293</v>
      </c>
      <c r="V96" s="14">
        <f t="shared" si="43"/>
        <v>2.3994592049229269</v>
      </c>
      <c r="W96" s="56">
        <f t="shared" si="44"/>
        <v>1179.3843890000001</v>
      </c>
      <c r="X96" s="56">
        <f t="shared" si="45"/>
        <v>0.30254340085311693</v>
      </c>
      <c r="Y96" s="56">
        <f t="shared" si="46"/>
        <v>1.0239945920492293</v>
      </c>
      <c r="Z96" s="56">
        <f t="shared" si="47"/>
        <v>2.3994592049229269</v>
      </c>
      <c r="AA96" s="8">
        <v>7.2098000000000004</v>
      </c>
      <c r="AB96" s="46">
        <v>1177.124204</v>
      </c>
      <c r="AC96" s="46">
        <v>0</v>
      </c>
      <c r="AD96" s="46"/>
      <c r="AE96" s="49">
        <f t="shared" si="31"/>
        <v>1177.124204</v>
      </c>
      <c r="AF96" s="16">
        <f t="shared" si="48"/>
        <v>0.35402699547786298</v>
      </c>
      <c r="AG96" s="15">
        <f t="shared" si="49"/>
        <v>0.9951632156362693</v>
      </c>
      <c r="AH96" s="16">
        <f t="shared" si="50"/>
        <v>-0.48367843637306951</v>
      </c>
      <c r="AI96" s="64">
        <f t="shared" si="51"/>
        <v>1177.124204</v>
      </c>
      <c r="AJ96" s="64">
        <f t="shared" si="52"/>
        <v>0.35402699547786298</v>
      </c>
      <c r="AK96" s="64">
        <f t="shared" si="53"/>
        <v>0.9951632156362693</v>
      </c>
      <c r="AL96" s="64">
        <f t="shared" si="54"/>
        <v>-0.48367843637306951</v>
      </c>
      <c r="AM96" s="9">
        <v>2.9</v>
      </c>
      <c r="AN96" s="17">
        <f t="shared" si="32"/>
        <v>1.0143516580982064</v>
      </c>
      <c r="AO96" s="18">
        <f t="shared" si="55"/>
        <v>1.1344872391472194E-2</v>
      </c>
      <c r="AP96" s="17">
        <f t="shared" si="56"/>
        <v>1.0143516580982064</v>
      </c>
      <c r="AQ96" s="18">
        <f t="shared" si="57"/>
        <v>1.4351658098206377</v>
      </c>
    </row>
    <row r="97" spans="1:43" x14ac:dyDescent="0.3">
      <c r="A97">
        <f t="shared" si="33"/>
        <v>95</v>
      </c>
      <c r="B97" s="7">
        <v>43971</v>
      </c>
      <c r="C97" s="8">
        <v>4.5868000000000002</v>
      </c>
      <c r="D97" s="46">
        <v>1164.9927640000001</v>
      </c>
      <c r="E97" s="46">
        <v>0</v>
      </c>
      <c r="F97" s="46"/>
      <c r="G97" s="47">
        <f t="shared" si="29"/>
        <v>1164.9927640000001</v>
      </c>
      <c r="H97" s="12">
        <f t="shared" si="34"/>
        <v>-3.7558482188382314E-2</v>
      </c>
      <c r="I97" s="11">
        <f t="shared" si="35"/>
        <v>1.0473922323841527</v>
      </c>
      <c r="J97" s="12">
        <f t="shared" si="36"/>
        <v>4.7392232384152688</v>
      </c>
      <c r="K97" s="57">
        <f t="shared" si="37"/>
        <v>1164.9927640000001</v>
      </c>
      <c r="L97" s="59">
        <f t="shared" si="38"/>
        <v>-3.7558482188382314E-2</v>
      </c>
      <c r="M97" s="58">
        <f t="shared" si="39"/>
        <v>1.0473922323841527</v>
      </c>
      <c r="N97" s="59">
        <f t="shared" si="40"/>
        <v>4.7392232384152688</v>
      </c>
      <c r="O97" s="8">
        <v>6.3009000000000004</v>
      </c>
      <c r="P97" s="46">
        <v>1178.589847</v>
      </c>
      <c r="Q97" s="46">
        <v>0</v>
      </c>
      <c r="R97" s="46"/>
      <c r="S97" s="48">
        <f t="shared" si="30"/>
        <v>1178.589847</v>
      </c>
      <c r="T97" s="14">
        <f t="shared" si="41"/>
        <v>-6.7369214601342708E-2</v>
      </c>
      <c r="U97" s="13">
        <f t="shared" si="42"/>
        <v>1.0233047349350055</v>
      </c>
      <c r="V97" s="14">
        <f t="shared" si="43"/>
        <v>2.3304734935005511</v>
      </c>
      <c r="W97" s="56">
        <f t="shared" si="44"/>
        <v>1178.589847</v>
      </c>
      <c r="X97" s="56">
        <f t="shared" si="45"/>
        <v>-6.7369214601342708E-2</v>
      </c>
      <c r="Y97" s="56">
        <f t="shared" si="46"/>
        <v>1.0233047349350055</v>
      </c>
      <c r="Z97" s="56">
        <f t="shared" si="47"/>
        <v>2.3304734935005511</v>
      </c>
      <c r="AA97" s="8">
        <v>7.1950000000000003</v>
      </c>
      <c r="AB97" s="46">
        <v>1178.2577650000001</v>
      </c>
      <c r="AC97" s="46">
        <v>0</v>
      </c>
      <c r="AD97" s="46"/>
      <c r="AE97" s="49">
        <f t="shared" si="31"/>
        <v>1178.2577650000001</v>
      </c>
      <c r="AF97" s="16">
        <f t="shared" si="48"/>
        <v>9.6299183735082394E-2</v>
      </c>
      <c r="AG97" s="15">
        <f t="shared" si="49"/>
        <v>0.99612154968975886</v>
      </c>
      <c r="AH97" s="16">
        <f t="shared" si="50"/>
        <v>-0.38784503102411438</v>
      </c>
      <c r="AI97" s="64">
        <f t="shared" si="51"/>
        <v>1178.2577650000001</v>
      </c>
      <c r="AJ97" s="64">
        <f t="shared" si="52"/>
        <v>9.6299183735082394E-2</v>
      </c>
      <c r="AK97" s="64">
        <f t="shared" si="53"/>
        <v>0.99612154968975886</v>
      </c>
      <c r="AL97" s="64">
        <f t="shared" si="54"/>
        <v>-0.38784503102411438</v>
      </c>
      <c r="AM97" s="9">
        <v>2.9</v>
      </c>
      <c r="AN97" s="17">
        <f t="shared" si="32"/>
        <v>1.0144667349994183</v>
      </c>
      <c r="AO97" s="18">
        <f t="shared" si="55"/>
        <v>1.1344872391472194E-2</v>
      </c>
      <c r="AP97" s="17">
        <f t="shared" si="56"/>
        <v>1.0144667349994183</v>
      </c>
      <c r="AQ97" s="18">
        <f t="shared" si="57"/>
        <v>1.4466734999418307</v>
      </c>
    </row>
    <row r="98" spans="1:43" x14ac:dyDescent="0.3">
      <c r="A98">
        <f t="shared" si="33"/>
        <v>96</v>
      </c>
      <c r="B98" s="7">
        <v>43972</v>
      </c>
      <c r="C98" s="8">
        <v>4.5251000000000001</v>
      </c>
      <c r="D98" s="46">
        <v>1166.788125</v>
      </c>
      <c r="E98" s="46">
        <v>0</v>
      </c>
      <c r="F98" s="46"/>
      <c r="G98" s="47">
        <f t="shared" si="29"/>
        <v>1166.788125</v>
      </c>
      <c r="H98" s="12">
        <f t="shared" si="34"/>
        <v>0.15410919754004215</v>
      </c>
      <c r="I98" s="11">
        <f t="shared" si="35"/>
        <v>1.0490063601485766</v>
      </c>
      <c r="J98" s="12">
        <f t="shared" si="36"/>
        <v>4.9006360148576622</v>
      </c>
      <c r="K98" s="57">
        <f t="shared" si="37"/>
        <v>1166.788125</v>
      </c>
      <c r="L98" s="59">
        <f t="shared" si="38"/>
        <v>0.15410919754004215</v>
      </c>
      <c r="M98" s="58">
        <f t="shared" si="39"/>
        <v>1.0490063601485766</v>
      </c>
      <c r="N98" s="59">
        <f t="shared" si="40"/>
        <v>4.9006360148576622</v>
      </c>
      <c r="O98" s="8">
        <v>6.1586999999999996</v>
      </c>
      <c r="P98" s="46">
        <v>1184.8143480000001</v>
      </c>
      <c r="Q98" s="46">
        <v>0</v>
      </c>
      <c r="R98" s="46"/>
      <c r="S98" s="48">
        <f t="shared" si="30"/>
        <v>1184.8143480000001</v>
      </c>
      <c r="T98" s="14">
        <f t="shared" si="41"/>
        <v>0.52813122528112544</v>
      </c>
      <c r="U98" s="13">
        <f t="shared" si="42"/>
        <v>1.0287091267699775</v>
      </c>
      <c r="V98" s="14">
        <f t="shared" si="43"/>
        <v>2.87091267699775</v>
      </c>
      <c r="W98" s="56">
        <f t="shared" si="44"/>
        <v>1184.8143480000001</v>
      </c>
      <c r="X98" s="56">
        <f t="shared" si="45"/>
        <v>0.52813122528112544</v>
      </c>
      <c r="Y98" s="56">
        <f t="shared" si="46"/>
        <v>1.0287091267699775</v>
      </c>
      <c r="Z98" s="56">
        <f t="shared" si="47"/>
        <v>2.87091267699775</v>
      </c>
      <c r="AA98" s="8">
        <v>7.0190999999999999</v>
      </c>
      <c r="AB98" s="46">
        <v>1188.2444330000001</v>
      </c>
      <c r="AC98" s="46">
        <v>0</v>
      </c>
      <c r="AD98" s="46"/>
      <c r="AE98" s="49">
        <f t="shared" si="31"/>
        <v>1188.2444330000001</v>
      </c>
      <c r="AF98" s="16">
        <f t="shared" si="48"/>
        <v>0.84757922219167448</v>
      </c>
      <c r="AG98" s="15">
        <f t="shared" si="49"/>
        <v>1.0045644689727029</v>
      </c>
      <c r="AH98" s="16">
        <f t="shared" si="50"/>
        <v>0.45644689727029064</v>
      </c>
      <c r="AI98" s="64">
        <f t="shared" si="51"/>
        <v>1188.2444330000001</v>
      </c>
      <c r="AJ98" s="64">
        <f t="shared" si="52"/>
        <v>0.84757922219167448</v>
      </c>
      <c r="AK98" s="64">
        <f t="shared" si="53"/>
        <v>1.0045644689727029</v>
      </c>
      <c r="AL98" s="64">
        <f t="shared" si="54"/>
        <v>0.45644689727029064</v>
      </c>
      <c r="AM98" s="9">
        <v>2.9</v>
      </c>
      <c r="AN98" s="17">
        <f t="shared" si="32"/>
        <v>1.0145818249559579</v>
      </c>
      <c r="AO98" s="18">
        <f t="shared" si="55"/>
        <v>1.1344872391472194E-2</v>
      </c>
      <c r="AP98" s="17">
        <f t="shared" si="56"/>
        <v>1.0145818249559579</v>
      </c>
      <c r="AQ98" s="18">
        <f t="shared" si="57"/>
        <v>1.4581824955957945</v>
      </c>
    </row>
    <row r="99" spans="1:43" x14ac:dyDescent="0.3">
      <c r="A99">
        <f t="shared" si="33"/>
        <v>97</v>
      </c>
      <c r="B99" s="7">
        <v>43973</v>
      </c>
      <c r="C99" s="8">
        <v>4.625</v>
      </c>
      <c r="D99" s="46">
        <v>1164.4274740000001</v>
      </c>
      <c r="E99" s="46">
        <v>0</v>
      </c>
      <c r="F99" s="46"/>
      <c r="G99" s="47">
        <f t="shared" si="29"/>
        <v>1164.4274740000001</v>
      </c>
      <c r="H99" s="12">
        <f t="shared" si="34"/>
        <v>-0.20232045128159015</v>
      </c>
      <c r="I99" s="11">
        <f t="shared" si="35"/>
        <v>1.0468840057467514</v>
      </c>
      <c r="J99" s="12">
        <f t="shared" si="36"/>
        <v>4.6884005746751445</v>
      </c>
      <c r="K99" s="57">
        <f t="shared" si="37"/>
        <v>1164.4274740000001</v>
      </c>
      <c r="L99" s="59">
        <f t="shared" si="38"/>
        <v>-0.20232045128159015</v>
      </c>
      <c r="M99" s="58">
        <f t="shared" si="39"/>
        <v>1.0468840057467514</v>
      </c>
      <c r="N99" s="59">
        <f t="shared" si="40"/>
        <v>4.6884005746751445</v>
      </c>
      <c r="O99" s="8">
        <v>6.2016999999999998</v>
      </c>
      <c r="P99" s="46">
        <v>1183.2966019999999</v>
      </c>
      <c r="Q99" s="46">
        <v>0</v>
      </c>
      <c r="R99" s="46"/>
      <c r="S99" s="48">
        <f t="shared" si="30"/>
        <v>1183.2966019999999</v>
      </c>
      <c r="T99" s="14">
        <f t="shared" si="41"/>
        <v>-0.12809990042425001</v>
      </c>
      <c r="U99" s="13">
        <f t="shared" si="42"/>
        <v>1.02739135140293</v>
      </c>
      <c r="V99" s="14">
        <f t="shared" si="43"/>
        <v>2.7391351402930031</v>
      </c>
      <c r="W99" s="56">
        <f t="shared" si="44"/>
        <v>1183.2966019999999</v>
      </c>
      <c r="X99" s="56">
        <f t="shared" si="45"/>
        <v>-0.12809990042425001</v>
      </c>
      <c r="Y99" s="56">
        <f t="shared" si="46"/>
        <v>1.02739135140293</v>
      </c>
      <c r="Z99" s="56">
        <f t="shared" si="47"/>
        <v>2.7391351402930031</v>
      </c>
      <c r="AA99" s="8">
        <v>7.0250000000000004</v>
      </c>
      <c r="AB99" s="46">
        <v>1188.23865</v>
      </c>
      <c r="AC99" s="46">
        <v>0</v>
      </c>
      <c r="AD99" s="46"/>
      <c r="AE99" s="49">
        <f t="shared" si="31"/>
        <v>1188.23865</v>
      </c>
      <c r="AF99" s="16">
        <f t="shared" si="48"/>
        <v>-4.8668437565568823E-4</v>
      </c>
      <c r="AG99" s="15">
        <f t="shared" si="49"/>
        <v>1.0045595799143889</v>
      </c>
      <c r="AH99" s="16">
        <f t="shared" si="50"/>
        <v>0.45595799143889337</v>
      </c>
      <c r="AI99" s="64">
        <f t="shared" si="51"/>
        <v>1188.23865</v>
      </c>
      <c r="AJ99" s="64">
        <f t="shared" si="52"/>
        <v>-4.8668437565568823E-4</v>
      </c>
      <c r="AK99" s="64">
        <f t="shared" si="53"/>
        <v>1.0045595799143889</v>
      </c>
      <c r="AL99" s="64">
        <f t="shared" si="54"/>
        <v>0.45595799143889337</v>
      </c>
      <c r="AM99" s="9">
        <v>2.9</v>
      </c>
      <c r="AN99" s="17">
        <f t="shared" si="32"/>
        <v>1.0146969279693063</v>
      </c>
      <c r="AO99" s="18">
        <f t="shared" si="55"/>
        <v>1.1344872391472194E-2</v>
      </c>
      <c r="AP99" s="17">
        <f t="shared" si="56"/>
        <v>1.0146969279693063</v>
      </c>
      <c r="AQ99" s="18">
        <f t="shared" si="57"/>
        <v>1.4696927969306328</v>
      </c>
    </row>
    <row r="100" spans="1:43" x14ac:dyDescent="0.3">
      <c r="A100">
        <f t="shared" si="33"/>
        <v>98</v>
      </c>
      <c r="B100" s="7">
        <v>43976</v>
      </c>
      <c r="C100" s="8">
        <v>4.3250000000000002</v>
      </c>
      <c r="D100" s="46">
        <v>1172.354836</v>
      </c>
      <c r="E100" s="46">
        <v>0</v>
      </c>
      <c r="F100" s="46"/>
      <c r="G100" s="47">
        <f t="shared" si="29"/>
        <v>1172.354836</v>
      </c>
      <c r="H100" s="12">
        <f t="shared" si="34"/>
        <v>0.68079482638521149</v>
      </c>
      <c r="I100" s="11">
        <f t="shared" si="35"/>
        <v>1.0540111378961297</v>
      </c>
      <c r="J100" s="12">
        <f t="shared" si="36"/>
        <v>5.4011137896129657</v>
      </c>
      <c r="K100" s="57">
        <f t="shared" si="37"/>
        <v>1172.354836</v>
      </c>
      <c r="L100" s="59">
        <f t="shared" si="38"/>
        <v>0.68079482638521149</v>
      </c>
      <c r="M100" s="58">
        <f t="shared" si="39"/>
        <v>1.0540111378961297</v>
      </c>
      <c r="N100" s="59">
        <f t="shared" si="40"/>
        <v>5.4011137896129657</v>
      </c>
      <c r="O100" s="8">
        <v>5.8701999999999996</v>
      </c>
      <c r="P100" s="46">
        <v>1197.5352519999999</v>
      </c>
      <c r="Q100" s="46">
        <v>0</v>
      </c>
      <c r="R100" s="46"/>
      <c r="S100" s="48">
        <f t="shared" si="30"/>
        <v>1197.5352519999999</v>
      </c>
      <c r="T100" s="14">
        <f t="shared" si="41"/>
        <v>1.2033035484031673</v>
      </c>
      <c r="U100" s="13">
        <f t="shared" si="42"/>
        <v>1.0397539879903488</v>
      </c>
      <c r="V100" s="14">
        <f t="shared" si="43"/>
        <v>3.9753987990348794</v>
      </c>
      <c r="W100" s="56">
        <f t="shared" si="44"/>
        <v>1197.5352519999999</v>
      </c>
      <c r="X100" s="56">
        <f t="shared" si="45"/>
        <v>1.2033035484031673</v>
      </c>
      <c r="Y100" s="56">
        <f t="shared" si="46"/>
        <v>1.0397539879903488</v>
      </c>
      <c r="Z100" s="56">
        <f t="shared" si="47"/>
        <v>3.9753987990348794</v>
      </c>
      <c r="AA100" s="8">
        <v>6.6718999999999999</v>
      </c>
      <c r="AB100" s="46">
        <v>1208.262479</v>
      </c>
      <c r="AC100" s="46">
        <v>0</v>
      </c>
      <c r="AD100" s="46"/>
      <c r="AE100" s="49">
        <f t="shared" si="31"/>
        <v>1208.262479</v>
      </c>
      <c r="AF100" s="16">
        <f t="shared" si="48"/>
        <v>1.6851689683718085</v>
      </c>
      <c r="AG100" s="15">
        <f t="shared" si="49"/>
        <v>1.0214881062239125</v>
      </c>
      <c r="AH100" s="16">
        <f t="shared" si="50"/>
        <v>2.1488106223912506</v>
      </c>
      <c r="AI100" s="64">
        <f t="shared" si="51"/>
        <v>1208.262479</v>
      </c>
      <c r="AJ100" s="64">
        <f t="shared" si="52"/>
        <v>1.6851689683718085</v>
      </c>
      <c r="AK100" s="64">
        <f t="shared" si="53"/>
        <v>1.0214881062239125</v>
      </c>
      <c r="AL100" s="64">
        <f t="shared" si="54"/>
        <v>2.1488106223912506</v>
      </c>
      <c r="AM100" s="9">
        <v>2.9</v>
      </c>
      <c r="AN100" s="17">
        <f t="shared" si="32"/>
        <v>1.0148120440409447</v>
      </c>
      <c r="AO100" s="18">
        <f t="shared" si="55"/>
        <v>1.1344872391472194E-2</v>
      </c>
      <c r="AP100" s="17">
        <f t="shared" si="56"/>
        <v>1.0148120440409447</v>
      </c>
      <c r="AQ100" s="18">
        <f t="shared" si="57"/>
        <v>1.4812044040944716</v>
      </c>
    </row>
    <row r="101" spans="1:43" x14ac:dyDescent="0.3">
      <c r="A101">
        <f t="shared" si="33"/>
        <v>99</v>
      </c>
      <c r="B101" s="7">
        <v>43977</v>
      </c>
      <c r="C101" s="8">
        <v>4.3249000000000004</v>
      </c>
      <c r="D101" s="46">
        <v>1172.5544130000001</v>
      </c>
      <c r="E101" s="46">
        <v>0</v>
      </c>
      <c r="F101" s="46"/>
      <c r="G101" s="47">
        <f t="shared" si="29"/>
        <v>1172.5544130000001</v>
      </c>
      <c r="H101" s="12">
        <f t="shared" si="34"/>
        <v>1.7023600182430876E-2</v>
      </c>
      <c r="I101" s="11">
        <f t="shared" si="35"/>
        <v>1.0541905685381234</v>
      </c>
      <c r="J101" s="12">
        <f t="shared" si="36"/>
        <v>5.4190568538123429</v>
      </c>
      <c r="K101" s="57">
        <f t="shared" si="37"/>
        <v>1172.5544130000001</v>
      </c>
      <c r="L101" s="59">
        <f t="shared" si="38"/>
        <v>1.7023600182430876E-2</v>
      </c>
      <c r="M101" s="58">
        <f t="shared" si="39"/>
        <v>1.0541905685381234</v>
      </c>
      <c r="N101" s="59">
        <f t="shared" si="40"/>
        <v>5.4190568538123429</v>
      </c>
      <c r="O101" s="8">
        <v>5.8033999999999999</v>
      </c>
      <c r="P101" s="46">
        <v>1200.6443300000001</v>
      </c>
      <c r="Q101" s="46">
        <v>0</v>
      </c>
      <c r="R101" s="46"/>
      <c r="S101" s="48">
        <f t="shared" si="30"/>
        <v>1200.6443300000001</v>
      </c>
      <c r="T101" s="14">
        <f t="shared" si="41"/>
        <v>0.25962308790556943</v>
      </c>
      <c r="U101" s="13">
        <f t="shared" si="42"/>
        <v>1.0424534294005907</v>
      </c>
      <c r="V101" s="14">
        <f t="shared" si="43"/>
        <v>4.2453429400590714</v>
      </c>
      <c r="W101" s="56">
        <f t="shared" si="44"/>
        <v>1200.6443300000001</v>
      </c>
      <c r="X101" s="56">
        <f t="shared" si="45"/>
        <v>0.25962308790556943</v>
      </c>
      <c r="Y101" s="56">
        <f t="shared" si="46"/>
        <v>1.0424534294005907</v>
      </c>
      <c r="Z101" s="56">
        <f t="shared" si="47"/>
        <v>4.2453429400590714</v>
      </c>
      <c r="AA101" s="8">
        <v>6.6261000000000001</v>
      </c>
      <c r="AB101" s="46">
        <v>1211.1599309999999</v>
      </c>
      <c r="AC101" s="46">
        <v>0</v>
      </c>
      <c r="AD101" s="46"/>
      <c r="AE101" s="49">
        <f t="shared" si="31"/>
        <v>1211.1599309999999</v>
      </c>
      <c r="AF101" s="16">
        <f t="shared" si="48"/>
        <v>0.23980319263061656</v>
      </c>
      <c r="AG101" s="15">
        <f t="shared" si="49"/>
        <v>1.0239376673149794</v>
      </c>
      <c r="AH101" s="16">
        <f t="shared" si="50"/>
        <v>2.3937667314979372</v>
      </c>
      <c r="AI101" s="64">
        <f t="shared" si="51"/>
        <v>1211.1599309999999</v>
      </c>
      <c r="AJ101" s="64">
        <f t="shared" si="52"/>
        <v>0.23980319263061656</v>
      </c>
      <c r="AK101" s="64">
        <f t="shared" si="53"/>
        <v>1.0239376673149794</v>
      </c>
      <c r="AL101" s="64">
        <f t="shared" si="54"/>
        <v>2.3937667314979372</v>
      </c>
      <c r="AM101" s="9">
        <v>2.9</v>
      </c>
      <c r="AN101" s="17">
        <f t="shared" si="32"/>
        <v>1.0149271731723544</v>
      </c>
      <c r="AO101" s="18">
        <f t="shared" si="55"/>
        <v>1.1344872391472194E-2</v>
      </c>
      <c r="AP101" s="17">
        <f t="shared" si="56"/>
        <v>1.0149271731723544</v>
      </c>
      <c r="AQ101" s="18">
        <f t="shared" si="57"/>
        <v>1.4927173172354369</v>
      </c>
    </row>
    <row r="102" spans="1:43" x14ac:dyDescent="0.3">
      <c r="A102">
        <f t="shared" si="33"/>
        <v>100</v>
      </c>
      <c r="B102" s="7">
        <v>43978</v>
      </c>
      <c r="C102" s="8">
        <v>4.3063000000000002</v>
      </c>
      <c r="D102" s="46">
        <v>1173.231045</v>
      </c>
      <c r="E102" s="46">
        <v>0</v>
      </c>
      <c r="F102" s="46"/>
      <c r="G102" s="47">
        <f t="shared" si="29"/>
        <v>1173.231045</v>
      </c>
      <c r="H102" s="12">
        <f t="shared" si="34"/>
        <v>5.7705808148278415E-2</v>
      </c>
      <c r="I102" s="11">
        <f t="shared" si="35"/>
        <v>1.0547988977251213</v>
      </c>
      <c r="J102" s="12">
        <f t="shared" si="36"/>
        <v>5.4798897725121254</v>
      </c>
      <c r="K102" s="57">
        <f t="shared" si="37"/>
        <v>1173.231045</v>
      </c>
      <c r="L102" s="59">
        <f t="shared" si="38"/>
        <v>5.7705808148278415E-2</v>
      </c>
      <c r="M102" s="58">
        <f t="shared" si="39"/>
        <v>1.0547988977251213</v>
      </c>
      <c r="N102" s="59">
        <f t="shared" si="40"/>
        <v>5.4798897725121254</v>
      </c>
      <c r="O102" s="8">
        <v>5.78</v>
      </c>
      <c r="P102" s="46">
        <v>1201.908684</v>
      </c>
      <c r="Q102" s="46">
        <v>0</v>
      </c>
      <c r="R102" s="46"/>
      <c r="S102" s="48">
        <f t="shared" si="30"/>
        <v>1201.908684</v>
      </c>
      <c r="T102" s="14">
        <f t="shared" si="41"/>
        <v>0.10530628999847469</v>
      </c>
      <c r="U102" s="13">
        <f t="shared" si="42"/>
        <v>1.0435511984320542</v>
      </c>
      <c r="V102" s="14">
        <f t="shared" si="43"/>
        <v>4.3551198432054239</v>
      </c>
      <c r="W102" s="56">
        <f t="shared" si="44"/>
        <v>1201.908684</v>
      </c>
      <c r="X102" s="56">
        <f t="shared" si="45"/>
        <v>0.10530628999847469</v>
      </c>
      <c r="Y102" s="56">
        <f t="shared" si="46"/>
        <v>1.0435511984320542</v>
      </c>
      <c r="Z102" s="56">
        <f t="shared" si="47"/>
        <v>4.3551198432054239</v>
      </c>
      <c r="AA102" s="8">
        <v>6.59</v>
      </c>
      <c r="AB102" s="46">
        <v>1213.5123550000001</v>
      </c>
      <c r="AC102" s="46">
        <v>0</v>
      </c>
      <c r="AD102" s="46"/>
      <c r="AE102" s="49">
        <f t="shared" si="31"/>
        <v>1213.5123550000001</v>
      </c>
      <c r="AF102" s="16">
        <f t="shared" si="48"/>
        <v>0.19422901466512599</v>
      </c>
      <c r="AG102" s="15">
        <f t="shared" si="49"/>
        <v>1.0259264513569903</v>
      </c>
      <c r="AH102" s="16">
        <f t="shared" si="50"/>
        <v>2.5926451356990343</v>
      </c>
      <c r="AI102" s="64">
        <f t="shared" si="51"/>
        <v>1213.5123550000001</v>
      </c>
      <c r="AJ102" s="64">
        <f t="shared" si="52"/>
        <v>0.19422901466512599</v>
      </c>
      <c r="AK102" s="64">
        <f t="shared" si="53"/>
        <v>1.0259264513569903</v>
      </c>
      <c r="AL102" s="64">
        <f t="shared" si="54"/>
        <v>2.5926451356990343</v>
      </c>
      <c r="AM102" s="9">
        <v>2.9</v>
      </c>
      <c r="AN102" s="17">
        <f t="shared" si="32"/>
        <v>1.0150423153650172</v>
      </c>
      <c r="AO102" s="18">
        <f t="shared" si="55"/>
        <v>1.1344872391472194E-2</v>
      </c>
      <c r="AP102" s="17">
        <f t="shared" si="56"/>
        <v>1.0150423153650172</v>
      </c>
      <c r="AQ102" s="18">
        <f t="shared" si="57"/>
        <v>1.5042315365017211</v>
      </c>
    </row>
    <row r="103" spans="1:43" x14ac:dyDescent="0.3">
      <c r="A103">
        <f t="shared" si="33"/>
        <v>101</v>
      </c>
      <c r="B103" s="7">
        <v>43979</v>
      </c>
      <c r="C103" s="8">
        <v>4.2767999999999997</v>
      </c>
      <c r="D103" s="46">
        <v>1174.187445</v>
      </c>
      <c r="E103" s="46">
        <v>0</v>
      </c>
      <c r="F103" s="46"/>
      <c r="G103" s="47">
        <f t="shared" si="29"/>
        <v>1174.187445</v>
      </c>
      <c r="H103" s="12">
        <f t="shared" si="34"/>
        <v>8.1518470217445405E-2</v>
      </c>
      <c r="I103" s="11">
        <f t="shared" si="35"/>
        <v>1.0556587536504172</v>
      </c>
      <c r="J103" s="12">
        <f t="shared" si="36"/>
        <v>5.565875365041717</v>
      </c>
      <c r="K103" s="57">
        <f t="shared" si="37"/>
        <v>1174.187445</v>
      </c>
      <c r="L103" s="59">
        <f t="shared" si="38"/>
        <v>8.1518470217445405E-2</v>
      </c>
      <c r="M103" s="58">
        <f t="shared" si="39"/>
        <v>1.0556587536504172</v>
      </c>
      <c r="N103" s="59">
        <f t="shared" si="40"/>
        <v>5.565875365041717</v>
      </c>
      <c r="O103" s="8">
        <v>5.82</v>
      </c>
      <c r="P103" s="46">
        <v>1200.47705</v>
      </c>
      <c r="Q103" s="46">
        <v>0</v>
      </c>
      <c r="R103" s="46"/>
      <c r="S103" s="48">
        <f t="shared" si="30"/>
        <v>1200.47705</v>
      </c>
      <c r="T103" s="14">
        <f t="shared" si="41"/>
        <v>-0.11911337517218623</v>
      </c>
      <c r="U103" s="13">
        <f t="shared" si="42"/>
        <v>1.042308189377952</v>
      </c>
      <c r="V103" s="14">
        <f t="shared" si="43"/>
        <v>4.2308189377951999</v>
      </c>
      <c r="W103" s="56">
        <f t="shared" si="44"/>
        <v>1200.47705</v>
      </c>
      <c r="X103" s="56">
        <f t="shared" si="45"/>
        <v>-0.11911337517218623</v>
      </c>
      <c r="Y103" s="56">
        <f t="shared" si="46"/>
        <v>1.042308189377952</v>
      </c>
      <c r="Z103" s="56">
        <f t="shared" si="47"/>
        <v>4.2308189377951999</v>
      </c>
      <c r="AA103" s="8">
        <v>6.6550000000000002</v>
      </c>
      <c r="AB103" s="46">
        <v>1210.1447989999999</v>
      </c>
      <c r="AC103" s="46">
        <v>0</v>
      </c>
      <c r="AD103" s="46"/>
      <c r="AE103" s="49">
        <f t="shared" si="31"/>
        <v>1210.1447989999999</v>
      </c>
      <c r="AF103" s="16">
        <f t="shared" si="48"/>
        <v>-0.27750487962688863</v>
      </c>
      <c r="AG103" s="15">
        <f t="shared" si="49"/>
        <v>1.0230794553930918</v>
      </c>
      <c r="AH103" s="16">
        <f t="shared" si="50"/>
        <v>2.3079455393091752</v>
      </c>
      <c r="AI103" s="64">
        <f t="shared" si="51"/>
        <v>1210.1447989999999</v>
      </c>
      <c r="AJ103" s="64">
        <f t="shared" si="52"/>
        <v>-0.27750487962688863</v>
      </c>
      <c r="AK103" s="64">
        <f t="shared" si="53"/>
        <v>1.0230794553930918</v>
      </c>
      <c r="AL103" s="64">
        <f t="shared" si="54"/>
        <v>2.3079455393091752</v>
      </c>
      <c r="AM103" s="9">
        <v>2.9</v>
      </c>
      <c r="AN103" s="17">
        <f t="shared" si="32"/>
        <v>1.0151574706204147</v>
      </c>
      <c r="AO103" s="18">
        <f t="shared" si="55"/>
        <v>1.1344872391472194E-2</v>
      </c>
      <c r="AP103" s="17">
        <f t="shared" si="56"/>
        <v>1.0151574706204147</v>
      </c>
      <c r="AQ103" s="18">
        <f t="shared" si="57"/>
        <v>1.5157470620414726</v>
      </c>
    </row>
    <row r="104" spans="1:43" x14ac:dyDescent="0.3">
      <c r="A104">
        <f t="shared" si="33"/>
        <v>102</v>
      </c>
      <c r="B104" s="7">
        <v>43980</v>
      </c>
      <c r="C104" s="8">
        <v>4.2363999999999997</v>
      </c>
      <c r="D104" s="46">
        <v>1175.423119</v>
      </c>
      <c r="E104" s="46">
        <v>0</v>
      </c>
      <c r="F104" s="46"/>
      <c r="G104" s="47">
        <f t="shared" si="29"/>
        <v>1175.423119</v>
      </c>
      <c r="H104" s="12">
        <f t="shared" si="34"/>
        <v>0.10523651954055246</v>
      </c>
      <c r="I104" s="11">
        <f t="shared" si="35"/>
        <v>1.0567696921809839</v>
      </c>
      <c r="J104" s="12">
        <f t="shared" si="36"/>
        <v>5.6769692180983933</v>
      </c>
      <c r="K104" s="57">
        <f t="shared" si="37"/>
        <v>1175.423119</v>
      </c>
      <c r="L104" s="59">
        <f t="shared" si="38"/>
        <v>0.10523651954055246</v>
      </c>
      <c r="M104" s="58">
        <f t="shared" si="39"/>
        <v>1.0567696921809839</v>
      </c>
      <c r="N104" s="59">
        <f t="shared" si="40"/>
        <v>5.6769692180983933</v>
      </c>
      <c r="O104" s="8">
        <v>5.7549999999999999</v>
      </c>
      <c r="P104" s="46">
        <v>1203.507934</v>
      </c>
      <c r="Q104" s="46">
        <v>0</v>
      </c>
      <c r="R104" s="46"/>
      <c r="S104" s="48">
        <f t="shared" si="30"/>
        <v>1203.507934</v>
      </c>
      <c r="T104" s="14">
        <f t="shared" si="41"/>
        <v>0.25247329801099117</v>
      </c>
      <c r="U104" s="13">
        <f t="shared" si="42"/>
        <v>1.0449397392391131</v>
      </c>
      <c r="V104" s="14">
        <f t="shared" si="43"/>
        <v>4.4939739239113097</v>
      </c>
      <c r="W104" s="56">
        <f t="shared" si="44"/>
        <v>1203.507934</v>
      </c>
      <c r="X104" s="56">
        <f t="shared" si="45"/>
        <v>0.25247329801099117</v>
      </c>
      <c r="Y104" s="56">
        <f t="shared" si="46"/>
        <v>1.0449397392391131</v>
      </c>
      <c r="Z104" s="56">
        <f t="shared" si="47"/>
        <v>4.4939739239113097</v>
      </c>
      <c r="AA104" s="8">
        <v>6.5785999999999998</v>
      </c>
      <c r="AB104" s="46">
        <v>1214.7729400000001</v>
      </c>
      <c r="AC104" s="46">
        <v>0</v>
      </c>
      <c r="AD104" s="46"/>
      <c r="AE104" s="49">
        <f t="shared" si="31"/>
        <v>1214.7729400000001</v>
      </c>
      <c r="AF104" s="16">
        <f t="shared" si="48"/>
        <v>0.38244522505279654</v>
      </c>
      <c r="AG104" s="15">
        <f t="shared" si="49"/>
        <v>1.0269921739187389</v>
      </c>
      <c r="AH104" s="16">
        <f t="shared" si="50"/>
        <v>2.6992173918738871</v>
      </c>
      <c r="AI104" s="64">
        <f t="shared" si="51"/>
        <v>1214.7729400000001</v>
      </c>
      <c r="AJ104" s="64">
        <f t="shared" si="52"/>
        <v>0.38244522505279654</v>
      </c>
      <c r="AK104" s="64">
        <f t="shared" si="53"/>
        <v>1.0269921739187389</v>
      </c>
      <c r="AL104" s="64">
        <f t="shared" si="54"/>
        <v>2.6992173918738871</v>
      </c>
      <c r="AM104" s="9">
        <v>2.9</v>
      </c>
      <c r="AN104" s="17">
        <f t="shared" si="32"/>
        <v>1.0152726389400291</v>
      </c>
      <c r="AO104" s="18">
        <f t="shared" si="55"/>
        <v>1.1344872391472194E-2</v>
      </c>
      <c r="AP104" s="17">
        <f t="shared" si="56"/>
        <v>1.0152726389400291</v>
      </c>
      <c r="AQ104" s="18">
        <f t="shared" si="57"/>
        <v>1.527263894002906</v>
      </c>
    </row>
    <row r="105" spans="1:43" x14ac:dyDescent="0.3">
      <c r="A105">
        <f t="shared" si="33"/>
        <v>103</v>
      </c>
      <c r="B105" s="7">
        <v>43983</v>
      </c>
      <c r="C105" s="8">
        <v>4.2465000000000002</v>
      </c>
      <c r="D105" s="46">
        <v>1175.3568110000001</v>
      </c>
      <c r="E105" s="46">
        <v>0</v>
      </c>
      <c r="F105" s="46"/>
      <c r="G105" s="47">
        <f t="shared" si="29"/>
        <v>1175.3568110000001</v>
      </c>
      <c r="H105" s="12">
        <f t="shared" si="34"/>
        <v>-5.6412026382735014E-3</v>
      </c>
      <c r="I105" s="11">
        <f t="shared" si="35"/>
        <v>1.0567100776612282</v>
      </c>
      <c r="J105" s="12">
        <f t="shared" si="36"/>
        <v>5.6710077661228153</v>
      </c>
      <c r="K105" s="57">
        <f t="shared" si="37"/>
        <v>1175.3568110000001</v>
      </c>
      <c r="L105" s="59">
        <f t="shared" si="38"/>
        <v>-5.6412026382735014E-3</v>
      </c>
      <c r="M105" s="58">
        <f t="shared" si="39"/>
        <v>1.0567100776612282</v>
      </c>
      <c r="N105" s="59">
        <f t="shared" si="40"/>
        <v>5.6710077661228153</v>
      </c>
      <c r="O105" s="8">
        <v>5.7234999999999996</v>
      </c>
      <c r="P105" s="46">
        <v>1205.115495</v>
      </c>
      <c r="Q105" s="46">
        <v>0</v>
      </c>
      <c r="R105" s="46"/>
      <c r="S105" s="48">
        <f t="shared" si="30"/>
        <v>1205.115495</v>
      </c>
      <c r="T105" s="14">
        <f t="shared" si="41"/>
        <v>0.13357294576838985</v>
      </c>
      <c r="U105" s="13">
        <f t="shared" si="42"/>
        <v>1.0463354960303193</v>
      </c>
      <c r="V105" s="14">
        <f t="shared" si="43"/>
        <v>4.6335496030319279</v>
      </c>
      <c r="W105" s="56">
        <f t="shared" si="44"/>
        <v>1205.115495</v>
      </c>
      <c r="X105" s="56">
        <f t="shared" si="45"/>
        <v>0.13357294576838985</v>
      </c>
      <c r="Y105" s="56">
        <f t="shared" si="46"/>
        <v>1.0463354960303193</v>
      </c>
      <c r="Z105" s="56">
        <f t="shared" si="47"/>
        <v>4.6335496030319279</v>
      </c>
      <c r="AA105" s="8">
        <v>6.5670999999999999</v>
      </c>
      <c r="AB105" s="46">
        <v>1215.7316840000001</v>
      </c>
      <c r="AC105" s="46">
        <v>0</v>
      </c>
      <c r="AD105" s="46"/>
      <c r="AE105" s="49">
        <f t="shared" si="31"/>
        <v>1215.7316840000001</v>
      </c>
      <c r="AF105" s="16">
        <f t="shared" si="48"/>
        <v>7.892372051028218E-2</v>
      </c>
      <c r="AG105" s="15">
        <f t="shared" si="49"/>
        <v>1.027802714351745</v>
      </c>
      <c r="AH105" s="16">
        <f t="shared" si="50"/>
        <v>2.7802714351744973</v>
      </c>
      <c r="AI105" s="64">
        <f t="shared" si="51"/>
        <v>1215.7316840000001</v>
      </c>
      <c r="AJ105" s="64">
        <f t="shared" si="52"/>
        <v>7.892372051028218E-2</v>
      </c>
      <c r="AK105" s="64">
        <f t="shared" si="53"/>
        <v>1.027802714351745</v>
      </c>
      <c r="AL105" s="64">
        <f t="shared" si="54"/>
        <v>2.7802714351744973</v>
      </c>
      <c r="AM105" s="9">
        <v>2.9</v>
      </c>
      <c r="AN105" s="17">
        <f t="shared" si="32"/>
        <v>1.0153878203253424</v>
      </c>
      <c r="AO105" s="18">
        <f t="shared" si="55"/>
        <v>1.1344872391472194E-2</v>
      </c>
      <c r="AP105" s="17">
        <f t="shared" si="56"/>
        <v>1.0153878203253424</v>
      </c>
      <c r="AQ105" s="18">
        <f t="shared" si="57"/>
        <v>1.5387820325342361</v>
      </c>
    </row>
    <row r="106" spans="1:43" x14ac:dyDescent="0.3">
      <c r="A106">
        <f t="shared" si="33"/>
        <v>104</v>
      </c>
      <c r="B106" s="7">
        <v>43984</v>
      </c>
      <c r="C106" s="8">
        <v>4.1062000000000003</v>
      </c>
      <c r="D106" s="46">
        <v>1179.1626249999999</v>
      </c>
      <c r="E106" s="46">
        <v>0</v>
      </c>
      <c r="F106" s="46"/>
      <c r="G106" s="47">
        <f t="shared" si="29"/>
        <v>1179.1626249999999</v>
      </c>
      <c r="H106" s="12">
        <f t="shared" si="34"/>
        <v>0.32380073560485112</v>
      </c>
      <c r="I106" s="11">
        <f t="shared" si="35"/>
        <v>1.0601317126659058</v>
      </c>
      <c r="J106" s="12">
        <f t="shared" si="36"/>
        <v>6.0131712665905779</v>
      </c>
      <c r="K106" s="57">
        <f t="shared" si="37"/>
        <v>1179.1626249999999</v>
      </c>
      <c r="L106" s="59">
        <f t="shared" si="38"/>
        <v>0.32380073560485112</v>
      </c>
      <c r="M106" s="58">
        <f t="shared" si="39"/>
        <v>1.0601317126659058</v>
      </c>
      <c r="N106" s="59">
        <f t="shared" si="40"/>
        <v>6.0131712665905779</v>
      </c>
      <c r="O106" s="8">
        <v>5.5015999999999998</v>
      </c>
      <c r="P106" s="46">
        <v>1214.8752770000001</v>
      </c>
      <c r="Q106" s="46">
        <v>0</v>
      </c>
      <c r="R106" s="46"/>
      <c r="S106" s="48">
        <f t="shared" si="30"/>
        <v>1214.8752770000001</v>
      </c>
      <c r="T106" s="14">
        <f t="shared" si="41"/>
        <v>0.80986279244548154</v>
      </c>
      <c r="U106" s="13">
        <f t="shared" si="42"/>
        <v>1.0548093778968186</v>
      </c>
      <c r="V106" s="14">
        <f t="shared" si="43"/>
        <v>5.4809377896818612</v>
      </c>
      <c r="W106" s="56">
        <f t="shared" si="44"/>
        <v>1214.8752770000001</v>
      </c>
      <c r="X106" s="56">
        <f t="shared" si="45"/>
        <v>0.80986279244548154</v>
      </c>
      <c r="Y106" s="56">
        <f t="shared" si="46"/>
        <v>1.0548093778968186</v>
      </c>
      <c r="Z106" s="56">
        <f t="shared" si="47"/>
        <v>5.4809377896818612</v>
      </c>
      <c r="AA106" s="8">
        <v>6.38</v>
      </c>
      <c r="AB106" s="46">
        <v>1226.702581</v>
      </c>
      <c r="AC106" s="46">
        <v>0</v>
      </c>
      <c r="AD106" s="46"/>
      <c r="AE106" s="49">
        <f t="shared" si="31"/>
        <v>1226.702581</v>
      </c>
      <c r="AF106" s="16">
        <f t="shared" si="48"/>
        <v>0.90241104549513285</v>
      </c>
      <c r="AG106" s="15">
        <f t="shared" si="49"/>
        <v>1.0370777195719538</v>
      </c>
      <c r="AH106" s="16">
        <f t="shared" si="50"/>
        <v>3.7077719571953827</v>
      </c>
      <c r="AI106" s="64">
        <f t="shared" si="51"/>
        <v>1226.702581</v>
      </c>
      <c r="AJ106" s="64">
        <f t="shared" si="52"/>
        <v>0.90241104549513285</v>
      </c>
      <c r="AK106" s="64">
        <f t="shared" si="53"/>
        <v>1.0370777195719538</v>
      </c>
      <c r="AL106" s="64">
        <f t="shared" si="54"/>
        <v>3.7077719571953827</v>
      </c>
      <c r="AM106" s="9">
        <v>2.9</v>
      </c>
      <c r="AN106" s="17">
        <f t="shared" si="32"/>
        <v>1.0155030147778368</v>
      </c>
      <c r="AO106" s="18">
        <f t="shared" si="55"/>
        <v>1.1344872391472194E-2</v>
      </c>
      <c r="AP106" s="17">
        <f t="shared" si="56"/>
        <v>1.0155030147778368</v>
      </c>
      <c r="AQ106" s="18">
        <f t="shared" si="57"/>
        <v>1.5503014777836777</v>
      </c>
    </row>
    <row r="107" spans="1:43" x14ac:dyDescent="0.3">
      <c r="A107">
        <f t="shared" si="33"/>
        <v>105</v>
      </c>
      <c r="B107" s="7">
        <v>43985</v>
      </c>
      <c r="C107" s="8">
        <v>4.0449999999999999</v>
      </c>
      <c r="D107" s="46">
        <v>1180.9292600000001</v>
      </c>
      <c r="E107" s="46">
        <v>0</v>
      </c>
      <c r="F107" s="46"/>
      <c r="G107" s="47">
        <f t="shared" si="29"/>
        <v>1180.9292600000001</v>
      </c>
      <c r="H107" s="12">
        <f t="shared" si="34"/>
        <v>0.14982114956367809</v>
      </c>
      <c r="I107" s="11">
        <f t="shared" si="35"/>
        <v>1.061720014184711</v>
      </c>
      <c r="J107" s="12">
        <f t="shared" si="36"/>
        <v>6.1720014184710958</v>
      </c>
      <c r="K107" s="57">
        <f t="shared" si="37"/>
        <v>1180.9292600000001</v>
      </c>
      <c r="L107" s="59">
        <f t="shared" si="38"/>
        <v>0.14982114956367809</v>
      </c>
      <c r="M107" s="58">
        <f t="shared" si="39"/>
        <v>1.061720014184711</v>
      </c>
      <c r="N107" s="59">
        <f t="shared" si="40"/>
        <v>6.1720014184710958</v>
      </c>
      <c r="O107" s="8">
        <v>5.41</v>
      </c>
      <c r="P107" s="46">
        <v>1219.0798569999999</v>
      </c>
      <c r="Q107" s="46">
        <v>0</v>
      </c>
      <c r="R107" s="46"/>
      <c r="S107" s="48">
        <f t="shared" si="30"/>
        <v>1219.0798569999999</v>
      </c>
      <c r="T107" s="14">
        <f t="shared" si="41"/>
        <v>0.34609149429583042</v>
      </c>
      <c r="U107" s="13">
        <f t="shared" si="42"/>
        <v>1.0584599834347543</v>
      </c>
      <c r="V107" s="14">
        <f t="shared" si="43"/>
        <v>5.8459983434754337</v>
      </c>
      <c r="W107" s="56">
        <f t="shared" si="44"/>
        <v>1219.0798569999999</v>
      </c>
      <c r="X107" s="56">
        <f t="shared" si="45"/>
        <v>0.34609149429583042</v>
      </c>
      <c r="Y107" s="56">
        <f t="shared" si="46"/>
        <v>1.0584599834347543</v>
      </c>
      <c r="Z107" s="56">
        <f t="shared" si="47"/>
        <v>5.8459983434754337</v>
      </c>
      <c r="AA107" s="8">
        <v>6.28</v>
      </c>
      <c r="AB107" s="46">
        <v>1232.753796</v>
      </c>
      <c r="AC107" s="46">
        <v>0</v>
      </c>
      <c r="AD107" s="46"/>
      <c r="AE107" s="49">
        <f t="shared" si="31"/>
        <v>1232.753796</v>
      </c>
      <c r="AF107" s="16">
        <f t="shared" si="48"/>
        <v>0.49329112807987574</v>
      </c>
      <c r="AG107" s="15">
        <f t="shared" si="49"/>
        <v>1.0421935319538953</v>
      </c>
      <c r="AH107" s="16">
        <f t="shared" si="50"/>
        <v>4.2193531953895302</v>
      </c>
      <c r="AI107" s="64">
        <f t="shared" si="51"/>
        <v>1232.753796</v>
      </c>
      <c r="AJ107" s="64">
        <f t="shared" si="52"/>
        <v>0.49329112807987574</v>
      </c>
      <c r="AK107" s="64">
        <f t="shared" si="53"/>
        <v>1.0421935319538953</v>
      </c>
      <c r="AL107" s="64">
        <f t="shared" si="54"/>
        <v>4.2193531953895302</v>
      </c>
      <c r="AM107" s="9">
        <v>2.9</v>
      </c>
      <c r="AN107" s="17">
        <f t="shared" si="32"/>
        <v>1.0156182222989949</v>
      </c>
      <c r="AO107" s="18">
        <f t="shared" si="55"/>
        <v>1.1344872391472194E-2</v>
      </c>
      <c r="AP107" s="17">
        <f t="shared" si="56"/>
        <v>1.0156182222989949</v>
      </c>
      <c r="AQ107" s="18">
        <f t="shared" si="57"/>
        <v>1.5618222298994899</v>
      </c>
    </row>
    <row r="108" spans="1:43" x14ac:dyDescent="0.3">
      <c r="A108">
        <f t="shared" si="33"/>
        <v>106</v>
      </c>
      <c r="B108" s="7">
        <v>43986</v>
      </c>
      <c r="C108" s="8">
        <v>4.085</v>
      </c>
      <c r="D108" s="46">
        <v>1180.0847879999999</v>
      </c>
      <c r="E108" s="46">
        <v>0</v>
      </c>
      <c r="F108" s="46"/>
      <c r="G108" s="47">
        <f t="shared" si="29"/>
        <v>1180.0847879999999</v>
      </c>
      <c r="H108" s="12">
        <f t="shared" si="34"/>
        <v>-7.1509109698930651E-2</v>
      </c>
      <c r="I108" s="11">
        <f t="shared" si="35"/>
        <v>1.0609607876550722</v>
      </c>
      <c r="J108" s="12">
        <f t="shared" si="36"/>
        <v>6.0960787655072179</v>
      </c>
      <c r="K108" s="57">
        <f t="shared" si="37"/>
        <v>1180.0847879999999</v>
      </c>
      <c r="L108" s="59">
        <f t="shared" si="38"/>
        <v>-7.1509109698930651E-2</v>
      </c>
      <c r="M108" s="58">
        <f t="shared" si="39"/>
        <v>1.0609607876550722</v>
      </c>
      <c r="N108" s="59">
        <f t="shared" si="40"/>
        <v>6.0960787655072179</v>
      </c>
      <c r="O108" s="8">
        <v>5.4851999999999999</v>
      </c>
      <c r="P108" s="46">
        <v>1216.0963939999999</v>
      </c>
      <c r="Q108" s="46">
        <v>0</v>
      </c>
      <c r="R108" s="46"/>
      <c r="S108" s="48">
        <f t="shared" si="30"/>
        <v>1216.0963939999999</v>
      </c>
      <c r="T108" s="14">
        <f t="shared" si="41"/>
        <v>-0.24473072726687306</v>
      </c>
      <c r="U108" s="13">
        <f t="shared" si="42"/>
        <v>1.0558696066194657</v>
      </c>
      <c r="V108" s="14">
        <f t="shared" si="43"/>
        <v>5.5869606619465717</v>
      </c>
      <c r="W108" s="56">
        <f t="shared" si="44"/>
        <v>1216.0963939999999</v>
      </c>
      <c r="X108" s="56">
        <f t="shared" si="45"/>
        <v>-0.24473072726687306</v>
      </c>
      <c r="Y108" s="56">
        <f t="shared" si="46"/>
        <v>1.0558696066194657</v>
      </c>
      <c r="Z108" s="56">
        <f t="shared" si="47"/>
        <v>5.5869606619465717</v>
      </c>
      <c r="AA108" s="8">
        <v>6.3650000000000002</v>
      </c>
      <c r="AB108" s="46">
        <v>1228.1645060000001</v>
      </c>
      <c r="AC108" s="46">
        <v>0</v>
      </c>
      <c r="AD108" s="46"/>
      <c r="AE108" s="49">
        <f t="shared" si="31"/>
        <v>1228.1645060000001</v>
      </c>
      <c r="AF108" s="16">
        <f t="shared" si="48"/>
        <v>-0.37227952693320576</v>
      </c>
      <c r="AG108" s="15">
        <f t="shared" si="49"/>
        <v>1.038313658803409</v>
      </c>
      <c r="AH108" s="16">
        <f t="shared" si="50"/>
        <v>3.8313658803408979</v>
      </c>
      <c r="AI108" s="64">
        <f t="shared" si="51"/>
        <v>1228.1645060000001</v>
      </c>
      <c r="AJ108" s="64">
        <f t="shared" si="52"/>
        <v>-0.37227952693320576</v>
      </c>
      <c r="AK108" s="64">
        <f t="shared" si="53"/>
        <v>1.038313658803409</v>
      </c>
      <c r="AL108" s="64">
        <f t="shared" si="54"/>
        <v>3.8313658803408979</v>
      </c>
      <c r="AM108" s="9">
        <v>2.9</v>
      </c>
      <c r="AN108" s="17">
        <f t="shared" si="32"/>
        <v>1.0157334428902993</v>
      </c>
      <c r="AO108" s="18">
        <f t="shared" si="55"/>
        <v>1.1344872391472194E-2</v>
      </c>
      <c r="AP108" s="17">
        <f t="shared" si="56"/>
        <v>1.0157334428902993</v>
      </c>
      <c r="AQ108" s="18">
        <f t="shared" si="57"/>
        <v>1.5733442890299321</v>
      </c>
    </row>
    <row r="109" spans="1:43" x14ac:dyDescent="0.3">
      <c r="A109">
        <f t="shared" si="33"/>
        <v>107</v>
      </c>
      <c r="B109" s="7">
        <v>43987</v>
      </c>
      <c r="C109" s="8">
        <v>4.1950000000000003</v>
      </c>
      <c r="D109" s="46">
        <v>1177.450511</v>
      </c>
      <c r="E109" s="46">
        <v>0</v>
      </c>
      <c r="F109" s="46"/>
      <c r="G109" s="47">
        <f t="shared" si="29"/>
        <v>1177.450511</v>
      </c>
      <c r="H109" s="12">
        <f t="shared" si="34"/>
        <v>-0.22322777369788716</v>
      </c>
      <c r="I109" s="11">
        <f t="shared" si="35"/>
        <v>1.0585924285089823</v>
      </c>
      <c r="J109" s="12">
        <f t="shared" si="36"/>
        <v>5.8592428508982275</v>
      </c>
      <c r="K109" s="57">
        <f t="shared" si="37"/>
        <v>1177.450511</v>
      </c>
      <c r="L109" s="59">
        <f t="shared" si="38"/>
        <v>-0.22322777369788716</v>
      </c>
      <c r="M109" s="58">
        <f t="shared" si="39"/>
        <v>1.0585924285089823</v>
      </c>
      <c r="N109" s="59">
        <f t="shared" si="40"/>
        <v>5.8592428508982275</v>
      </c>
      <c r="O109" s="8">
        <v>5.5796000000000001</v>
      </c>
      <c r="P109" s="46">
        <v>1212.3095430000001</v>
      </c>
      <c r="Q109" s="46">
        <v>0</v>
      </c>
      <c r="R109" s="46"/>
      <c r="S109" s="48">
        <f t="shared" si="30"/>
        <v>1212.3095430000001</v>
      </c>
      <c r="T109" s="14">
        <f t="shared" si="41"/>
        <v>-0.31139398313189126</v>
      </c>
      <c r="U109" s="13">
        <f t="shared" si="42"/>
        <v>1.0525816921947344</v>
      </c>
      <c r="V109" s="14">
        <f t="shared" si="43"/>
        <v>5.2581692194734408</v>
      </c>
      <c r="W109" s="56">
        <f t="shared" si="44"/>
        <v>1212.3095430000001</v>
      </c>
      <c r="X109" s="56">
        <f t="shared" si="45"/>
        <v>-0.31139398313189126</v>
      </c>
      <c r="Y109" s="56">
        <f t="shared" si="46"/>
        <v>1.0525816921947344</v>
      </c>
      <c r="Z109" s="56">
        <f t="shared" si="47"/>
        <v>5.2581692194734408</v>
      </c>
      <c r="AA109" s="8">
        <v>6.4268999999999998</v>
      </c>
      <c r="AB109" s="46">
        <v>1224.9251859999999</v>
      </c>
      <c r="AC109" s="46">
        <v>0</v>
      </c>
      <c r="AD109" s="46"/>
      <c r="AE109" s="49">
        <f t="shared" si="31"/>
        <v>1224.9251859999999</v>
      </c>
      <c r="AF109" s="16">
        <f t="shared" si="48"/>
        <v>-0.26375294060160259</v>
      </c>
      <c r="AG109" s="15">
        <f t="shared" si="49"/>
        <v>1.0355750759956468</v>
      </c>
      <c r="AH109" s="16">
        <f t="shared" si="50"/>
        <v>3.5575075995646799</v>
      </c>
      <c r="AI109" s="64">
        <f t="shared" si="51"/>
        <v>1224.9251859999999</v>
      </c>
      <c r="AJ109" s="64">
        <f t="shared" si="52"/>
        <v>-0.26375294060160259</v>
      </c>
      <c r="AK109" s="64">
        <f t="shared" si="53"/>
        <v>1.0355750759956468</v>
      </c>
      <c r="AL109" s="64">
        <f t="shared" si="54"/>
        <v>3.5575075995646799</v>
      </c>
      <c r="AM109" s="9">
        <v>2.9</v>
      </c>
      <c r="AN109" s="17">
        <f t="shared" si="32"/>
        <v>1.0158486765532326</v>
      </c>
      <c r="AO109" s="18">
        <f t="shared" si="55"/>
        <v>1.1344872391472194E-2</v>
      </c>
      <c r="AP109" s="17">
        <f t="shared" si="56"/>
        <v>1.0158486765532326</v>
      </c>
      <c r="AQ109" s="18">
        <f t="shared" si="57"/>
        <v>1.5848676553232632</v>
      </c>
    </row>
    <row r="110" spans="1:43" x14ac:dyDescent="0.3">
      <c r="A110">
        <f t="shared" si="33"/>
        <v>108</v>
      </c>
      <c r="B110" s="7">
        <v>43990</v>
      </c>
      <c r="C110" s="8">
        <v>4.2350000000000003</v>
      </c>
      <c r="D110" s="46">
        <v>1176.620619</v>
      </c>
      <c r="E110" s="46">
        <v>0</v>
      </c>
      <c r="F110" s="46"/>
      <c r="G110" s="47">
        <f t="shared" si="29"/>
        <v>1176.620619</v>
      </c>
      <c r="H110" s="12">
        <f t="shared" si="34"/>
        <v>-7.048211302699281E-2</v>
      </c>
      <c r="I110" s="11">
        <f t="shared" si="35"/>
        <v>1.0578463101970255</v>
      </c>
      <c r="J110" s="12">
        <f t="shared" si="36"/>
        <v>5.7846310197025463</v>
      </c>
      <c r="K110" s="57">
        <f t="shared" si="37"/>
        <v>1176.620619</v>
      </c>
      <c r="L110" s="59">
        <f t="shared" si="38"/>
        <v>-7.048211302699281E-2</v>
      </c>
      <c r="M110" s="58">
        <f t="shared" si="39"/>
        <v>1.0578463101970255</v>
      </c>
      <c r="N110" s="59">
        <f t="shared" si="40"/>
        <v>5.7846310197025463</v>
      </c>
      <c r="O110" s="8">
        <v>5.5521000000000003</v>
      </c>
      <c r="P110" s="46">
        <v>1213.746046</v>
      </c>
      <c r="Q110" s="46">
        <v>0</v>
      </c>
      <c r="R110" s="46"/>
      <c r="S110" s="48">
        <f t="shared" si="30"/>
        <v>1213.746046</v>
      </c>
      <c r="T110" s="14">
        <f t="shared" si="41"/>
        <v>0.1184930868765699</v>
      </c>
      <c r="U110" s="13">
        <f t="shared" si="42"/>
        <v>1.0538289287337135</v>
      </c>
      <c r="V110" s="14">
        <f t="shared" si="43"/>
        <v>5.3828928733713477</v>
      </c>
      <c r="W110" s="56">
        <f t="shared" si="44"/>
        <v>1213.746046</v>
      </c>
      <c r="X110" s="56">
        <f t="shared" si="45"/>
        <v>0.1184930868765699</v>
      </c>
      <c r="Y110" s="56">
        <f t="shared" si="46"/>
        <v>1.0538289287337135</v>
      </c>
      <c r="Z110" s="56">
        <f t="shared" si="47"/>
        <v>5.3828928733713477</v>
      </c>
      <c r="AA110" s="8">
        <v>6.3761000000000001</v>
      </c>
      <c r="AB110" s="46">
        <v>1228.1306119999999</v>
      </c>
      <c r="AC110" s="46">
        <v>0</v>
      </c>
      <c r="AD110" s="46"/>
      <c r="AE110" s="49">
        <f t="shared" si="31"/>
        <v>1228.1306119999999</v>
      </c>
      <c r="AF110" s="16">
        <f t="shared" si="48"/>
        <v>0.26168341027155151</v>
      </c>
      <c r="AG110" s="15">
        <f t="shared" si="49"/>
        <v>1.0382850041704343</v>
      </c>
      <c r="AH110" s="16">
        <f t="shared" si="50"/>
        <v>3.8285004170434345</v>
      </c>
      <c r="AI110" s="64">
        <f t="shared" si="51"/>
        <v>1228.1306119999999</v>
      </c>
      <c r="AJ110" s="64">
        <f t="shared" si="52"/>
        <v>0.26168341027155151</v>
      </c>
      <c r="AK110" s="64">
        <f t="shared" si="53"/>
        <v>1.0382850041704343</v>
      </c>
      <c r="AL110" s="64">
        <f t="shared" si="54"/>
        <v>3.8285004170434345</v>
      </c>
      <c r="AM110" s="9">
        <v>2.9</v>
      </c>
      <c r="AN110" s="17">
        <f t="shared" si="32"/>
        <v>1.0159639232892781</v>
      </c>
      <c r="AO110" s="18">
        <f t="shared" si="55"/>
        <v>1.1344872391472194E-2</v>
      </c>
      <c r="AP110" s="17">
        <f t="shared" si="56"/>
        <v>1.0159639232892781</v>
      </c>
      <c r="AQ110" s="18">
        <f t="shared" si="57"/>
        <v>1.5963923289278092</v>
      </c>
    </row>
    <row r="111" spans="1:43" x14ac:dyDescent="0.3">
      <c r="A111">
        <f t="shared" si="33"/>
        <v>109</v>
      </c>
      <c r="B111" s="7">
        <v>43991</v>
      </c>
      <c r="C111" s="8">
        <v>4.2350000000000003</v>
      </c>
      <c r="D111" s="46">
        <v>1176.8143</v>
      </c>
      <c r="E111" s="46">
        <v>0</v>
      </c>
      <c r="F111" s="46"/>
      <c r="G111" s="47">
        <f t="shared" si="29"/>
        <v>1176.8143</v>
      </c>
      <c r="H111" s="12">
        <f t="shared" si="34"/>
        <v>1.6460785819361057E-2</v>
      </c>
      <c r="I111" s="11">
        <f t="shared" si="35"/>
        <v>1.0580204400124451</v>
      </c>
      <c r="J111" s="12">
        <f t="shared" si="36"/>
        <v>5.8020440012445107</v>
      </c>
      <c r="K111" s="57">
        <f t="shared" si="37"/>
        <v>1176.8143</v>
      </c>
      <c r="L111" s="59">
        <f t="shared" si="38"/>
        <v>1.6460785819361057E-2</v>
      </c>
      <c r="M111" s="58">
        <f t="shared" si="39"/>
        <v>1.0580204400124451</v>
      </c>
      <c r="N111" s="59">
        <f t="shared" si="40"/>
        <v>5.8020440012445107</v>
      </c>
      <c r="O111" s="8">
        <v>5.5579000000000001</v>
      </c>
      <c r="P111" s="46">
        <v>1213.758529</v>
      </c>
      <c r="Q111" s="46">
        <v>0</v>
      </c>
      <c r="R111" s="46"/>
      <c r="S111" s="48">
        <f t="shared" si="30"/>
        <v>1213.758529</v>
      </c>
      <c r="T111" s="14">
        <f t="shared" si="41"/>
        <v>1.0284688499062611E-3</v>
      </c>
      <c r="U111" s="13">
        <f t="shared" si="42"/>
        <v>1.0538397670359767</v>
      </c>
      <c r="V111" s="14">
        <f t="shared" si="43"/>
        <v>5.3839767035976704</v>
      </c>
      <c r="W111" s="56">
        <f t="shared" si="44"/>
        <v>1213.758529</v>
      </c>
      <c r="X111" s="56">
        <f t="shared" si="45"/>
        <v>1.0284688499062611E-3</v>
      </c>
      <c r="Y111" s="56">
        <f t="shared" si="46"/>
        <v>1.0538397670359767</v>
      </c>
      <c r="Z111" s="56">
        <f t="shared" si="47"/>
        <v>5.3839767035976704</v>
      </c>
      <c r="AA111" s="8">
        <v>6.4076000000000004</v>
      </c>
      <c r="AB111" s="46">
        <v>1226.631901</v>
      </c>
      <c r="AC111" s="46">
        <v>0</v>
      </c>
      <c r="AD111" s="46"/>
      <c r="AE111" s="49">
        <f t="shared" si="31"/>
        <v>1226.631901</v>
      </c>
      <c r="AF111" s="16">
        <f t="shared" si="48"/>
        <v>-0.12203189020419947</v>
      </c>
      <c r="AG111" s="15">
        <f t="shared" si="49"/>
        <v>1.0370179653541385</v>
      </c>
      <c r="AH111" s="16">
        <f t="shared" si="50"/>
        <v>3.7017965354138482</v>
      </c>
      <c r="AI111" s="64">
        <f t="shared" si="51"/>
        <v>1226.631901</v>
      </c>
      <c r="AJ111" s="64">
        <f t="shared" si="52"/>
        <v>-0.12203189020419947</v>
      </c>
      <c r="AK111" s="64">
        <f t="shared" si="53"/>
        <v>1.0370179653541385</v>
      </c>
      <c r="AL111" s="64">
        <f t="shared" si="54"/>
        <v>3.7017965354138482</v>
      </c>
      <c r="AM111" s="9">
        <v>2.9</v>
      </c>
      <c r="AN111" s="17">
        <f t="shared" si="32"/>
        <v>1.0160791830999187</v>
      </c>
      <c r="AO111" s="18">
        <f t="shared" si="55"/>
        <v>1.1344872391472194E-2</v>
      </c>
      <c r="AP111" s="17">
        <f t="shared" si="56"/>
        <v>1.0160791830999187</v>
      </c>
      <c r="AQ111" s="18">
        <f t="shared" si="57"/>
        <v>1.6079183099918737</v>
      </c>
    </row>
    <row r="112" spans="1:43" x14ac:dyDescent="0.3">
      <c r="A112">
        <f t="shared" si="33"/>
        <v>110</v>
      </c>
      <c r="B112" s="7">
        <v>43992</v>
      </c>
      <c r="C112" s="8">
        <v>4.1364000000000001</v>
      </c>
      <c r="D112" s="46">
        <v>1179.5214659999999</v>
      </c>
      <c r="E112" s="46">
        <v>0</v>
      </c>
      <c r="F112" s="46"/>
      <c r="G112" s="47">
        <f t="shared" si="29"/>
        <v>1179.5214659999999</v>
      </c>
      <c r="H112" s="12">
        <f t="shared" si="34"/>
        <v>0.23004190210809128</v>
      </c>
      <c r="I112" s="11">
        <f t="shared" si="35"/>
        <v>1.0604543303573422</v>
      </c>
      <c r="J112" s="12">
        <f t="shared" si="36"/>
        <v>6.0454330357342156</v>
      </c>
      <c r="K112" s="57">
        <f t="shared" si="37"/>
        <v>1179.5214659999999</v>
      </c>
      <c r="L112" s="59">
        <f t="shared" si="38"/>
        <v>0.23004190210809128</v>
      </c>
      <c r="M112" s="58">
        <f t="shared" si="39"/>
        <v>1.0604543303573422</v>
      </c>
      <c r="N112" s="59">
        <f t="shared" si="40"/>
        <v>6.0454330357342156</v>
      </c>
      <c r="O112" s="8">
        <v>5.44</v>
      </c>
      <c r="P112" s="46">
        <v>1219.0659920000001</v>
      </c>
      <c r="Q112" s="46">
        <v>0</v>
      </c>
      <c r="R112" s="46"/>
      <c r="S112" s="48">
        <f t="shared" si="30"/>
        <v>1219.0659920000001</v>
      </c>
      <c r="T112" s="14">
        <f t="shared" si="41"/>
        <v>0.43727503232235954</v>
      </c>
      <c r="U112" s="13">
        <f t="shared" si="42"/>
        <v>1.0584479452179092</v>
      </c>
      <c r="V112" s="14">
        <f t="shared" si="43"/>
        <v>5.8447945217909192</v>
      </c>
      <c r="W112" s="56">
        <f t="shared" si="44"/>
        <v>1219.0659920000001</v>
      </c>
      <c r="X112" s="56">
        <f t="shared" si="45"/>
        <v>0.43727503232235954</v>
      </c>
      <c r="Y112" s="56">
        <f t="shared" si="46"/>
        <v>1.0584479452179092</v>
      </c>
      <c r="Z112" s="56">
        <f t="shared" si="47"/>
        <v>5.8447945217909192</v>
      </c>
      <c r="AA112" s="8">
        <v>6.28</v>
      </c>
      <c r="AB112" s="46">
        <v>1234.2444439999999</v>
      </c>
      <c r="AC112" s="46">
        <v>0</v>
      </c>
      <c r="AD112" s="46"/>
      <c r="AE112" s="49">
        <f t="shared" si="31"/>
        <v>1234.2444439999999</v>
      </c>
      <c r="AF112" s="16">
        <f t="shared" si="48"/>
        <v>0.62060533349850289</v>
      </c>
      <c r="AG112" s="15">
        <f t="shared" si="49"/>
        <v>1.0434537541564639</v>
      </c>
      <c r="AH112" s="16">
        <f t="shared" si="50"/>
        <v>4.3453754156463908</v>
      </c>
      <c r="AI112" s="64">
        <f t="shared" si="51"/>
        <v>1234.2444439999999</v>
      </c>
      <c r="AJ112" s="64">
        <f t="shared" si="52"/>
        <v>0.62060533349850289</v>
      </c>
      <c r="AK112" s="64">
        <f t="shared" si="53"/>
        <v>1.0434537541564639</v>
      </c>
      <c r="AL112" s="64">
        <f t="shared" si="54"/>
        <v>4.3453754156463908</v>
      </c>
      <c r="AM112" s="9">
        <v>2.9</v>
      </c>
      <c r="AN112" s="17">
        <f t="shared" si="32"/>
        <v>1.0161944559866378</v>
      </c>
      <c r="AO112" s="18">
        <f t="shared" si="55"/>
        <v>1.1344872391472194E-2</v>
      </c>
      <c r="AP112" s="17">
        <f t="shared" si="56"/>
        <v>1.0161944559866378</v>
      </c>
      <c r="AQ112" s="18">
        <f t="shared" si="57"/>
        <v>1.6194455986637823</v>
      </c>
    </row>
    <row r="113" spans="1:43" x14ac:dyDescent="0.3">
      <c r="A113">
        <f t="shared" si="33"/>
        <v>111</v>
      </c>
      <c r="B113" s="7">
        <v>43994</v>
      </c>
      <c r="C113" s="8">
        <v>4.1569000000000003</v>
      </c>
      <c r="D113" s="46">
        <v>1179.1887790000001</v>
      </c>
      <c r="E113" s="46">
        <v>0</v>
      </c>
      <c r="F113" s="46"/>
      <c r="G113" s="47">
        <f t="shared" si="29"/>
        <v>1179.1887790000001</v>
      </c>
      <c r="H113" s="12">
        <f t="shared" si="34"/>
        <v>-2.8205251840651702E-2</v>
      </c>
      <c r="I113" s="11">
        <f t="shared" si="35"/>
        <v>1.0601552265428098</v>
      </c>
      <c r="J113" s="12">
        <f t="shared" si="36"/>
        <v>6.0155226542809803</v>
      </c>
      <c r="K113" s="57">
        <f t="shared" si="37"/>
        <v>1179.1887790000001</v>
      </c>
      <c r="L113" s="59">
        <f t="shared" si="38"/>
        <v>-2.8205251840651702E-2</v>
      </c>
      <c r="M113" s="58">
        <f t="shared" si="39"/>
        <v>1.0601552265428098</v>
      </c>
      <c r="N113" s="59">
        <f t="shared" si="40"/>
        <v>6.0155226542809803</v>
      </c>
      <c r="O113" s="8">
        <v>5.4630000000000001</v>
      </c>
      <c r="P113" s="46">
        <v>1218.336239</v>
      </c>
      <c r="Q113" s="46">
        <v>0</v>
      </c>
      <c r="R113" s="46"/>
      <c r="S113" s="48">
        <f t="shared" si="30"/>
        <v>1218.336239</v>
      </c>
      <c r="T113" s="14">
        <f t="shared" si="41"/>
        <v>-5.9861648572678838E-2</v>
      </c>
      <c r="U113" s="13">
        <f t="shared" si="42"/>
        <v>1.057814340828618</v>
      </c>
      <c r="V113" s="14">
        <f t="shared" si="43"/>
        <v>5.7814340828618027</v>
      </c>
      <c r="W113" s="56">
        <f t="shared" si="44"/>
        <v>1218.336239</v>
      </c>
      <c r="X113" s="56">
        <f t="shared" si="45"/>
        <v>-5.9861648572678838E-2</v>
      </c>
      <c r="Y113" s="56">
        <f t="shared" si="46"/>
        <v>1.057814340828618</v>
      </c>
      <c r="Z113" s="56">
        <f t="shared" si="47"/>
        <v>5.7814340828618027</v>
      </c>
      <c r="AA113" s="8">
        <v>6.2771999999999997</v>
      </c>
      <c r="AB113" s="46">
        <v>1234.703794</v>
      </c>
      <c r="AC113" s="46">
        <v>0</v>
      </c>
      <c r="AD113" s="46"/>
      <c r="AE113" s="49">
        <f t="shared" si="31"/>
        <v>1234.703794</v>
      </c>
      <c r="AF113" s="16">
        <f t="shared" si="48"/>
        <v>3.7217100893838229E-2</v>
      </c>
      <c r="AG113" s="15">
        <f t="shared" si="49"/>
        <v>1.0438420973929288</v>
      </c>
      <c r="AH113" s="16">
        <f t="shared" si="50"/>
        <v>4.3842097392928769</v>
      </c>
      <c r="AI113" s="64">
        <f t="shared" si="51"/>
        <v>1234.703794</v>
      </c>
      <c r="AJ113" s="64">
        <f t="shared" si="52"/>
        <v>3.7217100893838229E-2</v>
      </c>
      <c r="AK113" s="64">
        <f t="shared" si="53"/>
        <v>1.0438420973929288</v>
      </c>
      <c r="AL113" s="64">
        <f t="shared" si="54"/>
        <v>4.3842097392928769</v>
      </c>
      <c r="AM113" s="9">
        <v>2.9</v>
      </c>
      <c r="AN113" s="17">
        <f t="shared" si="32"/>
        <v>1.0163097419509188</v>
      </c>
      <c r="AO113" s="18">
        <f t="shared" si="55"/>
        <v>1.1344872391472194E-2</v>
      </c>
      <c r="AP113" s="17">
        <f t="shared" si="56"/>
        <v>1.0163097419509188</v>
      </c>
      <c r="AQ113" s="18">
        <f t="shared" si="57"/>
        <v>1.6309741950918832</v>
      </c>
    </row>
    <row r="114" spans="1:43" x14ac:dyDescent="0.3">
      <c r="A114">
        <f t="shared" si="33"/>
        <v>112</v>
      </c>
      <c r="B114" s="7">
        <v>43997</v>
      </c>
      <c r="C114" s="8">
        <v>4.165</v>
      </c>
      <c r="D114" s="46">
        <v>1179.1733850000001</v>
      </c>
      <c r="E114" s="46">
        <v>0</v>
      </c>
      <c r="F114" s="46"/>
      <c r="G114" s="47">
        <f t="shared" si="29"/>
        <v>1179.1733850000001</v>
      </c>
      <c r="H114" s="12">
        <f t="shared" si="34"/>
        <v>-1.3054737523110482E-3</v>
      </c>
      <c r="I114" s="11">
        <f t="shared" si="35"/>
        <v>1.0601413864945934</v>
      </c>
      <c r="J114" s="12">
        <f t="shared" si="36"/>
        <v>6.0141386494593441</v>
      </c>
      <c r="K114" s="57">
        <f t="shared" si="37"/>
        <v>1179.1733850000001</v>
      </c>
      <c r="L114" s="59">
        <f t="shared" si="38"/>
        <v>-1.3054737523110482E-3</v>
      </c>
      <c r="M114" s="58">
        <f t="shared" si="39"/>
        <v>1.0601413864945934</v>
      </c>
      <c r="N114" s="59">
        <f t="shared" si="40"/>
        <v>6.0141386494593441</v>
      </c>
      <c r="O114" s="8">
        <v>5.4912999999999998</v>
      </c>
      <c r="P114" s="46">
        <v>1217.3827590000001</v>
      </c>
      <c r="Q114" s="46">
        <v>0</v>
      </c>
      <c r="R114" s="46"/>
      <c r="S114" s="48">
        <f t="shared" si="30"/>
        <v>1217.3827590000001</v>
      </c>
      <c r="T114" s="14">
        <f t="shared" si="41"/>
        <v>-7.8260825663567513E-2</v>
      </c>
      <c r="U114" s="13">
        <f t="shared" si="42"/>
        <v>1.056986486591498</v>
      </c>
      <c r="V114" s="14">
        <f t="shared" si="43"/>
        <v>5.6986486591497965</v>
      </c>
      <c r="W114" s="56">
        <f t="shared" si="44"/>
        <v>1217.3827590000001</v>
      </c>
      <c r="X114" s="56">
        <f t="shared" si="45"/>
        <v>-7.8260825663567513E-2</v>
      </c>
      <c r="Y114" s="56">
        <f t="shared" si="46"/>
        <v>1.056986486591498</v>
      </c>
      <c r="Z114" s="56">
        <f t="shared" si="47"/>
        <v>5.6986486591497965</v>
      </c>
      <c r="AA114" s="8">
        <v>6.3118999999999996</v>
      </c>
      <c r="AB114" s="46">
        <v>1233.010004</v>
      </c>
      <c r="AC114" s="46">
        <v>0</v>
      </c>
      <c r="AD114" s="46"/>
      <c r="AE114" s="49">
        <f t="shared" si="31"/>
        <v>1233.010004</v>
      </c>
      <c r="AF114" s="16">
        <f t="shared" si="48"/>
        <v>-0.13718188995862635</v>
      </c>
      <c r="AG114" s="15">
        <f t="shared" si="49"/>
        <v>1.0424101350755415</v>
      </c>
      <c r="AH114" s="16">
        <f t="shared" si="50"/>
        <v>4.2410135075541477</v>
      </c>
      <c r="AI114" s="64">
        <f t="shared" si="51"/>
        <v>1233.010004</v>
      </c>
      <c r="AJ114" s="64">
        <f t="shared" si="52"/>
        <v>-0.13718188995862635</v>
      </c>
      <c r="AK114" s="64">
        <f t="shared" si="53"/>
        <v>1.0424101350755415</v>
      </c>
      <c r="AL114" s="64">
        <f t="shared" si="54"/>
        <v>4.2410135075541477</v>
      </c>
      <c r="AM114" s="9">
        <v>2.9</v>
      </c>
      <c r="AN114" s="17">
        <f t="shared" si="32"/>
        <v>1.0164250409942452</v>
      </c>
      <c r="AO114" s="18">
        <f t="shared" si="55"/>
        <v>1.1344872391472194E-2</v>
      </c>
      <c r="AP114" s="17">
        <f t="shared" si="56"/>
        <v>1.0164250409942452</v>
      </c>
      <c r="AQ114" s="18">
        <f t="shared" si="57"/>
        <v>1.6425040994245244</v>
      </c>
    </row>
    <row r="115" spans="1:43" x14ac:dyDescent="0.3">
      <c r="A115">
        <f t="shared" si="33"/>
        <v>113</v>
      </c>
      <c r="B115" s="7">
        <v>43998</v>
      </c>
      <c r="C115" s="8">
        <v>4.2062999999999997</v>
      </c>
      <c r="D115" s="46">
        <v>1178.316595</v>
      </c>
      <c r="E115" s="46">
        <v>0</v>
      </c>
      <c r="F115" s="46"/>
      <c r="G115" s="47">
        <f t="shared" si="29"/>
        <v>1178.316595</v>
      </c>
      <c r="H115" s="12">
        <f t="shared" si="34"/>
        <v>-7.2660222058862356E-2</v>
      </c>
      <c r="I115" s="11">
        <f t="shared" si="35"/>
        <v>1.0593710854090286</v>
      </c>
      <c r="J115" s="12">
        <f t="shared" si="36"/>
        <v>5.9371085409028579</v>
      </c>
      <c r="K115" s="57">
        <f t="shared" si="37"/>
        <v>1178.316595</v>
      </c>
      <c r="L115" s="59">
        <f t="shared" si="38"/>
        <v>-7.2660222058862356E-2</v>
      </c>
      <c r="M115" s="58">
        <f t="shared" si="39"/>
        <v>1.0593710854090286</v>
      </c>
      <c r="N115" s="59">
        <f t="shared" si="40"/>
        <v>5.9371085409028579</v>
      </c>
      <c r="O115" s="8">
        <v>5.5617999999999999</v>
      </c>
      <c r="P115" s="46">
        <v>1214.6350500000001</v>
      </c>
      <c r="Q115" s="46">
        <v>0</v>
      </c>
      <c r="R115" s="46"/>
      <c r="S115" s="48">
        <f t="shared" si="30"/>
        <v>1214.6350500000001</v>
      </c>
      <c r="T115" s="14">
        <f t="shared" si="41"/>
        <v>-0.22570625217799289</v>
      </c>
      <c r="U115" s="13">
        <f t="shared" si="42"/>
        <v>1.0546008020065845</v>
      </c>
      <c r="V115" s="14">
        <f t="shared" si="43"/>
        <v>5.4600802006584459</v>
      </c>
      <c r="W115" s="56">
        <f t="shared" si="44"/>
        <v>1214.6350500000001</v>
      </c>
      <c r="X115" s="56">
        <f t="shared" si="45"/>
        <v>-0.22570625217799289</v>
      </c>
      <c r="Y115" s="56">
        <f t="shared" si="46"/>
        <v>1.0546008020065845</v>
      </c>
      <c r="Z115" s="56">
        <f t="shared" si="47"/>
        <v>5.4600802006584459</v>
      </c>
      <c r="AA115" s="8">
        <v>6.42</v>
      </c>
      <c r="AB115" s="46">
        <v>1227.135759</v>
      </c>
      <c r="AC115" s="46">
        <v>0</v>
      </c>
      <c r="AD115" s="46"/>
      <c r="AE115" s="49">
        <f t="shared" si="31"/>
        <v>1227.135759</v>
      </c>
      <c r="AF115" s="16">
        <f t="shared" si="48"/>
        <v>-0.47641503158476484</v>
      </c>
      <c r="AG115" s="15">
        <f t="shared" si="49"/>
        <v>1.0374439365012786</v>
      </c>
      <c r="AH115" s="16">
        <f t="shared" si="50"/>
        <v>3.7443936501278641</v>
      </c>
      <c r="AI115" s="64">
        <f t="shared" si="51"/>
        <v>1227.135759</v>
      </c>
      <c r="AJ115" s="64">
        <f t="shared" si="52"/>
        <v>-0.47641503158476484</v>
      </c>
      <c r="AK115" s="64">
        <f t="shared" si="53"/>
        <v>1.0374439365012786</v>
      </c>
      <c r="AL115" s="64">
        <f t="shared" si="54"/>
        <v>3.7443936501278641</v>
      </c>
      <c r="AM115" s="9">
        <v>2.9</v>
      </c>
      <c r="AN115" s="17">
        <f t="shared" si="32"/>
        <v>1.016540353118101</v>
      </c>
      <c r="AO115" s="18">
        <f t="shared" si="55"/>
        <v>1.1344872391472194E-2</v>
      </c>
      <c r="AP115" s="17">
        <f t="shared" si="56"/>
        <v>1.016540353118101</v>
      </c>
      <c r="AQ115" s="18">
        <f t="shared" si="57"/>
        <v>1.6540353118100981</v>
      </c>
    </row>
    <row r="116" spans="1:43" x14ac:dyDescent="0.3">
      <c r="A116">
        <f t="shared" si="33"/>
        <v>114</v>
      </c>
      <c r="B116" s="7">
        <v>43999</v>
      </c>
      <c r="C116" s="8">
        <v>4.1380999999999997</v>
      </c>
      <c r="D116" s="46">
        <v>1180.2374339999999</v>
      </c>
      <c r="E116" s="46">
        <v>0</v>
      </c>
      <c r="F116" s="46"/>
      <c r="G116" s="47">
        <f t="shared" si="29"/>
        <v>1180.2374339999999</v>
      </c>
      <c r="H116" s="12">
        <f t="shared" si="34"/>
        <v>0.16301552640016759</v>
      </c>
      <c r="I116" s="11">
        <f t="shared" si="35"/>
        <v>1.0610980247604394</v>
      </c>
      <c r="J116" s="12">
        <f t="shared" si="36"/>
        <v>6.1098024760439351</v>
      </c>
      <c r="K116" s="57">
        <f t="shared" si="37"/>
        <v>1180.2374339999999</v>
      </c>
      <c r="L116" s="59">
        <f t="shared" si="38"/>
        <v>0.16301552640016759</v>
      </c>
      <c r="M116" s="58">
        <f t="shared" si="39"/>
        <v>1.0610980247604394</v>
      </c>
      <c r="N116" s="59">
        <f t="shared" si="40"/>
        <v>6.1098024760439351</v>
      </c>
      <c r="O116" s="8">
        <v>5.4512999999999998</v>
      </c>
      <c r="P116" s="46">
        <v>1219.608109</v>
      </c>
      <c r="Q116" s="46">
        <v>0</v>
      </c>
      <c r="R116" s="46"/>
      <c r="S116" s="48">
        <f t="shared" si="30"/>
        <v>1219.608109</v>
      </c>
      <c r="T116" s="14">
        <f t="shared" si="41"/>
        <v>0.40942824760408225</v>
      </c>
      <c r="U116" s="13">
        <f t="shared" si="42"/>
        <v>1.0589186355894586</v>
      </c>
      <c r="V116" s="14">
        <f t="shared" si="43"/>
        <v>5.8918635589458646</v>
      </c>
      <c r="W116" s="56">
        <f t="shared" si="44"/>
        <v>1219.608109</v>
      </c>
      <c r="X116" s="56">
        <f t="shared" si="45"/>
        <v>0.40942824760408225</v>
      </c>
      <c r="Y116" s="56">
        <f t="shared" si="46"/>
        <v>1.0589186355894586</v>
      </c>
      <c r="Z116" s="56">
        <f t="shared" si="47"/>
        <v>5.8918635589458646</v>
      </c>
      <c r="AA116" s="8">
        <v>6.3</v>
      </c>
      <c r="AB116" s="46">
        <v>1234.2910119999999</v>
      </c>
      <c r="AC116" s="46">
        <v>0</v>
      </c>
      <c r="AD116" s="46"/>
      <c r="AE116" s="49">
        <f t="shared" si="31"/>
        <v>1234.2910119999999</v>
      </c>
      <c r="AF116" s="16">
        <f t="shared" si="48"/>
        <v>0.58308568938050254</v>
      </c>
      <c r="AG116" s="15">
        <f t="shared" si="49"/>
        <v>1.0434931236303633</v>
      </c>
      <c r="AH116" s="16">
        <f t="shared" si="50"/>
        <v>4.3493123630363284</v>
      </c>
      <c r="AI116" s="64">
        <f t="shared" si="51"/>
        <v>1234.2910119999999</v>
      </c>
      <c r="AJ116" s="64">
        <f t="shared" si="52"/>
        <v>0.58308568938050254</v>
      </c>
      <c r="AK116" s="64">
        <f t="shared" si="53"/>
        <v>1.0434931236303633</v>
      </c>
      <c r="AL116" s="64">
        <f t="shared" si="54"/>
        <v>4.3493123630363284</v>
      </c>
      <c r="AM116" s="9">
        <v>2.9</v>
      </c>
      <c r="AN116" s="17">
        <f t="shared" si="32"/>
        <v>1.01665567832397</v>
      </c>
      <c r="AO116" s="18">
        <f t="shared" si="55"/>
        <v>1.1344872391472194E-2</v>
      </c>
      <c r="AP116" s="17">
        <f t="shared" si="56"/>
        <v>1.01665567832397</v>
      </c>
      <c r="AQ116" s="18">
        <f t="shared" si="57"/>
        <v>1.6655678323969969</v>
      </c>
    </row>
    <row r="117" spans="1:43" x14ac:dyDescent="0.3">
      <c r="A117">
        <f t="shared" si="33"/>
        <v>115</v>
      </c>
      <c r="B117" s="7">
        <v>44000</v>
      </c>
      <c r="C117" s="8">
        <v>4.2568000000000001</v>
      </c>
      <c r="D117" s="46">
        <v>1177.426882</v>
      </c>
      <c r="E117" s="46">
        <v>0</v>
      </c>
      <c r="F117" s="46"/>
      <c r="G117" s="47">
        <f t="shared" si="29"/>
        <v>1177.426882</v>
      </c>
      <c r="H117" s="12">
        <f t="shared" si="34"/>
        <v>-0.23813445659611743</v>
      </c>
      <c r="I117" s="11">
        <f t="shared" si="35"/>
        <v>1.0585711847452239</v>
      </c>
      <c r="J117" s="12">
        <f t="shared" si="36"/>
        <v>5.8571184745223936</v>
      </c>
      <c r="K117" s="57">
        <f t="shared" si="37"/>
        <v>1177.426882</v>
      </c>
      <c r="L117" s="59">
        <f t="shared" si="38"/>
        <v>-0.23813445659611743</v>
      </c>
      <c r="M117" s="58">
        <f t="shared" si="39"/>
        <v>1.0585711847452239</v>
      </c>
      <c r="N117" s="59">
        <f t="shared" si="40"/>
        <v>5.8571184745223936</v>
      </c>
      <c r="O117" s="8">
        <v>5.6558999999999999</v>
      </c>
      <c r="P117" s="46">
        <v>1211.167899</v>
      </c>
      <c r="Q117" s="46">
        <v>0</v>
      </c>
      <c r="R117" s="46"/>
      <c r="S117" s="48">
        <f t="shared" si="30"/>
        <v>1211.167899</v>
      </c>
      <c r="T117" s="14">
        <f t="shared" si="41"/>
        <v>-0.69204279126353629</v>
      </c>
      <c r="U117" s="13">
        <f t="shared" si="42"/>
        <v>1.0515904655065156</v>
      </c>
      <c r="V117" s="14">
        <f t="shared" si="43"/>
        <v>5.1590465506515581</v>
      </c>
      <c r="W117" s="56">
        <f t="shared" si="44"/>
        <v>1211.167899</v>
      </c>
      <c r="X117" s="56">
        <f t="shared" si="45"/>
        <v>-0.69204279126353629</v>
      </c>
      <c r="Y117" s="56">
        <f t="shared" si="46"/>
        <v>1.0515904655065156</v>
      </c>
      <c r="Z117" s="56">
        <f t="shared" si="47"/>
        <v>5.1590465506515581</v>
      </c>
      <c r="AA117" s="8">
        <v>6.4901999999999997</v>
      </c>
      <c r="AB117" s="46">
        <v>1223.760305</v>
      </c>
      <c r="AC117" s="46">
        <v>0</v>
      </c>
      <c r="AD117" s="46"/>
      <c r="AE117" s="49">
        <f t="shared" si="31"/>
        <v>1223.760305</v>
      </c>
      <c r="AF117" s="16">
        <f t="shared" si="48"/>
        <v>-0.8531786181393608</v>
      </c>
      <c r="AG117" s="15">
        <f t="shared" si="49"/>
        <v>1.0345902634177946</v>
      </c>
      <c r="AH117" s="16">
        <f t="shared" si="50"/>
        <v>3.4590263417794587</v>
      </c>
      <c r="AI117" s="64">
        <f t="shared" si="51"/>
        <v>1223.760305</v>
      </c>
      <c r="AJ117" s="64">
        <f t="shared" si="52"/>
        <v>-0.8531786181393608</v>
      </c>
      <c r="AK117" s="64">
        <f t="shared" si="53"/>
        <v>1.0345902634177946</v>
      </c>
      <c r="AL117" s="64">
        <f t="shared" si="54"/>
        <v>3.4590263417794587</v>
      </c>
      <c r="AM117" s="9">
        <v>2.15</v>
      </c>
      <c r="AN117" s="17">
        <f t="shared" si="32"/>
        <v>1.0167710166133366</v>
      </c>
      <c r="AO117" s="18">
        <f t="shared" si="55"/>
        <v>1.1344872391472194E-2</v>
      </c>
      <c r="AP117" s="17">
        <f t="shared" si="56"/>
        <v>1.0167710166133366</v>
      </c>
      <c r="AQ117" s="18">
        <f t="shared" si="57"/>
        <v>1.6771016613336576</v>
      </c>
    </row>
    <row r="118" spans="1:43" x14ac:dyDescent="0.3">
      <c r="A118">
        <f t="shared" si="33"/>
        <v>116</v>
      </c>
      <c r="B118" s="7">
        <v>44001</v>
      </c>
      <c r="C118" s="8">
        <v>4.1525999999999996</v>
      </c>
      <c r="D118" s="46">
        <v>1180.250738</v>
      </c>
      <c r="E118" s="46">
        <v>0</v>
      </c>
      <c r="F118" s="46"/>
      <c r="G118" s="47">
        <f t="shared" si="29"/>
        <v>1180.250738</v>
      </c>
      <c r="H118" s="12">
        <f t="shared" si="34"/>
        <v>0.23983281197073048</v>
      </c>
      <c r="I118" s="11">
        <f t="shared" si="35"/>
        <v>1.0611099857843103</v>
      </c>
      <c r="J118" s="12">
        <f t="shared" si="36"/>
        <v>6.1109985784310261</v>
      </c>
      <c r="K118" s="57">
        <f t="shared" si="37"/>
        <v>1180.250738</v>
      </c>
      <c r="L118" s="59">
        <f t="shared" si="38"/>
        <v>0.23983281197073048</v>
      </c>
      <c r="M118" s="58">
        <f t="shared" si="39"/>
        <v>1.0611099857843103</v>
      </c>
      <c r="N118" s="59">
        <f t="shared" si="40"/>
        <v>6.1109985784310261</v>
      </c>
      <c r="O118" s="8">
        <v>5.6201999999999996</v>
      </c>
      <c r="P118" s="46">
        <v>1212.9422440000001</v>
      </c>
      <c r="Q118" s="46">
        <v>0</v>
      </c>
      <c r="R118" s="46"/>
      <c r="S118" s="48">
        <f t="shared" si="30"/>
        <v>1212.9422440000001</v>
      </c>
      <c r="T118" s="14">
        <f t="shared" si="41"/>
        <v>0.14649868126994647</v>
      </c>
      <c r="U118" s="13">
        <f t="shared" si="42"/>
        <v>1.0531310316708431</v>
      </c>
      <c r="V118" s="14">
        <f t="shared" si="43"/>
        <v>5.3131031670843099</v>
      </c>
      <c r="W118" s="56">
        <f t="shared" si="44"/>
        <v>1212.9422440000001</v>
      </c>
      <c r="X118" s="56">
        <f t="shared" si="45"/>
        <v>0.14649868126994647</v>
      </c>
      <c r="Y118" s="56">
        <f t="shared" si="46"/>
        <v>1.0531310316708431</v>
      </c>
      <c r="Z118" s="56">
        <f t="shared" si="47"/>
        <v>5.3131031670843099</v>
      </c>
      <c r="AA118" s="8">
        <v>6.47</v>
      </c>
      <c r="AB118" s="46">
        <v>1225.208922</v>
      </c>
      <c r="AC118" s="46">
        <v>0</v>
      </c>
      <c r="AD118" s="46"/>
      <c r="AE118" s="49">
        <f t="shared" si="31"/>
        <v>1225.208922</v>
      </c>
      <c r="AF118" s="16">
        <f t="shared" si="48"/>
        <v>0.11837424323057899</v>
      </c>
      <c r="AG118" s="15">
        <f t="shared" si="49"/>
        <v>1.0358149518126527</v>
      </c>
      <c r="AH118" s="16">
        <f t="shared" si="50"/>
        <v>3.5814951812652707</v>
      </c>
      <c r="AI118" s="64">
        <f t="shared" si="51"/>
        <v>1225.208922</v>
      </c>
      <c r="AJ118" s="64">
        <f t="shared" si="52"/>
        <v>0.11837424323057899</v>
      </c>
      <c r="AK118" s="64">
        <f t="shared" si="53"/>
        <v>1.0358149518126527</v>
      </c>
      <c r="AL118" s="64">
        <f t="shared" si="54"/>
        <v>3.5814951812652707</v>
      </c>
      <c r="AM118" s="9">
        <v>2.15</v>
      </c>
      <c r="AN118" s="17">
        <f t="shared" si="32"/>
        <v>1.016856849166978</v>
      </c>
      <c r="AO118" s="18">
        <f t="shared" si="55"/>
        <v>8.4416798117770142E-3</v>
      </c>
      <c r="AP118" s="17">
        <f t="shared" si="56"/>
        <v>1.016856849166978</v>
      </c>
      <c r="AQ118" s="18">
        <f t="shared" si="57"/>
        <v>1.685684916697805</v>
      </c>
    </row>
    <row r="119" spans="1:43" x14ac:dyDescent="0.3">
      <c r="A119">
        <f t="shared" si="33"/>
        <v>117</v>
      </c>
      <c r="B119" s="7">
        <v>44004</v>
      </c>
      <c r="C119" s="8">
        <v>4.1825000000000001</v>
      </c>
      <c r="D119" s="46">
        <v>1179.687203</v>
      </c>
      <c r="E119" s="46">
        <v>0</v>
      </c>
      <c r="F119" s="46"/>
      <c r="G119" s="47">
        <f t="shared" si="29"/>
        <v>1179.687203</v>
      </c>
      <c r="H119" s="12">
        <f t="shared" si="34"/>
        <v>-4.7747057625646683E-2</v>
      </c>
      <c r="I119" s="11">
        <f t="shared" si="35"/>
        <v>1.0606033369879264</v>
      </c>
      <c r="J119" s="12">
        <f t="shared" si="36"/>
        <v>6.0603336987926415</v>
      </c>
      <c r="K119" s="57">
        <f t="shared" si="37"/>
        <v>1179.687203</v>
      </c>
      <c r="L119" s="59">
        <f t="shared" si="38"/>
        <v>-4.7747057625646683E-2</v>
      </c>
      <c r="M119" s="58">
        <f t="shared" si="39"/>
        <v>1.0606033369879264</v>
      </c>
      <c r="N119" s="59">
        <f t="shared" si="40"/>
        <v>6.0603336987926415</v>
      </c>
      <c r="O119" s="8">
        <v>5.7149999999999999</v>
      </c>
      <c r="P119" s="46">
        <v>1209.2052960000001</v>
      </c>
      <c r="Q119" s="46">
        <v>0</v>
      </c>
      <c r="R119" s="46"/>
      <c r="S119" s="48">
        <f t="shared" si="30"/>
        <v>1209.2052960000001</v>
      </c>
      <c r="T119" s="14">
        <f t="shared" si="41"/>
        <v>-0.30808952515961607</v>
      </c>
      <c r="U119" s="13">
        <f t="shared" si="42"/>
        <v>1.0498864452760599</v>
      </c>
      <c r="V119" s="14">
        <f t="shared" si="43"/>
        <v>4.9886445276059899</v>
      </c>
      <c r="W119" s="56">
        <f t="shared" si="44"/>
        <v>1209.2052960000001</v>
      </c>
      <c r="X119" s="56">
        <f t="shared" si="45"/>
        <v>-0.30808952515961607</v>
      </c>
      <c r="Y119" s="56">
        <f t="shared" si="46"/>
        <v>1.0498864452760599</v>
      </c>
      <c r="Z119" s="56">
        <f t="shared" si="47"/>
        <v>4.9886445276059899</v>
      </c>
      <c r="AA119" s="8">
        <v>6.58</v>
      </c>
      <c r="AB119" s="46">
        <v>1219.3099279999999</v>
      </c>
      <c r="AC119" s="46">
        <v>0</v>
      </c>
      <c r="AD119" s="46"/>
      <c r="AE119" s="49">
        <f t="shared" si="31"/>
        <v>1219.3099279999999</v>
      </c>
      <c r="AF119" s="16">
        <f t="shared" si="48"/>
        <v>-0.4814684168615746</v>
      </c>
      <c r="AG119" s="15">
        <f t="shared" si="49"/>
        <v>1.0308278299625449</v>
      </c>
      <c r="AH119" s="16">
        <f t="shared" si="50"/>
        <v>3.082782996254485</v>
      </c>
      <c r="AI119" s="64">
        <f t="shared" si="51"/>
        <v>1219.3099279999999</v>
      </c>
      <c r="AJ119" s="64">
        <f t="shared" si="52"/>
        <v>-0.4814684168615746</v>
      </c>
      <c r="AK119" s="64">
        <f t="shared" si="53"/>
        <v>1.0308278299625449</v>
      </c>
      <c r="AL119" s="64">
        <f t="shared" si="54"/>
        <v>3.082782996254485</v>
      </c>
      <c r="AM119" s="9">
        <v>2.15</v>
      </c>
      <c r="AN119" s="17">
        <f t="shared" si="32"/>
        <v>1.0169426889663289</v>
      </c>
      <c r="AO119" s="18">
        <f t="shared" si="55"/>
        <v>8.4416798117770142E-3</v>
      </c>
      <c r="AP119" s="17">
        <f t="shared" si="56"/>
        <v>1.0169426889663289</v>
      </c>
      <c r="AQ119" s="18">
        <f t="shared" si="57"/>
        <v>1.6942688966328889</v>
      </c>
    </row>
    <row r="120" spans="1:43" x14ac:dyDescent="0.3">
      <c r="A120">
        <f t="shared" si="33"/>
        <v>118</v>
      </c>
      <c r="B120" s="7">
        <v>44005</v>
      </c>
      <c r="C120" s="8">
        <v>4.1136999999999997</v>
      </c>
      <c r="D120" s="46">
        <v>1181.6125360000001</v>
      </c>
      <c r="E120" s="46">
        <v>0</v>
      </c>
      <c r="F120" s="46"/>
      <c r="G120" s="47">
        <f t="shared" si="29"/>
        <v>1181.6125360000001</v>
      </c>
      <c r="H120" s="12">
        <f t="shared" si="34"/>
        <v>0.16320707685086866</v>
      </c>
      <c r="I120" s="11">
        <f t="shared" si="35"/>
        <v>1.0623343166912071</v>
      </c>
      <c r="J120" s="12">
        <f t="shared" si="36"/>
        <v>6.2334316691207148</v>
      </c>
      <c r="K120" s="57">
        <f t="shared" si="37"/>
        <v>1181.6125360000001</v>
      </c>
      <c r="L120" s="59">
        <f t="shared" si="38"/>
        <v>0.16320707685086866</v>
      </c>
      <c r="M120" s="58">
        <f t="shared" si="39"/>
        <v>1.0623343166912071</v>
      </c>
      <c r="N120" s="59">
        <f t="shared" si="40"/>
        <v>6.2334316691207148</v>
      </c>
      <c r="O120" s="8">
        <v>5.6166</v>
      </c>
      <c r="P120" s="46">
        <v>1213.6208750000001</v>
      </c>
      <c r="Q120" s="46">
        <v>0</v>
      </c>
      <c r="R120" s="46"/>
      <c r="S120" s="48">
        <f t="shared" si="30"/>
        <v>1213.6208750000001</v>
      </c>
      <c r="T120" s="14">
        <f t="shared" si="41"/>
        <v>0.36516371658366076</v>
      </c>
      <c r="U120" s="13">
        <f t="shared" si="42"/>
        <v>1.0537202496395381</v>
      </c>
      <c r="V120" s="14">
        <f t="shared" si="43"/>
        <v>5.3720249639538142</v>
      </c>
      <c r="W120" s="56">
        <f t="shared" si="44"/>
        <v>1213.6208750000001</v>
      </c>
      <c r="X120" s="56">
        <f t="shared" si="45"/>
        <v>0.36516371658366076</v>
      </c>
      <c r="Y120" s="56">
        <f t="shared" si="46"/>
        <v>1.0537202496395381</v>
      </c>
      <c r="Z120" s="56">
        <f t="shared" si="47"/>
        <v>5.3720249639538142</v>
      </c>
      <c r="AA120" s="8">
        <v>6.4850000000000003</v>
      </c>
      <c r="AB120" s="46">
        <v>1224.9705799999999</v>
      </c>
      <c r="AC120" s="46">
        <v>0</v>
      </c>
      <c r="AD120" s="46"/>
      <c r="AE120" s="49">
        <f t="shared" si="31"/>
        <v>1224.9705799999999</v>
      </c>
      <c r="AF120" s="16">
        <f t="shared" si="48"/>
        <v>0.46425046413629545</v>
      </c>
      <c r="AG120" s="15">
        <f t="shared" si="49"/>
        <v>1.035613452947592</v>
      </c>
      <c r="AH120" s="16">
        <f t="shared" si="50"/>
        <v>3.5613452947591995</v>
      </c>
      <c r="AI120" s="64">
        <f t="shared" si="51"/>
        <v>1224.9705799999999</v>
      </c>
      <c r="AJ120" s="64">
        <f t="shared" si="52"/>
        <v>0.46425046413629545</v>
      </c>
      <c r="AK120" s="64">
        <f t="shared" si="53"/>
        <v>1.035613452947592</v>
      </c>
      <c r="AL120" s="64">
        <f t="shared" si="54"/>
        <v>3.5613452947591995</v>
      </c>
      <c r="AM120" s="9">
        <v>2.15</v>
      </c>
      <c r="AN120" s="17">
        <f t="shared" si="32"/>
        <v>1.0170285360120006</v>
      </c>
      <c r="AO120" s="18">
        <f t="shared" si="55"/>
        <v>8.4416798117770142E-3</v>
      </c>
      <c r="AP120" s="17">
        <f t="shared" si="56"/>
        <v>1.0170285360120006</v>
      </c>
      <c r="AQ120" s="18">
        <f t="shared" si="57"/>
        <v>1.7028536012000606</v>
      </c>
    </row>
    <row r="121" spans="1:43" x14ac:dyDescent="0.3">
      <c r="A121">
        <f t="shared" si="33"/>
        <v>119</v>
      </c>
      <c r="B121" s="7">
        <v>44006</v>
      </c>
      <c r="C121" s="8">
        <v>4.22</v>
      </c>
      <c r="D121" s="46">
        <v>1179.1292109999999</v>
      </c>
      <c r="E121" s="46">
        <v>0</v>
      </c>
      <c r="F121" s="46"/>
      <c r="G121" s="47">
        <f t="shared" si="29"/>
        <v>1179.1292109999999</v>
      </c>
      <c r="H121" s="12">
        <f t="shared" si="34"/>
        <v>-0.21016407022954597</v>
      </c>
      <c r="I121" s="11">
        <f t="shared" si="35"/>
        <v>1.0601016716518037</v>
      </c>
      <c r="J121" s="12">
        <f t="shared" si="36"/>
        <v>6.010167165180369</v>
      </c>
      <c r="K121" s="57">
        <f t="shared" si="37"/>
        <v>1179.1292109999999</v>
      </c>
      <c r="L121" s="59">
        <f t="shared" si="38"/>
        <v>-0.21016407022954597</v>
      </c>
      <c r="M121" s="58">
        <f t="shared" si="39"/>
        <v>1.0601016716518037</v>
      </c>
      <c r="N121" s="59">
        <f t="shared" si="40"/>
        <v>6.010167165180369</v>
      </c>
      <c r="O121" s="8">
        <v>5.7413999999999996</v>
      </c>
      <c r="P121" s="46">
        <v>1208.6300450000001</v>
      </c>
      <c r="Q121" s="46">
        <v>0</v>
      </c>
      <c r="R121" s="46"/>
      <c r="S121" s="48">
        <f t="shared" si="30"/>
        <v>1208.6300450000001</v>
      </c>
      <c r="T121" s="14">
        <f t="shared" si="41"/>
        <v>-0.41123468645015704</v>
      </c>
      <c r="U121" s="13">
        <f t="shared" si="42"/>
        <v>1.0493869864748713</v>
      </c>
      <c r="V121" s="14">
        <f t="shared" si="43"/>
        <v>4.9386986474871275</v>
      </c>
      <c r="W121" s="56">
        <f t="shared" si="44"/>
        <v>1208.6300450000001</v>
      </c>
      <c r="X121" s="56">
        <f t="shared" si="45"/>
        <v>-0.41123468645015704</v>
      </c>
      <c r="Y121" s="56">
        <f t="shared" si="46"/>
        <v>1.0493869864748713</v>
      </c>
      <c r="Z121" s="56">
        <f t="shared" si="47"/>
        <v>4.9386986474871275</v>
      </c>
      <c r="AA121" s="8">
        <v>6.61</v>
      </c>
      <c r="AB121" s="46">
        <v>1218.244338</v>
      </c>
      <c r="AC121" s="46">
        <v>0</v>
      </c>
      <c r="AD121" s="46"/>
      <c r="AE121" s="49">
        <f t="shared" si="31"/>
        <v>1218.244338</v>
      </c>
      <c r="AF121" s="16">
        <f t="shared" si="48"/>
        <v>-0.5490941668166438</v>
      </c>
      <c r="AG121" s="15">
        <f t="shared" si="49"/>
        <v>1.0299269598866883</v>
      </c>
      <c r="AH121" s="16">
        <f t="shared" si="50"/>
        <v>2.9926959886688254</v>
      </c>
      <c r="AI121" s="64">
        <f t="shared" si="51"/>
        <v>1218.244338</v>
      </c>
      <c r="AJ121" s="64">
        <f t="shared" si="52"/>
        <v>-0.5490941668166438</v>
      </c>
      <c r="AK121" s="64">
        <f t="shared" si="53"/>
        <v>1.0299269598866883</v>
      </c>
      <c r="AL121" s="64">
        <f t="shared" si="54"/>
        <v>2.9926959886688254</v>
      </c>
      <c r="AM121" s="9">
        <v>2.15</v>
      </c>
      <c r="AN121" s="17">
        <f t="shared" si="32"/>
        <v>1.0171143903046052</v>
      </c>
      <c r="AO121" s="18">
        <f t="shared" si="55"/>
        <v>8.4416798117770142E-3</v>
      </c>
      <c r="AP121" s="17">
        <f t="shared" si="56"/>
        <v>1.0171143903046052</v>
      </c>
      <c r="AQ121" s="18">
        <f t="shared" si="57"/>
        <v>1.7114390304605154</v>
      </c>
    </row>
    <row r="122" spans="1:43" x14ac:dyDescent="0.3">
      <c r="A122">
        <f t="shared" si="33"/>
        <v>120</v>
      </c>
      <c r="B122" s="7">
        <v>44007</v>
      </c>
      <c r="C122" s="8">
        <v>4.08</v>
      </c>
      <c r="D122" s="46">
        <v>1182.8384349999999</v>
      </c>
      <c r="E122" s="46">
        <v>0</v>
      </c>
      <c r="F122" s="46"/>
      <c r="G122" s="47">
        <f t="shared" si="29"/>
        <v>1182.8384349999999</v>
      </c>
      <c r="H122" s="12">
        <f t="shared" si="34"/>
        <v>0.31457315834404476</v>
      </c>
      <c r="I122" s="11">
        <f t="shared" si="35"/>
        <v>1.0634364669619767</v>
      </c>
      <c r="J122" s="12">
        <f t="shared" si="36"/>
        <v>6.343646696197669</v>
      </c>
      <c r="K122" s="57">
        <f t="shared" si="37"/>
        <v>1182.8384349999999</v>
      </c>
      <c r="L122" s="59">
        <f t="shared" si="38"/>
        <v>0.31457315834404476</v>
      </c>
      <c r="M122" s="58">
        <f t="shared" si="39"/>
        <v>1.0634364669619767</v>
      </c>
      <c r="N122" s="59">
        <f t="shared" si="40"/>
        <v>6.343646696197669</v>
      </c>
      <c r="O122" s="8">
        <v>5.5521000000000003</v>
      </c>
      <c r="P122" s="46">
        <v>1216.8731210000001</v>
      </c>
      <c r="Q122" s="46">
        <v>0</v>
      </c>
      <c r="R122" s="46"/>
      <c r="S122" s="48">
        <f t="shared" si="30"/>
        <v>1216.8731210000001</v>
      </c>
      <c r="T122" s="14">
        <f t="shared" si="41"/>
        <v>0.6820181273915038</v>
      </c>
      <c r="U122" s="13">
        <f t="shared" si="42"/>
        <v>1.0565439959491174</v>
      </c>
      <c r="V122" s="14">
        <f t="shared" si="43"/>
        <v>5.6543995949117409</v>
      </c>
      <c r="W122" s="56">
        <f t="shared" si="44"/>
        <v>1216.8731210000001</v>
      </c>
      <c r="X122" s="56">
        <f t="shared" si="45"/>
        <v>0.6820181273915038</v>
      </c>
      <c r="Y122" s="56">
        <f t="shared" si="46"/>
        <v>1.0565439959491174</v>
      </c>
      <c r="Z122" s="56">
        <f t="shared" si="47"/>
        <v>5.6543995949117409</v>
      </c>
      <c r="AA122" s="8">
        <v>6.4405999999999999</v>
      </c>
      <c r="AB122" s="46">
        <v>1228.091602</v>
      </c>
      <c r="AC122" s="46">
        <v>0</v>
      </c>
      <c r="AD122" s="46"/>
      <c r="AE122" s="49">
        <f t="shared" si="31"/>
        <v>1228.091602</v>
      </c>
      <c r="AF122" s="16">
        <f t="shared" si="48"/>
        <v>0.80831600795012726</v>
      </c>
      <c r="AG122" s="15">
        <f t="shared" si="49"/>
        <v>1.0382520243736464</v>
      </c>
      <c r="AH122" s="16">
        <f t="shared" si="50"/>
        <v>3.8252024373646387</v>
      </c>
      <c r="AI122" s="64">
        <f t="shared" si="51"/>
        <v>1228.091602</v>
      </c>
      <c r="AJ122" s="64">
        <f t="shared" si="52"/>
        <v>0.80831600795012726</v>
      </c>
      <c r="AK122" s="64">
        <f t="shared" si="53"/>
        <v>1.0382520243736464</v>
      </c>
      <c r="AL122" s="64">
        <f t="shared" si="54"/>
        <v>3.8252024373646387</v>
      </c>
      <c r="AM122" s="9">
        <v>2.15</v>
      </c>
      <c r="AN122" s="17">
        <f t="shared" si="32"/>
        <v>1.0172002518447543</v>
      </c>
      <c r="AO122" s="18">
        <f t="shared" si="55"/>
        <v>8.4416798117770142E-3</v>
      </c>
      <c r="AP122" s="17">
        <f t="shared" si="56"/>
        <v>1.0172002518447543</v>
      </c>
      <c r="AQ122" s="18">
        <f t="shared" si="57"/>
        <v>1.7200251844754266</v>
      </c>
    </row>
    <row r="123" spans="1:43" x14ac:dyDescent="0.3">
      <c r="A123">
        <f t="shared" si="33"/>
        <v>121</v>
      </c>
      <c r="B123" s="7">
        <v>44008</v>
      </c>
      <c r="C123" s="8">
        <v>4.13</v>
      </c>
      <c r="D123" s="46">
        <v>1181.7707029999999</v>
      </c>
      <c r="E123" s="46">
        <v>0</v>
      </c>
      <c r="F123" s="46"/>
      <c r="G123" s="47">
        <f t="shared" si="29"/>
        <v>1181.7707029999999</v>
      </c>
      <c r="H123" s="12">
        <f t="shared" si="34"/>
        <v>-9.0268625740075326E-2</v>
      </c>
      <c r="I123" s="11">
        <f t="shared" si="35"/>
        <v>1.0624765174776314</v>
      </c>
      <c r="J123" s="12">
        <f t="shared" si="36"/>
        <v>6.2476517477631388</v>
      </c>
      <c r="K123" s="57">
        <f t="shared" si="37"/>
        <v>1181.7707029999999</v>
      </c>
      <c r="L123" s="59">
        <f t="shared" si="38"/>
        <v>-9.0268625740075326E-2</v>
      </c>
      <c r="M123" s="58">
        <f t="shared" si="39"/>
        <v>1.0624765174776314</v>
      </c>
      <c r="N123" s="59">
        <f t="shared" si="40"/>
        <v>6.2476517477631388</v>
      </c>
      <c r="O123" s="8">
        <v>5.62</v>
      </c>
      <c r="P123" s="46">
        <v>1214.267321</v>
      </c>
      <c r="Q123" s="46">
        <v>0</v>
      </c>
      <c r="R123" s="46"/>
      <c r="S123" s="48">
        <f t="shared" si="30"/>
        <v>1214.267321</v>
      </c>
      <c r="T123" s="14">
        <f t="shared" si="41"/>
        <v>-0.21413900554058118</v>
      </c>
      <c r="U123" s="13">
        <f t="shared" si="42"/>
        <v>1.0542815231430933</v>
      </c>
      <c r="V123" s="14">
        <f t="shared" si="43"/>
        <v>5.4281523143093313</v>
      </c>
      <c r="W123" s="56">
        <f t="shared" si="44"/>
        <v>1214.267321</v>
      </c>
      <c r="X123" s="56">
        <f t="shared" si="45"/>
        <v>-0.21413900554058118</v>
      </c>
      <c r="Y123" s="56">
        <f t="shared" si="46"/>
        <v>1.0542815231430933</v>
      </c>
      <c r="Z123" s="56">
        <f t="shared" si="47"/>
        <v>5.4281523143093313</v>
      </c>
      <c r="AA123" s="8">
        <v>6.5</v>
      </c>
      <c r="AB123" s="46">
        <v>1225.0413610000001</v>
      </c>
      <c r="AC123" s="46">
        <v>0</v>
      </c>
      <c r="AD123" s="46"/>
      <c r="AE123" s="49">
        <f t="shared" si="31"/>
        <v>1225.0413610000001</v>
      </c>
      <c r="AF123" s="16">
        <f t="shared" si="48"/>
        <v>-0.24837243370384732</v>
      </c>
      <c r="AG123" s="15">
        <f t="shared" si="49"/>
        <v>1.0356732925527301</v>
      </c>
      <c r="AH123" s="16">
        <f t="shared" si="50"/>
        <v>3.5673292552730107</v>
      </c>
      <c r="AI123" s="64">
        <f t="shared" si="51"/>
        <v>1225.0413610000001</v>
      </c>
      <c r="AJ123" s="64">
        <f t="shared" si="52"/>
        <v>-0.24837243370384732</v>
      </c>
      <c r="AK123" s="64">
        <f t="shared" si="53"/>
        <v>1.0356732925527301</v>
      </c>
      <c r="AL123" s="64">
        <f t="shared" si="54"/>
        <v>3.5673292552730107</v>
      </c>
      <c r="AM123" s="9">
        <v>2.15</v>
      </c>
      <c r="AN123" s="17">
        <f t="shared" si="32"/>
        <v>1.0172861206330597</v>
      </c>
      <c r="AO123" s="18">
        <f t="shared" si="55"/>
        <v>8.4416798117770142E-3</v>
      </c>
      <c r="AP123" s="17">
        <f t="shared" si="56"/>
        <v>1.0172861206330597</v>
      </c>
      <c r="AQ123" s="18">
        <f t="shared" si="57"/>
        <v>1.7286120633059676</v>
      </c>
    </row>
    <row r="124" spans="1:43" x14ac:dyDescent="0.3">
      <c r="A124">
        <f t="shared" si="33"/>
        <v>122</v>
      </c>
      <c r="B124" s="7">
        <v>44011</v>
      </c>
      <c r="C124" s="8">
        <v>4.0599999999999996</v>
      </c>
      <c r="D124" s="46">
        <v>1183.7158360000001</v>
      </c>
      <c r="E124" s="46">
        <v>0</v>
      </c>
      <c r="F124" s="46"/>
      <c r="G124" s="47">
        <f t="shared" si="29"/>
        <v>1183.7158360000001</v>
      </c>
      <c r="H124" s="12">
        <f t="shared" si="34"/>
        <v>0.16459478941746042</v>
      </c>
      <c r="I124" s="11">
        <f t="shared" si="35"/>
        <v>1.0642252984641836</v>
      </c>
      <c r="J124" s="12">
        <f t="shared" si="36"/>
        <v>6.4225298464183567</v>
      </c>
      <c r="K124" s="57">
        <f t="shared" si="37"/>
        <v>1183.7158360000001</v>
      </c>
      <c r="L124" s="59">
        <f t="shared" si="38"/>
        <v>0.16459478941746042</v>
      </c>
      <c r="M124" s="58">
        <f t="shared" si="39"/>
        <v>1.0642252984641836</v>
      </c>
      <c r="N124" s="59">
        <f t="shared" si="40"/>
        <v>6.4225298464183567</v>
      </c>
      <c r="O124" s="8">
        <v>5.56</v>
      </c>
      <c r="P124" s="46">
        <v>1217.0613390000001</v>
      </c>
      <c r="Q124" s="46">
        <v>0</v>
      </c>
      <c r="R124" s="46"/>
      <c r="S124" s="48">
        <f t="shared" si="30"/>
        <v>1217.0613390000001</v>
      </c>
      <c r="T124" s="14">
        <f t="shared" si="41"/>
        <v>0.23009908540558843</v>
      </c>
      <c r="U124" s="13">
        <f t="shared" si="42"/>
        <v>1.0567074152854457</v>
      </c>
      <c r="V124" s="14">
        <f t="shared" si="43"/>
        <v>5.670741528544565</v>
      </c>
      <c r="W124" s="56">
        <f t="shared" si="44"/>
        <v>1217.0613390000001</v>
      </c>
      <c r="X124" s="56">
        <f t="shared" si="45"/>
        <v>0.23009908540558843</v>
      </c>
      <c r="Y124" s="56">
        <f t="shared" si="46"/>
        <v>1.0567074152854457</v>
      </c>
      <c r="Z124" s="56">
        <f t="shared" si="47"/>
        <v>5.670741528544565</v>
      </c>
      <c r="AA124" s="8">
        <v>6.42</v>
      </c>
      <c r="AB124" s="46">
        <v>1229.865808</v>
      </c>
      <c r="AC124" s="46">
        <v>0</v>
      </c>
      <c r="AD124" s="46"/>
      <c r="AE124" s="49">
        <f t="shared" si="31"/>
        <v>1229.865808</v>
      </c>
      <c r="AF124" s="16">
        <f t="shared" si="48"/>
        <v>0.39381911122264857</v>
      </c>
      <c r="AG124" s="15">
        <f t="shared" si="49"/>
        <v>1.0397519719086317</v>
      </c>
      <c r="AH124" s="16">
        <f t="shared" si="50"/>
        <v>3.9751971908631667</v>
      </c>
      <c r="AI124" s="64">
        <f t="shared" si="51"/>
        <v>1229.865808</v>
      </c>
      <c r="AJ124" s="64">
        <f t="shared" si="52"/>
        <v>0.39381911122264857</v>
      </c>
      <c r="AK124" s="64">
        <f t="shared" si="53"/>
        <v>1.0397519719086317</v>
      </c>
      <c r="AL124" s="64">
        <f t="shared" si="54"/>
        <v>3.9751971908631667</v>
      </c>
      <c r="AM124" s="9">
        <v>2.15</v>
      </c>
      <c r="AN124" s="17">
        <f t="shared" si="32"/>
        <v>1.0173719966701331</v>
      </c>
      <c r="AO124" s="18">
        <f t="shared" si="55"/>
        <v>8.4416798117770142E-3</v>
      </c>
      <c r="AP124" s="17">
        <f t="shared" si="56"/>
        <v>1.0173719966701331</v>
      </c>
      <c r="AQ124" s="18">
        <f t="shared" si="57"/>
        <v>1.7371996670133116</v>
      </c>
    </row>
    <row r="125" spans="1:43" x14ac:dyDescent="0.3">
      <c r="A125">
        <f t="shared" si="33"/>
        <v>123</v>
      </c>
      <c r="B125" s="7">
        <v>44012</v>
      </c>
      <c r="C125" s="8">
        <v>4.0199999999999996</v>
      </c>
      <c r="D125" s="46">
        <v>1184.9060019999999</v>
      </c>
      <c r="E125" s="46">
        <v>0</v>
      </c>
      <c r="F125" s="46"/>
      <c r="G125" s="47">
        <f t="shared" si="29"/>
        <v>1184.9060019999999</v>
      </c>
      <c r="H125" s="12">
        <f t="shared" si="34"/>
        <v>0.10054490814463968</v>
      </c>
      <c r="I125" s="11">
        <f t="shared" si="35"/>
        <v>1.0652953228129765</v>
      </c>
      <c r="J125" s="12">
        <f t="shared" si="36"/>
        <v>6.5295322812976453</v>
      </c>
      <c r="K125" s="57">
        <f t="shared" si="37"/>
        <v>1184.9060019999999</v>
      </c>
      <c r="L125" s="59">
        <f t="shared" si="38"/>
        <v>0.10054490814463968</v>
      </c>
      <c r="M125" s="58">
        <f t="shared" si="39"/>
        <v>1.0652953228129765</v>
      </c>
      <c r="N125" s="59">
        <f t="shared" si="40"/>
        <v>6.5295322812976453</v>
      </c>
      <c r="O125" s="8">
        <v>5.48</v>
      </c>
      <c r="P125" s="46">
        <v>1220.705461</v>
      </c>
      <c r="Q125" s="46">
        <v>0</v>
      </c>
      <c r="R125" s="46"/>
      <c r="S125" s="48">
        <f t="shared" si="30"/>
        <v>1220.705461</v>
      </c>
      <c r="T125" s="14">
        <f t="shared" si="41"/>
        <v>0.29941974847333963</v>
      </c>
      <c r="U125" s="13">
        <f t="shared" si="42"/>
        <v>1.0598714059703924</v>
      </c>
      <c r="V125" s="14">
        <f t="shared" si="43"/>
        <v>5.9871405970392422</v>
      </c>
      <c r="W125" s="56">
        <f t="shared" si="44"/>
        <v>1220.705461</v>
      </c>
      <c r="X125" s="56">
        <f t="shared" si="45"/>
        <v>0.29941974847333963</v>
      </c>
      <c r="Y125" s="56">
        <f t="shared" si="46"/>
        <v>1.0598714059703924</v>
      </c>
      <c r="Z125" s="56">
        <f t="shared" si="47"/>
        <v>5.9871405970392422</v>
      </c>
      <c r="AA125" s="8">
        <v>6.3</v>
      </c>
      <c r="AB125" s="46">
        <v>1236.987136</v>
      </c>
      <c r="AC125" s="46">
        <v>0</v>
      </c>
      <c r="AD125" s="46"/>
      <c r="AE125" s="49">
        <f t="shared" si="31"/>
        <v>1236.987136</v>
      </c>
      <c r="AF125" s="16">
        <f t="shared" si="48"/>
        <v>0.57903292811924967</v>
      </c>
      <c r="AG125" s="15">
        <f t="shared" si="49"/>
        <v>1.0457724781967519</v>
      </c>
      <c r="AH125" s="16">
        <f t="shared" si="50"/>
        <v>4.5772478196751898</v>
      </c>
      <c r="AI125" s="64">
        <f t="shared" si="51"/>
        <v>1236.987136</v>
      </c>
      <c r="AJ125" s="64">
        <f t="shared" si="52"/>
        <v>0.57903292811924967</v>
      </c>
      <c r="AK125" s="64">
        <f t="shared" si="53"/>
        <v>1.0457724781967519</v>
      </c>
      <c r="AL125" s="64">
        <f t="shared" si="54"/>
        <v>4.5772478196751898</v>
      </c>
      <c r="AM125" s="9">
        <v>2.15</v>
      </c>
      <c r="AN125" s="17">
        <f t="shared" si="32"/>
        <v>1.0174578799565868</v>
      </c>
      <c r="AO125" s="18">
        <f t="shared" si="55"/>
        <v>8.4416798117770142E-3</v>
      </c>
      <c r="AP125" s="17">
        <f t="shared" si="56"/>
        <v>1.0174578799565868</v>
      </c>
      <c r="AQ125" s="18">
        <f t="shared" si="57"/>
        <v>1.7457879956586764</v>
      </c>
    </row>
    <row r="126" spans="1:43" x14ac:dyDescent="0.3">
      <c r="A126">
        <f t="shared" si="33"/>
        <v>124</v>
      </c>
      <c r="B126" s="7">
        <v>44013</v>
      </c>
      <c r="C126" s="8">
        <v>3.96</v>
      </c>
      <c r="D126" s="46">
        <v>1137.7872930000001</v>
      </c>
      <c r="E126" s="46">
        <v>48.80885</v>
      </c>
      <c r="F126" s="46">
        <f t="shared" ref="F126:F189" si="58">+(F125*(1+AO125/100))+E126</f>
        <v>48.80885</v>
      </c>
      <c r="G126" s="47">
        <f t="shared" si="29"/>
        <v>1186.596143</v>
      </c>
      <c r="H126" s="12">
        <f t="shared" si="34"/>
        <v>0.14263924709194686</v>
      </c>
      <c r="I126" s="11">
        <f t="shared" si="35"/>
        <v>1.0668148520407426</v>
      </c>
      <c r="J126" s="12">
        <f t="shared" si="36"/>
        <v>6.6814852040742556</v>
      </c>
      <c r="K126" s="57">
        <f t="shared" si="37"/>
        <v>1186.596143</v>
      </c>
      <c r="L126" s="59">
        <f t="shared" si="38"/>
        <v>0.14263924709194686</v>
      </c>
      <c r="M126" s="58">
        <f t="shared" si="39"/>
        <v>1.0668148520407426</v>
      </c>
      <c r="N126" s="59">
        <f t="shared" si="40"/>
        <v>6.6814852040742556</v>
      </c>
      <c r="O126" s="8">
        <v>5.41</v>
      </c>
      <c r="P126" s="46">
        <v>1175.1233810000001</v>
      </c>
      <c r="Q126" s="46">
        <v>48.80885</v>
      </c>
      <c r="R126" s="46">
        <f t="shared" ref="R126:R189" si="59">+(R125*(1+AO125/100))+Q126</f>
        <v>48.80885</v>
      </c>
      <c r="S126" s="48">
        <f t="shared" si="30"/>
        <v>1223.932231</v>
      </c>
      <c r="T126" s="14">
        <f t="shared" si="41"/>
        <v>0.26433649255215297</v>
      </c>
      <c r="U126" s="13">
        <f t="shared" si="42"/>
        <v>1.0626730328704979</v>
      </c>
      <c r="V126" s="14">
        <f t="shared" si="43"/>
        <v>6.2673032870497858</v>
      </c>
      <c r="W126" s="56">
        <f t="shared" si="44"/>
        <v>1223.932231</v>
      </c>
      <c r="X126" s="56">
        <f t="shared" si="45"/>
        <v>0.26433649255215297</v>
      </c>
      <c r="Y126" s="56">
        <f t="shared" si="46"/>
        <v>1.0626730328704979</v>
      </c>
      <c r="Z126" s="56">
        <f t="shared" si="47"/>
        <v>6.2673032870497858</v>
      </c>
      <c r="AA126" s="8">
        <v>6.2350000000000003</v>
      </c>
      <c r="AB126" s="46">
        <v>1192.191184</v>
      </c>
      <c r="AC126" s="46">
        <v>48.80885</v>
      </c>
      <c r="AD126" s="46">
        <f t="shared" ref="AD126:AD189" si="60">+(AD125*(1+AO125/100))+AC126</f>
        <v>48.80885</v>
      </c>
      <c r="AE126" s="49">
        <f t="shared" si="31"/>
        <v>1241.0000339999999</v>
      </c>
      <c r="AF126" s="16">
        <f t="shared" si="48"/>
        <v>0.3244090324961979</v>
      </c>
      <c r="AG126" s="15">
        <f t="shared" si="49"/>
        <v>1.0491650585753816</v>
      </c>
      <c r="AH126" s="16">
        <f t="shared" si="50"/>
        <v>4.9165058575381559</v>
      </c>
      <c r="AI126" s="64">
        <f t="shared" si="51"/>
        <v>1241.0000339999999</v>
      </c>
      <c r="AJ126" s="64">
        <f t="shared" si="52"/>
        <v>0.3244090324961979</v>
      </c>
      <c r="AK126" s="64">
        <f t="shared" si="53"/>
        <v>1.0491650585753816</v>
      </c>
      <c r="AL126" s="64">
        <f t="shared" si="54"/>
        <v>4.9165058575381559</v>
      </c>
      <c r="AM126" s="9">
        <v>2.15</v>
      </c>
      <c r="AN126" s="17">
        <f t="shared" si="32"/>
        <v>1.0175437704930324</v>
      </c>
      <c r="AO126" s="18">
        <f t="shared" si="55"/>
        <v>8.4416798117770142E-3</v>
      </c>
      <c r="AP126" s="17">
        <f t="shared" si="56"/>
        <v>1.0175437704930324</v>
      </c>
      <c r="AQ126" s="18">
        <f t="shared" si="57"/>
        <v>1.7543770493032351</v>
      </c>
    </row>
    <row r="127" spans="1:43" x14ac:dyDescent="0.3">
      <c r="A127">
        <f t="shared" si="33"/>
        <v>125</v>
      </c>
      <c r="B127" s="7">
        <v>44014</v>
      </c>
      <c r="C127" s="8">
        <v>4.0063000000000004</v>
      </c>
      <c r="D127" s="46">
        <v>1136.8030120000001</v>
      </c>
      <c r="E127" s="46">
        <v>0</v>
      </c>
      <c r="F127" s="46">
        <f t="shared" si="58"/>
        <v>48.812970286836808</v>
      </c>
      <c r="G127" s="47">
        <f t="shared" si="29"/>
        <v>1136.8030120000001</v>
      </c>
      <c r="H127" s="12">
        <f t="shared" si="34"/>
        <v>-8.6508348797320611E-2</v>
      </c>
      <c r="I127" s="11">
        <f t="shared" si="35"/>
        <v>1.0658919681275176</v>
      </c>
      <c r="J127" s="12">
        <f t="shared" si="36"/>
        <v>6.5891968127517631</v>
      </c>
      <c r="K127" s="57">
        <f t="shared" si="37"/>
        <v>1185.6159822868369</v>
      </c>
      <c r="L127" s="59">
        <f t="shared" si="38"/>
        <v>-8.2602721991409389E-2</v>
      </c>
      <c r="M127" s="58">
        <f t="shared" si="39"/>
        <v>1.0659336339343484</v>
      </c>
      <c r="N127" s="59">
        <f t="shared" si="40"/>
        <v>6.5933633934348368</v>
      </c>
      <c r="O127" s="8">
        <v>5.43</v>
      </c>
      <c r="P127" s="46">
        <v>1174.5206700000001</v>
      </c>
      <c r="Q127" s="46">
        <v>0</v>
      </c>
      <c r="R127" s="46">
        <f t="shared" si="59"/>
        <v>48.812970286836808</v>
      </c>
      <c r="S127" s="48">
        <f t="shared" si="30"/>
        <v>1174.5206700000001</v>
      </c>
      <c r="T127" s="14">
        <f t="shared" si="41"/>
        <v>-5.1289167566992422E-2</v>
      </c>
      <c r="U127" s="13">
        <f t="shared" si="42"/>
        <v>1.0621279967179797</v>
      </c>
      <c r="V127" s="14">
        <f t="shared" si="43"/>
        <v>6.212799671797975</v>
      </c>
      <c r="W127" s="56">
        <f t="shared" si="44"/>
        <v>1223.333640286837</v>
      </c>
      <c r="X127" s="56">
        <f t="shared" si="45"/>
        <v>-4.8907177865065155E-2</v>
      </c>
      <c r="Y127" s="56">
        <f t="shared" si="46"/>
        <v>1.0621533094801878</v>
      </c>
      <c r="Z127" s="56">
        <f t="shared" si="47"/>
        <v>6.2153309480187824</v>
      </c>
      <c r="AA127" s="8">
        <v>6.2335000000000003</v>
      </c>
      <c r="AB127" s="46">
        <v>1192.563183</v>
      </c>
      <c r="AC127" s="46">
        <v>0</v>
      </c>
      <c r="AD127" s="46">
        <f t="shared" si="60"/>
        <v>48.812970286836808</v>
      </c>
      <c r="AE127" s="49">
        <f t="shared" si="31"/>
        <v>1192.563183</v>
      </c>
      <c r="AF127" s="16">
        <f t="shared" si="48"/>
        <v>3.1202965178112052E-2</v>
      </c>
      <c r="AG127" s="15">
        <f t="shared" si="49"/>
        <v>1.0494924291832697</v>
      </c>
      <c r="AH127" s="16">
        <f t="shared" si="50"/>
        <v>4.9492429183269682</v>
      </c>
      <c r="AI127" s="64">
        <f t="shared" si="51"/>
        <v>1241.3761532868368</v>
      </c>
      <c r="AJ127" s="64">
        <f t="shared" si="52"/>
        <v>3.0307757980030381E-2</v>
      </c>
      <c r="AK127" s="64">
        <f t="shared" si="53"/>
        <v>1.0494830369821457</v>
      </c>
      <c r="AL127" s="64">
        <f t="shared" si="54"/>
        <v>4.9483036982145734</v>
      </c>
      <c r="AM127" s="9">
        <v>2.15</v>
      </c>
      <c r="AN127" s="17">
        <f t="shared" si="32"/>
        <v>1.0176296682800821</v>
      </c>
      <c r="AO127" s="18">
        <f t="shared" si="55"/>
        <v>8.4416798117770142E-3</v>
      </c>
      <c r="AP127" s="17">
        <f t="shared" si="56"/>
        <v>1.0176296682800821</v>
      </c>
      <c r="AQ127" s="18">
        <f t="shared" si="57"/>
        <v>1.7629668280082056</v>
      </c>
    </row>
    <row r="128" spans="1:43" x14ac:dyDescent="0.3">
      <c r="A128">
        <f t="shared" si="33"/>
        <v>126</v>
      </c>
      <c r="B128" s="7">
        <v>44015</v>
      </c>
      <c r="C128" s="8">
        <v>3.9767000000000001</v>
      </c>
      <c r="D128" s="46">
        <v>1137.720225</v>
      </c>
      <c r="E128" s="46">
        <v>0</v>
      </c>
      <c r="F128" s="46">
        <f t="shared" si="58"/>
        <v>48.817090921495044</v>
      </c>
      <c r="G128" s="47">
        <f t="shared" si="29"/>
        <v>1137.720225</v>
      </c>
      <c r="H128" s="12">
        <f t="shared" si="34"/>
        <v>8.0683547661108967E-2</v>
      </c>
      <c r="I128" s="11">
        <f t="shared" si="35"/>
        <v>1.0667519675816377</v>
      </c>
      <c r="J128" s="12">
        <f t="shared" si="36"/>
        <v>6.6751967581637706</v>
      </c>
      <c r="K128" s="57">
        <f t="shared" si="37"/>
        <v>1186.5373159214951</v>
      </c>
      <c r="L128" s="59">
        <f t="shared" si="38"/>
        <v>7.7709279262672126E-2</v>
      </c>
      <c r="M128" s="58">
        <f t="shared" si="39"/>
        <v>1.0667619632786971</v>
      </c>
      <c r="N128" s="59">
        <f t="shared" si="40"/>
        <v>6.6761963278697101</v>
      </c>
      <c r="O128" s="8">
        <v>5.3376000000000001</v>
      </c>
      <c r="P128" s="46">
        <v>1178.690615</v>
      </c>
      <c r="Q128" s="46">
        <v>0</v>
      </c>
      <c r="R128" s="46">
        <f t="shared" si="59"/>
        <v>48.817090921495044</v>
      </c>
      <c r="S128" s="48">
        <f t="shared" si="30"/>
        <v>1178.690615</v>
      </c>
      <c r="T128" s="14">
        <f t="shared" si="41"/>
        <v>0.35503376879693072</v>
      </c>
      <c r="U128" s="13">
        <f t="shared" si="42"/>
        <v>1.0658989097741749</v>
      </c>
      <c r="V128" s="14">
        <f t="shared" si="43"/>
        <v>6.5898909774174896</v>
      </c>
      <c r="W128" s="56">
        <f t="shared" si="44"/>
        <v>1227.507705921495</v>
      </c>
      <c r="X128" s="56">
        <f t="shared" si="45"/>
        <v>0.34120418969916244</v>
      </c>
      <c r="Y128" s="56">
        <f t="shared" si="46"/>
        <v>1.0657774210731625</v>
      </c>
      <c r="Z128" s="56">
        <f t="shared" si="47"/>
        <v>6.5777421073162534</v>
      </c>
      <c r="AA128" s="8">
        <v>6.1279000000000003</v>
      </c>
      <c r="AB128" s="46">
        <v>1198.90904</v>
      </c>
      <c r="AC128" s="46">
        <v>0</v>
      </c>
      <c r="AD128" s="46">
        <f t="shared" si="60"/>
        <v>48.817090921495044</v>
      </c>
      <c r="AE128" s="49">
        <f t="shared" si="31"/>
        <v>1198.90904</v>
      </c>
      <c r="AF128" s="16">
        <f t="shared" si="48"/>
        <v>0.53211914391289028</v>
      </c>
      <c r="AG128" s="15">
        <f t="shared" si="49"/>
        <v>1.0550769793128703</v>
      </c>
      <c r="AH128" s="16">
        <f t="shared" si="50"/>
        <v>5.5076979312870256</v>
      </c>
      <c r="AI128" s="64">
        <f t="shared" si="51"/>
        <v>1247.726130921495</v>
      </c>
      <c r="AJ128" s="64">
        <f t="shared" si="52"/>
        <v>0.51152727703405176</v>
      </c>
      <c r="AK128" s="64">
        <f t="shared" si="53"/>
        <v>1.0548514289841548</v>
      </c>
      <c r="AL128" s="64">
        <f t="shared" si="54"/>
        <v>5.4851428984154849</v>
      </c>
      <c r="AM128" s="9">
        <v>2.15</v>
      </c>
      <c r="AN128" s="17">
        <f t="shared" si="32"/>
        <v>1.0177155733183478</v>
      </c>
      <c r="AO128" s="18">
        <f t="shared" si="55"/>
        <v>8.4416798117770142E-3</v>
      </c>
      <c r="AP128" s="17">
        <f t="shared" si="56"/>
        <v>1.0177155733183478</v>
      </c>
      <c r="AQ128" s="18">
        <f t="shared" si="57"/>
        <v>1.7715573318347833</v>
      </c>
    </row>
    <row r="129" spans="1:43" x14ac:dyDescent="0.3">
      <c r="A129">
        <f t="shared" si="33"/>
        <v>127</v>
      </c>
      <c r="B129" s="7">
        <v>44018</v>
      </c>
      <c r="C129" s="8">
        <v>3.9874999999999998</v>
      </c>
      <c r="D129" s="46">
        <v>1137.6266439999999</v>
      </c>
      <c r="E129" s="46">
        <v>0</v>
      </c>
      <c r="F129" s="46">
        <f t="shared" si="58"/>
        <v>48.821211904004059</v>
      </c>
      <c r="G129" s="47">
        <f t="shared" si="29"/>
        <v>1137.6266439999999</v>
      </c>
      <c r="H129" s="12">
        <f t="shared" si="34"/>
        <v>-8.2253086429950883E-3</v>
      </c>
      <c r="I129" s="11">
        <f t="shared" si="35"/>
        <v>1.0666642239398489</v>
      </c>
      <c r="J129" s="12">
        <f t="shared" si="36"/>
        <v>6.6664223939848943</v>
      </c>
      <c r="K129" s="57">
        <f t="shared" si="37"/>
        <v>1186.447855904004</v>
      </c>
      <c r="L129" s="59">
        <f t="shared" si="38"/>
        <v>-7.539587359850497E-3</v>
      </c>
      <c r="M129" s="58">
        <f t="shared" si="39"/>
        <v>1.066681533828554</v>
      </c>
      <c r="N129" s="59">
        <f t="shared" si="40"/>
        <v>6.6681533828554018</v>
      </c>
      <c r="O129" s="8">
        <v>5.3098999999999998</v>
      </c>
      <c r="P129" s="46">
        <v>1180.1125549999999</v>
      </c>
      <c r="Q129" s="46">
        <v>0</v>
      </c>
      <c r="R129" s="46">
        <f t="shared" si="59"/>
        <v>48.821211904004059</v>
      </c>
      <c r="S129" s="48">
        <f t="shared" si="30"/>
        <v>1180.1125549999999</v>
      </c>
      <c r="T129" s="14">
        <f t="shared" si="41"/>
        <v>0.12063725475577325</v>
      </c>
      <c r="U129" s="13">
        <f t="shared" si="42"/>
        <v>1.0671847809573982</v>
      </c>
      <c r="V129" s="14">
        <f t="shared" si="43"/>
        <v>6.7184780957398216</v>
      </c>
      <c r="W129" s="56">
        <f t="shared" si="44"/>
        <v>1228.933766904004</v>
      </c>
      <c r="X129" s="56">
        <f t="shared" si="45"/>
        <v>0.11617531813687965</v>
      </c>
      <c r="Y129" s="56">
        <f t="shared" si="46"/>
        <v>1.0670155913827253</v>
      </c>
      <c r="Z129" s="56">
        <f t="shared" si="47"/>
        <v>6.7015591382725281</v>
      </c>
      <c r="AA129" s="8">
        <v>6.0650000000000004</v>
      </c>
      <c r="AB129" s="46">
        <v>1202.8192280000001</v>
      </c>
      <c r="AC129" s="46">
        <v>0</v>
      </c>
      <c r="AD129" s="46">
        <f t="shared" si="60"/>
        <v>48.821211904004059</v>
      </c>
      <c r="AE129" s="49">
        <f t="shared" si="31"/>
        <v>1202.8192280000001</v>
      </c>
      <c r="AF129" s="16">
        <f t="shared" si="48"/>
        <v>0.32614550975444967</v>
      </c>
      <c r="AG129" s="15">
        <f t="shared" si="49"/>
        <v>1.0585180655053521</v>
      </c>
      <c r="AH129" s="16">
        <f t="shared" si="50"/>
        <v>5.8518065505352101</v>
      </c>
      <c r="AI129" s="64">
        <f t="shared" si="51"/>
        <v>1251.6404399040041</v>
      </c>
      <c r="AJ129" s="64">
        <f t="shared" si="52"/>
        <v>0.31371539679290183</v>
      </c>
      <c r="AK129" s="64">
        <f t="shared" si="53"/>
        <v>1.0581606603301681</v>
      </c>
      <c r="AL129" s="64">
        <f t="shared" si="54"/>
        <v>5.816066033016809</v>
      </c>
      <c r="AM129" s="9">
        <v>2.15</v>
      </c>
      <c r="AN129" s="17">
        <f t="shared" si="32"/>
        <v>1.0178014856084419</v>
      </c>
      <c r="AO129" s="18">
        <f t="shared" si="55"/>
        <v>8.4416798117770142E-3</v>
      </c>
      <c r="AP129" s="17">
        <f t="shared" si="56"/>
        <v>1.0178014856084419</v>
      </c>
      <c r="AQ129" s="18">
        <f t="shared" si="57"/>
        <v>1.7801485608441858</v>
      </c>
    </row>
    <row r="130" spans="1:43" x14ac:dyDescent="0.3">
      <c r="A130">
        <f t="shared" si="33"/>
        <v>128</v>
      </c>
      <c r="B130" s="7">
        <v>44019</v>
      </c>
      <c r="C130" s="8">
        <v>4.0570000000000004</v>
      </c>
      <c r="D130" s="46">
        <v>1136.072915</v>
      </c>
      <c r="E130" s="46">
        <v>0</v>
      </c>
      <c r="F130" s="46">
        <f t="shared" si="58"/>
        <v>48.825333234393227</v>
      </c>
      <c r="G130" s="47">
        <f t="shared" si="29"/>
        <v>1136.072915</v>
      </c>
      <c r="H130" s="12">
        <f t="shared" si="34"/>
        <v>-0.13657635465857965</v>
      </c>
      <c r="I130" s="11">
        <f t="shared" si="35"/>
        <v>1.0652074128263447</v>
      </c>
      <c r="J130" s="12">
        <f t="shared" si="36"/>
        <v>6.520741282634468</v>
      </c>
      <c r="K130" s="57">
        <f t="shared" si="37"/>
        <v>1184.8982482343931</v>
      </c>
      <c r="L130" s="59">
        <f t="shared" si="38"/>
        <v>-0.13060899911443435</v>
      </c>
      <c r="M130" s="58">
        <f t="shared" si="39"/>
        <v>1.0652883517534821</v>
      </c>
      <c r="N130" s="59">
        <f t="shared" si="40"/>
        <v>6.5288351753482132</v>
      </c>
      <c r="O130" s="8">
        <v>5.4162999999999997</v>
      </c>
      <c r="P130" s="46">
        <v>1175.8398790000001</v>
      </c>
      <c r="Q130" s="46">
        <v>0</v>
      </c>
      <c r="R130" s="46">
        <f t="shared" si="59"/>
        <v>48.825333234393227</v>
      </c>
      <c r="S130" s="48">
        <f t="shared" si="30"/>
        <v>1175.8398790000001</v>
      </c>
      <c r="T130" s="14">
        <f t="shared" si="41"/>
        <v>-0.36205665145218058</v>
      </c>
      <c r="U130" s="13">
        <f t="shared" si="42"/>
        <v>1.0633209674746567</v>
      </c>
      <c r="V130" s="14">
        <f t="shared" si="43"/>
        <v>6.3320967474656653</v>
      </c>
      <c r="W130" s="56">
        <f t="shared" si="44"/>
        <v>1224.6652122343933</v>
      </c>
      <c r="X130" s="56">
        <f t="shared" si="45"/>
        <v>-0.34733805714886046</v>
      </c>
      <c r="Y130" s="56">
        <f t="shared" si="46"/>
        <v>1.0633094401581411</v>
      </c>
      <c r="Z130" s="56">
        <f t="shared" si="47"/>
        <v>6.3309440158141106</v>
      </c>
      <c r="AA130" s="8">
        <v>6.1950000000000003</v>
      </c>
      <c r="AB130" s="46">
        <v>1195.624051</v>
      </c>
      <c r="AC130" s="46">
        <v>0</v>
      </c>
      <c r="AD130" s="46">
        <f t="shared" si="60"/>
        <v>48.825333234393227</v>
      </c>
      <c r="AE130" s="49">
        <f t="shared" si="31"/>
        <v>1195.624051</v>
      </c>
      <c r="AF130" s="16">
        <f t="shared" si="48"/>
        <v>-0.59819271528972484</v>
      </c>
      <c r="AG130" s="15">
        <f t="shared" si="49"/>
        <v>1.0521860875474733</v>
      </c>
      <c r="AH130" s="16">
        <f t="shared" si="50"/>
        <v>5.2186087547473337</v>
      </c>
      <c r="AI130" s="64">
        <f t="shared" si="51"/>
        <v>1244.4493842343932</v>
      </c>
      <c r="AJ130" s="64">
        <f t="shared" si="52"/>
        <v>-0.57453046740503222</v>
      </c>
      <c r="AK130" s="64">
        <f t="shared" si="53"/>
        <v>1.052081204942477</v>
      </c>
      <c r="AL130" s="64">
        <f t="shared" si="54"/>
        <v>5.2081204942477033</v>
      </c>
      <c r="AM130" s="9">
        <v>2.15</v>
      </c>
      <c r="AN130" s="17">
        <f t="shared" si="32"/>
        <v>1.0178874051509765</v>
      </c>
      <c r="AO130" s="18">
        <f t="shared" si="55"/>
        <v>8.4416798117770142E-3</v>
      </c>
      <c r="AP130" s="17">
        <f t="shared" si="56"/>
        <v>1.0178874051509765</v>
      </c>
      <c r="AQ130" s="18">
        <f t="shared" si="57"/>
        <v>1.7887405150976532</v>
      </c>
    </row>
    <row r="131" spans="1:43" x14ac:dyDescent="0.3">
      <c r="A131">
        <f t="shared" si="33"/>
        <v>129</v>
      </c>
      <c r="B131" s="7">
        <v>44020</v>
      </c>
      <c r="C131" s="8">
        <v>4.1669999999999998</v>
      </c>
      <c r="D131" s="46">
        <v>1133.5260040000001</v>
      </c>
      <c r="E131" s="46">
        <v>0</v>
      </c>
      <c r="F131" s="46">
        <f t="shared" si="58"/>
        <v>48.829454912691908</v>
      </c>
      <c r="G131" s="47">
        <f t="shared" si="29"/>
        <v>1133.5260040000001</v>
      </c>
      <c r="H131" s="12">
        <f t="shared" si="34"/>
        <v>-0.22418552245829781</v>
      </c>
      <c r="I131" s="11">
        <f t="shared" si="35"/>
        <v>1.0628193720226353</v>
      </c>
      <c r="J131" s="12">
        <f t="shared" si="36"/>
        <v>6.2819372022635322</v>
      </c>
      <c r="K131" s="57">
        <f t="shared" si="37"/>
        <v>1182.355458912692</v>
      </c>
      <c r="L131" s="59">
        <f t="shared" si="38"/>
        <v>-0.214599804286153</v>
      </c>
      <c r="M131" s="58">
        <f t="shared" si="39"/>
        <v>1.0630022450355359</v>
      </c>
      <c r="N131" s="59">
        <f t="shared" si="40"/>
        <v>6.3002245035535864</v>
      </c>
      <c r="O131" s="8">
        <v>5.4587000000000003</v>
      </c>
      <c r="P131" s="46">
        <v>1174.294901</v>
      </c>
      <c r="Q131" s="46">
        <v>0</v>
      </c>
      <c r="R131" s="46">
        <f t="shared" si="59"/>
        <v>48.829454912691908</v>
      </c>
      <c r="S131" s="48">
        <f t="shared" si="30"/>
        <v>1174.294901</v>
      </c>
      <c r="T131" s="14">
        <f t="shared" si="41"/>
        <v>-0.13139357046760836</v>
      </c>
      <c r="U131" s="13">
        <f t="shared" si="42"/>
        <v>1.0619238320899609</v>
      </c>
      <c r="V131" s="14">
        <f t="shared" si="43"/>
        <v>6.1923832089960884</v>
      </c>
      <c r="W131" s="56">
        <f t="shared" si="44"/>
        <v>1223.124355912692</v>
      </c>
      <c r="X131" s="56">
        <f t="shared" si="45"/>
        <v>-0.12581857525698625</v>
      </c>
      <c r="Y131" s="56">
        <f t="shared" si="46"/>
        <v>1.061971599369961</v>
      </c>
      <c r="Z131" s="56">
        <f t="shared" si="47"/>
        <v>6.1971599369960995</v>
      </c>
      <c r="AA131" s="8">
        <v>6.165</v>
      </c>
      <c r="AB131" s="46">
        <v>1197.6280360000001</v>
      </c>
      <c r="AC131" s="46">
        <v>0</v>
      </c>
      <c r="AD131" s="46">
        <f t="shared" si="60"/>
        <v>48.829454912691908</v>
      </c>
      <c r="AE131" s="49">
        <f t="shared" si="31"/>
        <v>1197.6280360000001</v>
      </c>
      <c r="AF131" s="16">
        <f t="shared" si="48"/>
        <v>0.16760996053266641</v>
      </c>
      <c r="AG131" s="15">
        <f t="shared" si="49"/>
        <v>1.0539496562335418</v>
      </c>
      <c r="AH131" s="16">
        <f t="shared" si="50"/>
        <v>5.3949656233541754</v>
      </c>
      <c r="AI131" s="64">
        <f t="shared" si="51"/>
        <v>1246.457490912692</v>
      </c>
      <c r="AJ131" s="64">
        <f t="shared" si="52"/>
        <v>0.16136507468595962</v>
      </c>
      <c r="AK131" s="64">
        <f t="shared" si="53"/>
        <v>1.0537788965645893</v>
      </c>
      <c r="AL131" s="64">
        <f t="shared" si="54"/>
        <v>5.377889656458934</v>
      </c>
      <c r="AM131" s="9">
        <v>2.15</v>
      </c>
      <c r="AN131" s="17">
        <f t="shared" si="32"/>
        <v>1.0179733319465638</v>
      </c>
      <c r="AO131" s="18">
        <f t="shared" si="55"/>
        <v>8.4416798117770142E-3</v>
      </c>
      <c r="AP131" s="17">
        <f t="shared" si="56"/>
        <v>1.0179733319465638</v>
      </c>
      <c r="AQ131" s="18">
        <f t="shared" si="57"/>
        <v>1.7973331946563809</v>
      </c>
    </row>
    <row r="132" spans="1:43" x14ac:dyDescent="0.3">
      <c r="A132">
        <f t="shared" si="33"/>
        <v>130</v>
      </c>
      <c r="B132" s="7">
        <v>44021</v>
      </c>
      <c r="C132" s="8">
        <v>4.1749999999999998</v>
      </c>
      <c r="D132" s="46">
        <v>1133.51208</v>
      </c>
      <c r="E132" s="46">
        <v>0</v>
      </c>
      <c r="F132" s="46">
        <f t="shared" si="58"/>
        <v>48.833576938929475</v>
      </c>
      <c r="G132" s="47">
        <f t="shared" ref="G132:G195" si="61">+D132+E132</f>
        <v>1133.51208</v>
      </c>
      <c r="H132" s="12">
        <f t="shared" si="34"/>
        <v>-1.2283794064704701E-3</v>
      </c>
      <c r="I132" s="11">
        <f t="shared" si="35"/>
        <v>1.0628063165683415</v>
      </c>
      <c r="J132" s="12">
        <f t="shared" si="36"/>
        <v>6.2806316568341458</v>
      </c>
      <c r="K132" s="57">
        <f t="shared" si="37"/>
        <v>1182.3456569389296</v>
      </c>
      <c r="L132" s="59">
        <f t="shared" si="38"/>
        <v>-8.29020891190968E-4</v>
      </c>
      <c r="M132" s="58">
        <f t="shared" si="39"/>
        <v>1.0629934325248507</v>
      </c>
      <c r="N132" s="59">
        <f t="shared" si="40"/>
        <v>6.2993432524850679</v>
      </c>
      <c r="O132" s="8">
        <v>5.4179000000000004</v>
      </c>
      <c r="P132" s="46">
        <v>1176.264621</v>
      </c>
      <c r="Q132" s="46">
        <v>0</v>
      </c>
      <c r="R132" s="46">
        <f t="shared" si="59"/>
        <v>48.833576938929475</v>
      </c>
      <c r="S132" s="48">
        <f t="shared" ref="S132:S195" si="62">+P132+Q132</f>
        <v>1176.264621</v>
      </c>
      <c r="T132" s="14">
        <f t="shared" si="41"/>
        <v>0.16773640065392836</v>
      </c>
      <c r="U132" s="13">
        <f t="shared" si="42"/>
        <v>1.0637050649035948</v>
      </c>
      <c r="V132" s="14">
        <f t="shared" si="43"/>
        <v>6.3705064903594844</v>
      </c>
      <c r="W132" s="56">
        <f t="shared" si="44"/>
        <v>1225.0981979389296</v>
      </c>
      <c r="X132" s="56">
        <f t="shared" si="45"/>
        <v>0.16137705186687334</v>
      </c>
      <c r="Y132" s="56">
        <f t="shared" si="46"/>
        <v>1.0636853778286877</v>
      </c>
      <c r="Z132" s="56">
        <f t="shared" si="47"/>
        <v>6.3685377828687662</v>
      </c>
      <c r="AA132" s="8">
        <v>6.1246</v>
      </c>
      <c r="AB132" s="46">
        <v>1200.2310179999999</v>
      </c>
      <c r="AC132" s="46">
        <v>0</v>
      </c>
      <c r="AD132" s="46">
        <f t="shared" si="60"/>
        <v>48.833576938929475</v>
      </c>
      <c r="AE132" s="49">
        <f t="shared" ref="AE132:AE195" si="63">+AC132+AB132</f>
        <v>1200.2310179999999</v>
      </c>
      <c r="AF132" s="16">
        <f t="shared" si="48"/>
        <v>0.2173447783248017</v>
      </c>
      <c r="AG132" s="15">
        <f t="shared" si="49"/>
        <v>1.0562403607775375</v>
      </c>
      <c r="AH132" s="16">
        <f t="shared" si="50"/>
        <v>5.6240360777537468</v>
      </c>
      <c r="AI132" s="64">
        <f t="shared" si="51"/>
        <v>1249.0645949389295</v>
      </c>
      <c r="AJ132" s="64">
        <f t="shared" si="52"/>
        <v>0.20916108613768802</v>
      </c>
      <c r="AK132" s="64">
        <f t="shared" si="53"/>
        <v>1.0559829919501336</v>
      </c>
      <c r="AL132" s="64">
        <f t="shared" si="54"/>
        <v>5.5982991950133565</v>
      </c>
      <c r="AM132" s="9">
        <v>2.15</v>
      </c>
      <c r="AN132" s="17">
        <f t="shared" ref="AN132:AN195" si="64">+((AM131/100+1)^(1/252))*AN131</f>
        <v>1.0180592659958161</v>
      </c>
      <c r="AO132" s="18">
        <f t="shared" si="55"/>
        <v>8.4416798117770142E-3</v>
      </c>
      <c r="AP132" s="17">
        <f t="shared" si="56"/>
        <v>1.0180592659958161</v>
      </c>
      <c r="AQ132" s="18">
        <f t="shared" si="57"/>
        <v>1.8059265995816087</v>
      </c>
    </row>
    <row r="133" spans="1:43" x14ac:dyDescent="0.3">
      <c r="A133">
        <f t="shared" ref="A133:A196" si="65">+A132+1</f>
        <v>131</v>
      </c>
      <c r="B133" s="7">
        <v>44022</v>
      </c>
      <c r="C133" s="8">
        <v>4.0750000000000002</v>
      </c>
      <c r="D133" s="46">
        <v>1136.1655430000001</v>
      </c>
      <c r="E133" s="46">
        <v>0</v>
      </c>
      <c r="F133" s="46">
        <f t="shared" si="58"/>
        <v>48.837699313135296</v>
      </c>
      <c r="G133" s="47">
        <f t="shared" si="61"/>
        <v>1136.1655430000001</v>
      </c>
      <c r="H133" s="12">
        <f t="shared" ref="H133:H196" si="66">+(G133/D132-1)*100</f>
        <v>0.23409216776941744</v>
      </c>
      <c r="I133" s="11">
        <f t="shared" ref="I133:I196" si="67">+(1+H133/100)*I132</f>
        <v>1.0652942629139865</v>
      </c>
      <c r="J133" s="12">
        <f t="shared" ref="J133:J196" si="68">+(I133-1)*100</f>
        <v>6.5294262913986545</v>
      </c>
      <c r="K133" s="57">
        <f t="shared" ref="K133:K196" si="69">+D133+F133</f>
        <v>1185.0032423131354</v>
      </c>
      <c r="L133" s="59">
        <f t="shared" ref="L133:L196" si="70">+(K133/K132-1)*100</f>
        <v>0.22477228707264985</v>
      </c>
      <c r="M133" s="58">
        <f t="shared" ref="M133:M196" si="71">+(1+L133/100)*M132</f>
        <v>1.0653827471745689</v>
      </c>
      <c r="N133" s="59">
        <f t="shared" ref="N133:N196" si="72">+(M133-1)*100</f>
        <v>6.5382747174568934</v>
      </c>
      <c r="O133" s="8">
        <v>5.3536000000000001</v>
      </c>
      <c r="P133" s="46">
        <v>1179.2295389999999</v>
      </c>
      <c r="Q133" s="46">
        <v>0</v>
      </c>
      <c r="R133" s="46">
        <f t="shared" si="59"/>
        <v>48.837699313135296</v>
      </c>
      <c r="S133" s="48">
        <f t="shared" si="62"/>
        <v>1179.2295389999999</v>
      </c>
      <c r="T133" s="14">
        <f t="shared" ref="T133:T196" si="73">+(S133/P132-1)*100</f>
        <v>0.25206215906410367</v>
      </c>
      <c r="U133" s="13">
        <f t="shared" ref="U133:U196" si="74">+(1+T133/100)*U132</f>
        <v>1.066386262856265</v>
      </c>
      <c r="V133" s="14">
        <f t="shared" ref="V133:V196" si="75">+(U133-1)*100</f>
        <v>6.6386262856265033</v>
      </c>
      <c r="W133" s="56">
        <f t="shared" ref="W133:W196" si="76">+P133+R133</f>
        <v>1228.0672383131352</v>
      </c>
      <c r="X133" s="56">
        <f t="shared" ref="X133:X196" si="77">+(W133/W132-1)*100</f>
        <v>0.24235121553526362</v>
      </c>
      <c r="Y133" s="56">
        <f t="shared" ref="Y133:Y196" si="78">+(1+X133/100)*Y132</f>
        <v>1.0662632322713264</v>
      </c>
      <c r="Z133" s="56">
        <f t="shared" ref="Z133:Z196" si="79">+(Y133-1)*100</f>
        <v>6.6263232271326356</v>
      </c>
      <c r="AA133" s="8">
        <v>6.06</v>
      </c>
      <c r="AB133" s="46">
        <v>1204.2322839999999</v>
      </c>
      <c r="AC133" s="46">
        <v>0</v>
      </c>
      <c r="AD133" s="46">
        <f t="shared" si="60"/>
        <v>48.837699313135296</v>
      </c>
      <c r="AE133" s="49">
        <f t="shared" si="63"/>
        <v>1204.2322839999999</v>
      </c>
      <c r="AF133" s="16">
        <f t="shared" ref="AF133:AF196" si="80">+(AE133/AB132-1)*100</f>
        <v>0.33337465371188202</v>
      </c>
      <c r="AG133" s="15">
        <f t="shared" ref="AG133:AG196" si="81">+(1+AF133/100)*AG132</f>
        <v>1.0597615984226447</v>
      </c>
      <c r="AH133" s="16">
        <f t="shared" ref="AH133:AH196" si="82">+(AG133-1)*100</f>
        <v>5.9761598422644724</v>
      </c>
      <c r="AI133" s="64">
        <f t="shared" ref="AI133:AI196" si="83">+AB133+AD133</f>
        <v>1253.0699833131353</v>
      </c>
      <c r="AJ133" s="64">
        <f t="shared" ref="AJ133:AJ196" si="84">+(AI133/AI132-1)*100</f>
        <v>0.32067103578430345</v>
      </c>
      <c r="AK133" s="64">
        <f t="shared" ref="AK133:AK196" si="85">+(1+AJ133/100)*AK132</f>
        <v>1.0593692235481262</v>
      </c>
      <c r="AL133" s="64">
        <f t="shared" ref="AL133:AL196" si="86">+(AK133-1)*100</f>
        <v>5.9369223548126238</v>
      </c>
      <c r="AM133" s="9">
        <v>2.15</v>
      </c>
      <c r="AN133" s="17">
        <f t="shared" si="64"/>
        <v>1.0181452072993455</v>
      </c>
      <c r="AO133" s="18">
        <f t="shared" ref="AO133:AO196" si="87">+(AN133/AN132-1)*100</f>
        <v>8.4416798117770142E-3</v>
      </c>
      <c r="AP133" s="17">
        <f t="shared" ref="AP133:AP196" si="88">+(1+AO133/100)*AP132</f>
        <v>1.0181452072993455</v>
      </c>
      <c r="AQ133" s="18">
        <f t="shared" ref="AQ133:AQ196" si="89">+(AP133-1)*100</f>
        <v>1.8145207299345545</v>
      </c>
    </row>
    <row r="134" spans="1:43" x14ac:dyDescent="0.3">
      <c r="A134">
        <f t="shared" si="65"/>
        <v>132</v>
      </c>
      <c r="B134" s="7">
        <v>44025</v>
      </c>
      <c r="C134" s="8">
        <v>4.1050000000000004</v>
      </c>
      <c r="D134" s="46">
        <v>1135.605135</v>
      </c>
      <c r="E134" s="46">
        <v>0</v>
      </c>
      <c r="F134" s="46">
        <f t="shared" si="58"/>
        <v>48.841822035338751</v>
      </c>
      <c r="G134" s="47">
        <f t="shared" si="61"/>
        <v>1135.605135</v>
      </c>
      <c r="H134" s="12">
        <f t="shared" si="66"/>
        <v>-4.9324502353798039E-2</v>
      </c>
      <c r="I134" s="11">
        <f t="shared" si="67"/>
        <v>1.0647688118202006</v>
      </c>
      <c r="J134" s="12">
        <f t="shared" si="68"/>
        <v>6.4768811820200556</v>
      </c>
      <c r="K134" s="57">
        <f t="shared" si="69"/>
        <v>1184.4469570353388</v>
      </c>
      <c r="L134" s="59">
        <f t="shared" si="70"/>
        <v>-4.6943776855057351E-2</v>
      </c>
      <c r="M134" s="58">
        <f t="shared" si="71"/>
        <v>1.0648826162750831</v>
      </c>
      <c r="N134" s="59">
        <f t="shared" si="72"/>
        <v>6.4882616275083071</v>
      </c>
      <c r="O134" s="8">
        <v>5.3639999999999999</v>
      </c>
      <c r="P134" s="46">
        <v>1179.033684</v>
      </c>
      <c r="Q134" s="46">
        <v>0</v>
      </c>
      <c r="R134" s="46">
        <f t="shared" si="59"/>
        <v>48.841822035338751</v>
      </c>
      <c r="S134" s="48">
        <f t="shared" si="62"/>
        <v>1179.033684</v>
      </c>
      <c r="T134" s="14">
        <f t="shared" si="73"/>
        <v>-1.6608725741895647E-2</v>
      </c>
      <c r="U134" s="13">
        <f t="shared" si="74"/>
        <v>1.066209149686518</v>
      </c>
      <c r="V134" s="14">
        <f t="shared" si="75"/>
        <v>6.6209149686518032</v>
      </c>
      <c r="W134" s="56">
        <f t="shared" si="76"/>
        <v>1227.8755060353387</v>
      </c>
      <c r="X134" s="56">
        <f t="shared" si="77"/>
        <v>-1.5612522817554098E-2</v>
      </c>
      <c r="Y134" s="56">
        <f t="shared" si="78"/>
        <v>1.0660967616808927</v>
      </c>
      <c r="Z134" s="56">
        <f t="shared" si="79"/>
        <v>6.6096761680892735</v>
      </c>
      <c r="AA134" s="8">
        <v>6.08</v>
      </c>
      <c r="AB134" s="46">
        <v>1203.3613210000001</v>
      </c>
      <c r="AC134" s="46">
        <v>0</v>
      </c>
      <c r="AD134" s="46">
        <f t="shared" si="60"/>
        <v>48.841822035338751</v>
      </c>
      <c r="AE134" s="49">
        <f t="shared" si="63"/>
        <v>1203.3613210000001</v>
      </c>
      <c r="AF134" s="16">
        <f t="shared" si="80"/>
        <v>-7.2325166130482454E-2</v>
      </c>
      <c r="AG134" s="15">
        <f t="shared" si="81"/>
        <v>1.0589951240859985</v>
      </c>
      <c r="AH134" s="16">
        <f t="shared" si="82"/>
        <v>5.8995124085998496</v>
      </c>
      <c r="AI134" s="64">
        <f t="shared" si="83"/>
        <v>1252.2031430353388</v>
      </c>
      <c r="AJ134" s="64">
        <f t="shared" si="84"/>
        <v>-6.9177323640334798E-2</v>
      </c>
      <c r="AK134" s="64">
        <f t="shared" si="85"/>
        <v>1.0586363802718062</v>
      </c>
      <c r="AL134" s="64">
        <f t="shared" si="86"/>
        <v>5.8636380271806177</v>
      </c>
      <c r="AM134" s="9">
        <v>2.15</v>
      </c>
      <c r="AN134" s="17">
        <f t="shared" si="64"/>
        <v>1.0182311558577648</v>
      </c>
      <c r="AO134" s="18">
        <f t="shared" si="87"/>
        <v>8.4416798117770142E-3</v>
      </c>
      <c r="AP134" s="17">
        <f t="shared" si="88"/>
        <v>1.0182311558577648</v>
      </c>
      <c r="AQ134" s="18">
        <f t="shared" si="89"/>
        <v>1.8231155857764803</v>
      </c>
    </row>
    <row r="135" spans="1:43" x14ac:dyDescent="0.3">
      <c r="A135">
        <f t="shared" si="65"/>
        <v>133</v>
      </c>
      <c r="B135" s="7">
        <v>44026</v>
      </c>
      <c r="C135" s="8">
        <v>4.085</v>
      </c>
      <c r="D135" s="46">
        <v>1136.279241</v>
      </c>
      <c r="E135" s="46">
        <v>0</v>
      </c>
      <c r="F135" s="46">
        <f t="shared" si="58"/>
        <v>48.845945105569214</v>
      </c>
      <c r="G135" s="47">
        <f t="shared" si="61"/>
        <v>1136.279241</v>
      </c>
      <c r="H135" s="12">
        <f t="shared" si="66"/>
        <v>5.9360950318354533E-2</v>
      </c>
      <c r="I135" s="11">
        <f t="shared" si="67"/>
        <v>1.0654008687055905</v>
      </c>
      <c r="J135" s="12">
        <f t="shared" si="68"/>
        <v>6.5400868705590476</v>
      </c>
      <c r="K135" s="57">
        <f t="shared" si="69"/>
        <v>1185.1251861055691</v>
      </c>
      <c r="L135" s="59">
        <f t="shared" si="70"/>
        <v>5.7261244684858603E-2</v>
      </c>
      <c r="M135" s="58">
        <f t="shared" si="71"/>
        <v>1.0654923813155948</v>
      </c>
      <c r="N135" s="59">
        <f t="shared" si="72"/>
        <v>6.5492381315594761</v>
      </c>
      <c r="O135" s="8">
        <v>5.3689999999999998</v>
      </c>
      <c r="P135" s="46">
        <v>1179.0669310000001</v>
      </c>
      <c r="Q135" s="46">
        <v>0</v>
      </c>
      <c r="R135" s="46">
        <f t="shared" si="59"/>
        <v>48.845945105569214</v>
      </c>
      <c r="S135" s="48">
        <f t="shared" si="62"/>
        <v>1179.0669310000001</v>
      </c>
      <c r="T135" s="14">
        <f t="shared" si="73"/>
        <v>2.8198515828137261E-3</v>
      </c>
      <c r="U135" s="13">
        <f t="shared" si="74"/>
        <v>1.0662392152021016</v>
      </c>
      <c r="V135" s="14">
        <f t="shared" si="75"/>
        <v>6.6239215202101631</v>
      </c>
      <c r="W135" s="56">
        <f t="shared" si="76"/>
        <v>1227.9128761055692</v>
      </c>
      <c r="X135" s="56">
        <f t="shared" si="77"/>
        <v>3.0434738739204548E-3</v>
      </c>
      <c r="Y135" s="56">
        <f t="shared" si="78"/>
        <v>1.0661292080573053</v>
      </c>
      <c r="Z135" s="56">
        <f t="shared" si="79"/>
        <v>6.6129208057305267</v>
      </c>
      <c r="AA135" s="8">
        <v>6.11</v>
      </c>
      <c r="AB135" s="46">
        <v>1201.9187179999999</v>
      </c>
      <c r="AC135" s="46">
        <v>0</v>
      </c>
      <c r="AD135" s="46">
        <f t="shared" si="60"/>
        <v>48.845945105569214</v>
      </c>
      <c r="AE135" s="49">
        <f t="shared" si="63"/>
        <v>1201.9187179999999</v>
      </c>
      <c r="AF135" s="16">
        <f t="shared" si="80"/>
        <v>-0.11988111756836561</v>
      </c>
      <c r="AG135" s="15">
        <f t="shared" si="81"/>
        <v>1.0577255888962498</v>
      </c>
      <c r="AH135" s="16">
        <f t="shared" si="82"/>
        <v>5.7725588896249791</v>
      </c>
      <c r="AI135" s="64">
        <f t="shared" si="83"/>
        <v>1250.7646631055691</v>
      </c>
      <c r="AJ135" s="64">
        <f t="shared" si="84"/>
        <v>-0.11487592390823087</v>
      </c>
      <c r="AK135" s="64">
        <f t="shared" si="85"/>
        <v>1.0574202619491402</v>
      </c>
      <c r="AL135" s="64">
        <f t="shared" si="86"/>
        <v>5.7420261949140183</v>
      </c>
      <c r="AM135" s="9">
        <v>2.15</v>
      </c>
      <c r="AN135" s="17">
        <f t="shared" si="64"/>
        <v>1.018317111671686</v>
      </c>
      <c r="AO135" s="18">
        <f t="shared" si="87"/>
        <v>8.4416798117770142E-3</v>
      </c>
      <c r="AP135" s="17">
        <f t="shared" si="88"/>
        <v>1.018317111671686</v>
      </c>
      <c r="AQ135" s="18">
        <f t="shared" si="89"/>
        <v>1.8317111671686037</v>
      </c>
    </row>
    <row r="136" spans="1:43" x14ac:dyDescent="0.3">
      <c r="A136">
        <f t="shared" si="65"/>
        <v>134</v>
      </c>
      <c r="B136" s="7">
        <v>44027</v>
      </c>
      <c r="C136" s="8">
        <v>4.1550000000000002</v>
      </c>
      <c r="D136" s="46">
        <v>1134.7391359999999</v>
      </c>
      <c r="E136" s="46">
        <v>0</v>
      </c>
      <c r="F136" s="46">
        <f t="shared" si="58"/>
        <v>48.850068523856059</v>
      </c>
      <c r="G136" s="47">
        <f t="shared" si="61"/>
        <v>1134.7391359999999</v>
      </c>
      <c r="H136" s="12">
        <f t="shared" si="66"/>
        <v>-0.13553930622235422</v>
      </c>
      <c r="I136" s="11">
        <f t="shared" si="67"/>
        <v>1.0639568317596599</v>
      </c>
      <c r="J136" s="12">
        <f t="shared" si="68"/>
        <v>6.3956831759659938</v>
      </c>
      <c r="K136" s="57">
        <f t="shared" si="69"/>
        <v>1183.5892045238559</v>
      </c>
      <c r="L136" s="59">
        <f t="shared" si="70"/>
        <v>-0.12960500710988976</v>
      </c>
      <c r="M136" s="58">
        <f t="shared" si="71"/>
        <v>1.0641114498390354</v>
      </c>
      <c r="N136" s="59">
        <f t="shared" si="72"/>
        <v>6.4111449839035384</v>
      </c>
      <c r="O136" s="8">
        <v>5.3962000000000003</v>
      </c>
      <c r="P136" s="46">
        <v>1178.164358</v>
      </c>
      <c r="Q136" s="46">
        <v>0</v>
      </c>
      <c r="R136" s="46">
        <f t="shared" si="59"/>
        <v>48.850068523856059</v>
      </c>
      <c r="S136" s="48">
        <f t="shared" si="62"/>
        <v>1178.164358</v>
      </c>
      <c r="T136" s="14">
        <f t="shared" si="73"/>
        <v>-7.6549767979205985E-2</v>
      </c>
      <c r="U136" s="13">
        <f t="shared" si="74"/>
        <v>1.0654230115567611</v>
      </c>
      <c r="V136" s="14">
        <f t="shared" si="75"/>
        <v>6.5423011556761113</v>
      </c>
      <c r="W136" s="56">
        <f t="shared" si="76"/>
        <v>1227.0144265238559</v>
      </c>
      <c r="X136" s="56">
        <f t="shared" si="77"/>
        <v>-7.3168837887160887E-2</v>
      </c>
      <c r="Y136" s="56">
        <f t="shared" si="78"/>
        <v>1.0653491337053942</v>
      </c>
      <c r="Z136" s="56">
        <f t="shared" si="79"/>
        <v>6.5349133705394191</v>
      </c>
      <c r="AA136" s="8">
        <v>6.1134000000000004</v>
      </c>
      <c r="AB136" s="46">
        <v>1202.0064890000001</v>
      </c>
      <c r="AC136" s="46">
        <v>0</v>
      </c>
      <c r="AD136" s="46">
        <f t="shared" si="60"/>
        <v>48.850068523856059</v>
      </c>
      <c r="AE136" s="49">
        <f t="shared" si="63"/>
        <v>1202.0064890000001</v>
      </c>
      <c r="AF136" s="16">
        <f t="shared" si="80"/>
        <v>7.3025736837095678E-3</v>
      </c>
      <c r="AG136" s="15">
        <f t="shared" si="81"/>
        <v>1.0578028300867504</v>
      </c>
      <c r="AH136" s="16">
        <f t="shared" si="82"/>
        <v>5.7802830086750356</v>
      </c>
      <c r="AI136" s="64">
        <f t="shared" si="83"/>
        <v>1250.8565575238561</v>
      </c>
      <c r="AJ136" s="64">
        <f t="shared" si="84"/>
        <v>7.3470590429725036E-3</v>
      </c>
      <c r="AK136" s="64">
        <f t="shared" si="85"/>
        <v>1.0574979512401179</v>
      </c>
      <c r="AL136" s="64">
        <f t="shared" si="86"/>
        <v>5.7497951240117917</v>
      </c>
      <c r="AM136" s="9">
        <v>2.15</v>
      </c>
      <c r="AN136" s="17">
        <f t="shared" si="64"/>
        <v>1.0184030747417219</v>
      </c>
      <c r="AO136" s="18">
        <f t="shared" si="87"/>
        <v>8.4416798117770142E-3</v>
      </c>
      <c r="AP136" s="17">
        <f t="shared" si="88"/>
        <v>1.0184030747417219</v>
      </c>
      <c r="AQ136" s="18">
        <f t="shared" si="89"/>
        <v>1.840307474172187</v>
      </c>
    </row>
    <row r="137" spans="1:43" x14ac:dyDescent="0.3">
      <c r="A137">
        <f t="shared" si="65"/>
        <v>135</v>
      </c>
      <c r="B137" s="7">
        <v>44028</v>
      </c>
      <c r="C137" s="8">
        <v>4.1162000000000001</v>
      </c>
      <c r="D137" s="46">
        <v>1135.87419</v>
      </c>
      <c r="E137" s="46">
        <v>0</v>
      </c>
      <c r="F137" s="46">
        <f t="shared" si="58"/>
        <v>48.854192290228674</v>
      </c>
      <c r="G137" s="47">
        <f t="shared" si="61"/>
        <v>1135.87419</v>
      </c>
      <c r="H137" s="12">
        <f t="shared" si="66"/>
        <v>0.10002774769901634</v>
      </c>
      <c r="I137" s="11">
        <f t="shared" si="67"/>
        <v>1.065021083814959</v>
      </c>
      <c r="J137" s="12">
        <f t="shared" si="68"/>
        <v>6.5021083814958969</v>
      </c>
      <c r="K137" s="57">
        <f t="shared" si="69"/>
        <v>1184.7283822902286</v>
      </c>
      <c r="L137" s="59">
        <f t="shared" si="70"/>
        <v>9.6247732069421055E-2</v>
      </c>
      <c r="M137" s="58">
        <f t="shared" si="71"/>
        <v>1.0651356329761965</v>
      </c>
      <c r="N137" s="59">
        <f t="shared" si="72"/>
        <v>6.5135632976196511</v>
      </c>
      <c r="O137" s="8">
        <v>5.3981000000000003</v>
      </c>
      <c r="P137" s="46">
        <v>1178.3300810000001</v>
      </c>
      <c r="Q137" s="46">
        <v>0</v>
      </c>
      <c r="R137" s="46">
        <f t="shared" si="59"/>
        <v>48.854192290228674</v>
      </c>
      <c r="S137" s="48">
        <f t="shared" si="62"/>
        <v>1178.3300810000001</v>
      </c>
      <c r="T137" s="14">
        <f t="shared" si="73"/>
        <v>1.4066203825868762E-2</v>
      </c>
      <c r="U137" s="13">
        <f t="shared" si="74"/>
        <v>1.0655728761291745</v>
      </c>
      <c r="V137" s="14">
        <f t="shared" si="75"/>
        <v>6.5572876129174507</v>
      </c>
      <c r="W137" s="56">
        <f t="shared" si="76"/>
        <v>1227.1842732902287</v>
      </c>
      <c r="X137" s="56">
        <f t="shared" si="77"/>
        <v>1.3842279495768217E-2</v>
      </c>
      <c r="Y137" s="56">
        <f t="shared" si="78"/>
        <v>1.0654966023100874</v>
      </c>
      <c r="Z137" s="56">
        <f t="shared" si="79"/>
        <v>6.549660231008736</v>
      </c>
      <c r="AA137" s="8">
        <v>6.1374000000000004</v>
      </c>
      <c r="AB137" s="46">
        <v>1200.9141850000001</v>
      </c>
      <c r="AC137" s="46">
        <v>0</v>
      </c>
      <c r="AD137" s="46">
        <f t="shared" si="60"/>
        <v>48.854192290228674</v>
      </c>
      <c r="AE137" s="49">
        <f t="shared" si="63"/>
        <v>1200.9141850000001</v>
      </c>
      <c r="AF137" s="16">
        <f t="shared" si="80"/>
        <v>-9.0873386291678848E-2</v>
      </c>
      <c r="AG137" s="15">
        <f t="shared" si="81"/>
        <v>1.0568415688347612</v>
      </c>
      <c r="AH137" s="16">
        <f t="shared" si="82"/>
        <v>5.6841568834761214</v>
      </c>
      <c r="AI137" s="64">
        <f t="shared" si="83"/>
        <v>1249.7683772902287</v>
      </c>
      <c r="AJ137" s="64">
        <f t="shared" si="84"/>
        <v>-8.6994805845796996E-2</v>
      </c>
      <c r="AK137" s="64">
        <f t="shared" si="85"/>
        <v>1.0565779829506132</v>
      </c>
      <c r="AL137" s="64">
        <f t="shared" si="86"/>
        <v>5.6577982950613226</v>
      </c>
      <c r="AM137" s="9">
        <v>2.15</v>
      </c>
      <c r="AN137" s="17">
        <f t="shared" si="64"/>
        <v>1.0184890450684849</v>
      </c>
      <c r="AO137" s="18">
        <f t="shared" si="87"/>
        <v>8.4416798117770142E-3</v>
      </c>
      <c r="AP137" s="17">
        <f t="shared" si="88"/>
        <v>1.0184890450684849</v>
      </c>
      <c r="AQ137" s="18">
        <f t="shared" si="89"/>
        <v>1.8489045068484922</v>
      </c>
    </row>
    <row r="138" spans="1:43" x14ac:dyDescent="0.3">
      <c r="A138">
        <f t="shared" si="65"/>
        <v>136</v>
      </c>
      <c r="B138" s="7">
        <v>44029</v>
      </c>
      <c r="C138" s="8">
        <v>4.0255000000000001</v>
      </c>
      <c r="D138" s="46">
        <v>1138.2818890000001</v>
      </c>
      <c r="E138" s="46">
        <v>0</v>
      </c>
      <c r="F138" s="46">
        <f t="shared" si="58"/>
        <v>48.858316404716447</v>
      </c>
      <c r="G138" s="47">
        <f t="shared" si="61"/>
        <v>1138.2818890000001</v>
      </c>
      <c r="H138" s="12">
        <f t="shared" si="66"/>
        <v>0.21196880967953025</v>
      </c>
      <c r="I138" s="11">
        <f t="shared" si="67"/>
        <v>1.0672785963291576</v>
      </c>
      <c r="J138" s="12">
        <f t="shared" si="68"/>
        <v>6.7278596329157558</v>
      </c>
      <c r="K138" s="57">
        <f t="shared" si="69"/>
        <v>1187.1402054047167</v>
      </c>
      <c r="L138" s="59">
        <f t="shared" si="70"/>
        <v>0.20357603907703581</v>
      </c>
      <c r="M138" s="58">
        <f t="shared" si="71"/>
        <v>1.0673039939086075</v>
      </c>
      <c r="N138" s="59">
        <f t="shared" si="72"/>
        <v>6.7303993908607529</v>
      </c>
      <c r="O138" s="8">
        <v>5.3011999999999997</v>
      </c>
      <c r="P138" s="46">
        <v>1182.662865</v>
      </c>
      <c r="Q138" s="46">
        <v>0</v>
      </c>
      <c r="R138" s="46">
        <f t="shared" si="59"/>
        <v>48.858316404716447</v>
      </c>
      <c r="S138" s="48">
        <f t="shared" si="62"/>
        <v>1182.662865</v>
      </c>
      <c r="T138" s="14">
        <f t="shared" si="73"/>
        <v>0.36770545620994355</v>
      </c>
      <c r="U138" s="13">
        <f t="shared" si="74"/>
        <v>1.0694910457345947</v>
      </c>
      <c r="V138" s="14">
        <f t="shared" si="75"/>
        <v>6.9491045734594747</v>
      </c>
      <c r="W138" s="56">
        <f t="shared" si="76"/>
        <v>1231.5211814047166</v>
      </c>
      <c r="X138" s="56">
        <f t="shared" si="77"/>
        <v>0.35340316926162352</v>
      </c>
      <c r="Y138" s="56">
        <f t="shared" si="78"/>
        <v>1.0692621010710261</v>
      </c>
      <c r="Z138" s="56">
        <f t="shared" si="79"/>
        <v>6.926210107102615</v>
      </c>
      <c r="AA138" s="8">
        <v>6.0129999999999999</v>
      </c>
      <c r="AB138" s="46">
        <v>1208.3463389999999</v>
      </c>
      <c r="AC138" s="46">
        <v>0</v>
      </c>
      <c r="AD138" s="46">
        <f t="shared" si="60"/>
        <v>48.858316404716447</v>
      </c>
      <c r="AE138" s="49">
        <f t="shared" si="63"/>
        <v>1208.3463389999999</v>
      </c>
      <c r="AF138" s="16">
        <f t="shared" si="80"/>
        <v>0.61887469503074666</v>
      </c>
      <c r="AG138" s="15">
        <f t="shared" si="81"/>
        <v>1.0633820938708456</v>
      </c>
      <c r="AH138" s="16">
        <f t="shared" si="82"/>
        <v>6.3382093870845591</v>
      </c>
      <c r="AI138" s="64">
        <f t="shared" si="83"/>
        <v>1257.2046554047165</v>
      </c>
      <c r="AJ138" s="64">
        <f t="shared" si="84"/>
        <v>0.59501250388582783</v>
      </c>
      <c r="AK138" s="64">
        <f t="shared" si="85"/>
        <v>1.062864754062474</v>
      </c>
      <c r="AL138" s="64">
        <f t="shared" si="86"/>
        <v>6.2864754062474049</v>
      </c>
      <c r="AM138" s="9">
        <v>2.15</v>
      </c>
      <c r="AN138" s="17">
        <f t="shared" si="64"/>
        <v>1.0185750226525876</v>
      </c>
      <c r="AO138" s="18">
        <f t="shared" si="87"/>
        <v>8.4416798117770142E-3</v>
      </c>
      <c r="AP138" s="17">
        <f t="shared" si="88"/>
        <v>1.0185750226525876</v>
      </c>
      <c r="AQ138" s="18">
        <f t="shared" si="89"/>
        <v>1.8575022652587592</v>
      </c>
    </row>
    <row r="139" spans="1:43" x14ac:dyDescent="0.3">
      <c r="A139">
        <f t="shared" si="65"/>
        <v>137</v>
      </c>
      <c r="B139" s="7">
        <v>44032</v>
      </c>
      <c r="C139" s="8">
        <v>4.0069999999999997</v>
      </c>
      <c r="D139" s="46">
        <v>1138.914248</v>
      </c>
      <c r="E139" s="46">
        <v>0</v>
      </c>
      <c r="F139" s="46">
        <f t="shared" si="58"/>
        <v>48.862440867348759</v>
      </c>
      <c r="G139" s="47">
        <f t="shared" si="61"/>
        <v>1138.914248</v>
      </c>
      <c r="H139" s="12">
        <f t="shared" si="66"/>
        <v>5.555381370034862E-2</v>
      </c>
      <c r="I139" s="11">
        <f t="shared" si="67"/>
        <v>1.067871510292226</v>
      </c>
      <c r="J139" s="12">
        <f t="shared" si="68"/>
        <v>6.7871510292226045</v>
      </c>
      <c r="K139" s="57">
        <f t="shared" si="69"/>
        <v>1187.7766888673489</v>
      </c>
      <c r="L139" s="59">
        <f t="shared" si="70"/>
        <v>5.3614851871275349E-2</v>
      </c>
      <c r="M139" s="58">
        <f t="shared" si="71"/>
        <v>1.0678762273639579</v>
      </c>
      <c r="N139" s="59">
        <f t="shared" si="72"/>
        <v>6.7876227363957931</v>
      </c>
      <c r="O139" s="8">
        <v>5.3118999999999996</v>
      </c>
      <c r="P139" s="46">
        <v>1182.45345</v>
      </c>
      <c r="Q139" s="46">
        <v>0</v>
      </c>
      <c r="R139" s="46">
        <f t="shared" si="59"/>
        <v>48.862440867348759</v>
      </c>
      <c r="S139" s="48">
        <f t="shared" si="62"/>
        <v>1182.45345</v>
      </c>
      <c r="T139" s="14">
        <f t="shared" si="73"/>
        <v>-1.7707074957495905E-2</v>
      </c>
      <c r="U139" s="13">
        <f t="shared" si="74"/>
        <v>1.0693016701534628</v>
      </c>
      <c r="V139" s="14">
        <f t="shared" si="75"/>
        <v>6.930167015346278</v>
      </c>
      <c r="W139" s="56">
        <f t="shared" si="76"/>
        <v>1231.3158908673488</v>
      </c>
      <c r="X139" s="56">
        <f t="shared" si="77"/>
        <v>-1.6669671660340946E-2</v>
      </c>
      <c r="Y139" s="56">
        <f t="shared" si="78"/>
        <v>1.0690838585895892</v>
      </c>
      <c r="Z139" s="56">
        <f t="shared" si="79"/>
        <v>6.9083858589589209</v>
      </c>
      <c r="AA139" s="8">
        <v>6.05</v>
      </c>
      <c r="AB139" s="46">
        <v>1206.4954399999999</v>
      </c>
      <c r="AC139" s="46">
        <v>0</v>
      </c>
      <c r="AD139" s="46">
        <f t="shared" si="60"/>
        <v>48.862440867348759</v>
      </c>
      <c r="AE139" s="49">
        <f t="shared" si="63"/>
        <v>1206.4954399999999</v>
      </c>
      <c r="AF139" s="16">
        <f t="shared" si="80"/>
        <v>-0.15317619959288598</v>
      </c>
      <c r="AG139" s="15">
        <f t="shared" si="81"/>
        <v>1.0617532455923029</v>
      </c>
      <c r="AH139" s="16">
        <f t="shared" si="82"/>
        <v>6.1753245592302886</v>
      </c>
      <c r="AI139" s="64">
        <f t="shared" si="83"/>
        <v>1255.3578808673487</v>
      </c>
      <c r="AJ139" s="64">
        <f t="shared" si="84"/>
        <v>-0.14689529898163078</v>
      </c>
      <c r="AK139" s="64">
        <f t="shared" si="85"/>
        <v>1.0613034557042236</v>
      </c>
      <c r="AL139" s="64">
        <f t="shared" si="86"/>
        <v>6.1303455704223575</v>
      </c>
      <c r="AM139" s="9">
        <v>2.15</v>
      </c>
      <c r="AN139" s="17">
        <f t="shared" si="64"/>
        <v>1.0186610074946427</v>
      </c>
      <c r="AO139" s="18">
        <f t="shared" si="87"/>
        <v>8.4416798117770142E-3</v>
      </c>
      <c r="AP139" s="17">
        <f t="shared" si="88"/>
        <v>1.0186610074946427</v>
      </c>
      <c r="AQ139" s="18">
        <f t="shared" si="89"/>
        <v>1.8661007494642723</v>
      </c>
    </row>
    <row r="140" spans="1:43" x14ac:dyDescent="0.3">
      <c r="A140">
        <f t="shared" si="65"/>
        <v>138</v>
      </c>
      <c r="B140" s="7">
        <v>44033</v>
      </c>
      <c r="C140" s="8">
        <v>4.0743</v>
      </c>
      <c r="D140" s="46">
        <v>1137.443927</v>
      </c>
      <c r="E140" s="46">
        <v>0</v>
      </c>
      <c r="F140" s="46">
        <f t="shared" si="58"/>
        <v>48.866565678154998</v>
      </c>
      <c r="G140" s="47">
        <f t="shared" si="61"/>
        <v>1137.443927</v>
      </c>
      <c r="H140" s="12">
        <f t="shared" si="66"/>
        <v>-0.12909848152150571</v>
      </c>
      <c r="I140" s="11">
        <f t="shared" si="67"/>
        <v>1.0664929043878379</v>
      </c>
      <c r="J140" s="12">
        <f t="shared" si="68"/>
        <v>6.6492904387837948</v>
      </c>
      <c r="K140" s="57">
        <f t="shared" si="69"/>
        <v>1186.310492678155</v>
      </c>
      <c r="L140" s="59">
        <f t="shared" si="70"/>
        <v>-0.12344039102097915</v>
      </c>
      <c r="M140" s="58">
        <f t="shared" si="71"/>
        <v>1.0665580367732799</v>
      </c>
      <c r="N140" s="59">
        <f t="shared" si="72"/>
        <v>6.6558036773279872</v>
      </c>
      <c r="O140" s="8">
        <v>5.3353000000000002</v>
      </c>
      <c r="P140" s="46">
        <v>1181.7098120000001</v>
      </c>
      <c r="Q140" s="46">
        <v>0</v>
      </c>
      <c r="R140" s="46">
        <f t="shared" si="59"/>
        <v>48.866565678154998</v>
      </c>
      <c r="S140" s="48">
        <f t="shared" si="62"/>
        <v>1181.7098120000001</v>
      </c>
      <c r="T140" s="14">
        <f t="shared" si="73"/>
        <v>-6.2889410149713498E-2</v>
      </c>
      <c r="U140" s="13">
        <f t="shared" si="74"/>
        <v>1.0686291926403821</v>
      </c>
      <c r="V140" s="14">
        <f t="shared" si="75"/>
        <v>6.8629192640382142</v>
      </c>
      <c r="W140" s="56">
        <f t="shared" si="76"/>
        <v>1230.576377678155</v>
      </c>
      <c r="X140" s="56">
        <f t="shared" si="77"/>
        <v>-6.0058770838478104E-2</v>
      </c>
      <c r="Y140" s="56">
        <f t="shared" si="78"/>
        <v>1.0684417799648878</v>
      </c>
      <c r="Z140" s="56">
        <f t="shared" si="79"/>
        <v>6.8441779964887761</v>
      </c>
      <c r="AA140" s="8">
        <v>6.093</v>
      </c>
      <c r="AB140" s="46">
        <v>1204.307978</v>
      </c>
      <c r="AC140" s="46">
        <v>0</v>
      </c>
      <c r="AD140" s="46">
        <f t="shared" si="60"/>
        <v>48.866565678154998</v>
      </c>
      <c r="AE140" s="49">
        <f t="shared" si="63"/>
        <v>1204.307978</v>
      </c>
      <c r="AF140" s="16">
        <f t="shared" si="80"/>
        <v>-0.18130710879437073</v>
      </c>
      <c r="AG140" s="15">
        <f t="shared" si="81"/>
        <v>1.0598282114801891</v>
      </c>
      <c r="AH140" s="16">
        <f t="shared" si="82"/>
        <v>5.9828211480189131</v>
      </c>
      <c r="AI140" s="64">
        <f t="shared" si="83"/>
        <v>1253.174543678155</v>
      </c>
      <c r="AJ140" s="64">
        <f t="shared" si="84"/>
        <v>-0.17392149461675777</v>
      </c>
      <c r="AK140" s="64">
        <f t="shared" si="85"/>
        <v>1.0594576208716435</v>
      </c>
      <c r="AL140" s="64">
        <f t="shared" si="86"/>
        <v>5.9457620871643524</v>
      </c>
      <c r="AM140" s="9">
        <v>2.15</v>
      </c>
      <c r="AN140" s="17">
        <f t="shared" si="64"/>
        <v>1.0187469995952629</v>
      </c>
      <c r="AO140" s="18">
        <f t="shared" si="87"/>
        <v>8.4416798117770142E-3</v>
      </c>
      <c r="AP140" s="17">
        <f t="shared" si="88"/>
        <v>1.0187469995952629</v>
      </c>
      <c r="AQ140" s="18">
        <f t="shared" si="89"/>
        <v>1.8746999595262936</v>
      </c>
    </row>
    <row r="141" spans="1:43" x14ac:dyDescent="0.3">
      <c r="A141">
        <f t="shared" si="65"/>
        <v>139</v>
      </c>
      <c r="B141" s="7">
        <v>44034</v>
      </c>
      <c r="C141" s="8">
        <v>4.0929000000000002</v>
      </c>
      <c r="D141" s="46">
        <v>1137.170122</v>
      </c>
      <c r="E141" s="46">
        <v>0</v>
      </c>
      <c r="F141" s="46">
        <f t="shared" si="58"/>
        <v>48.87069083716456</v>
      </c>
      <c r="G141" s="47">
        <f t="shared" si="61"/>
        <v>1137.170122</v>
      </c>
      <c r="H141" s="12">
        <f t="shared" si="66"/>
        <v>-2.4071955856519445E-2</v>
      </c>
      <c r="I141" s="11">
        <f t="shared" si="67"/>
        <v>1.0662361786866807</v>
      </c>
      <c r="J141" s="12">
        <f t="shared" si="68"/>
        <v>6.6236178686680747</v>
      </c>
      <c r="K141" s="57">
        <f t="shared" si="69"/>
        <v>1186.0408128371646</v>
      </c>
      <c r="L141" s="59">
        <f t="shared" si="70"/>
        <v>-2.273265242572764E-2</v>
      </c>
      <c r="M141" s="58">
        <f t="shared" si="71"/>
        <v>1.0663155798418615</v>
      </c>
      <c r="N141" s="59">
        <f t="shared" si="72"/>
        <v>6.6315579841861538</v>
      </c>
      <c r="O141" s="8">
        <v>5.4027000000000003</v>
      </c>
      <c r="P141" s="46">
        <v>1179.120786</v>
      </c>
      <c r="Q141" s="46">
        <v>0</v>
      </c>
      <c r="R141" s="46">
        <f t="shared" si="59"/>
        <v>48.87069083716456</v>
      </c>
      <c r="S141" s="48">
        <f t="shared" si="62"/>
        <v>1179.120786</v>
      </c>
      <c r="T141" s="14">
        <f t="shared" si="73"/>
        <v>-0.2190915209224098</v>
      </c>
      <c r="U141" s="13">
        <f t="shared" si="74"/>
        <v>1.0662879166892054</v>
      </c>
      <c r="V141" s="14">
        <f t="shared" si="75"/>
        <v>6.6287916689205417</v>
      </c>
      <c r="W141" s="56">
        <f t="shared" si="76"/>
        <v>1227.9914768371646</v>
      </c>
      <c r="X141" s="56">
        <f t="shared" si="77"/>
        <v>-0.21005610768083383</v>
      </c>
      <c r="Y141" s="56">
        <f t="shared" si="78"/>
        <v>1.0661974527490576</v>
      </c>
      <c r="Z141" s="56">
        <f t="shared" si="79"/>
        <v>6.6197452749057639</v>
      </c>
      <c r="AA141" s="8">
        <v>6.1844000000000001</v>
      </c>
      <c r="AB141" s="46">
        <v>1199.368759</v>
      </c>
      <c r="AC141" s="46">
        <v>0</v>
      </c>
      <c r="AD141" s="46">
        <f t="shared" si="60"/>
        <v>48.87069083716456</v>
      </c>
      <c r="AE141" s="49">
        <f t="shared" si="63"/>
        <v>1199.368759</v>
      </c>
      <c r="AF141" s="16">
        <f t="shared" si="80"/>
        <v>-0.41012922692770237</v>
      </c>
      <c r="AG141" s="15">
        <f t="shared" si="81"/>
        <v>1.0554815462296838</v>
      </c>
      <c r="AH141" s="16">
        <f t="shared" si="82"/>
        <v>5.548154622968382</v>
      </c>
      <c r="AI141" s="64">
        <f t="shared" si="83"/>
        <v>1248.2394498371646</v>
      </c>
      <c r="AJ141" s="64">
        <f t="shared" si="84"/>
        <v>-0.39380738029561879</v>
      </c>
      <c r="AK141" s="64">
        <f t="shared" si="85"/>
        <v>1.0552853985695465</v>
      </c>
      <c r="AL141" s="64">
        <f t="shared" si="86"/>
        <v>5.5285398569546507</v>
      </c>
      <c r="AM141" s="9">
        <v>2.15</v>
      </c>
      <c r="AN141" s="17">
        <f t="shared" si="64"/>
        <v>1.0188329989550609</v>
      </c>
      <c r="AO141" s="18">
        <f t="shared" si="87"/>
        <v>8.4416798117770142E-3</v>
      </c>
      <c r="AP141" s="17">
        <f t="shared" si="88"/>
        <v>1.0188329989550609</v>
      </c>
      <c r="AQ141" s="18">
        <f t="shared" si="89"/>
        <v>1.8832998955060853</v>
      </c>
    </row>
    <row r="142" spans="1:43" x14ac:dyDescent="0.3">
      <c r="A142">
        <f t="shared" si="65"/>
        <v>140</v>
      </c>
      <c r="B142" s="7">
        <v>44035</v>
      </c>
      <c r="C142" s="8">
        <v>4.0998000000000001</v>
      </c>
      <c r="D142" s="46">
        <v>1137.1830480000001</v>
      </c>
      <c r="E142" s="46">
        <v>0</v>
      </c>
      <c r="F142" s="46">
        <f t="shared" si="58"/>
        <v>48.874816344406838</v>
      </c>
      <c r="G142" s="47">
        <f t="shared" si="61"/>
        <v>1137.1830480000001</v>
      </c>
      <c r="H142" s="12">
        <f t="shared" si="66"/>
        <v>1.1366812889379574E-3</v>
      </c>
      <c r="I142" s="11">
        <f t="shared" si="67"/>
        <v>1.0662482983938197</v>
      </c>
      <c r="J142" s="12">
        <f t="shared" si="68"/>
        <v>6.6248298393819738</v>
      </c>
      <c r="K142" s="57">
        <f t="shared" si="69"/>
        <v>1186.0578643444069</v>
      </c>
      <c r="L142" s="59">
        <f t="shared" si="70"/>
        <v>1.437683008687074E-3</v>
      </c>
      <c r="M142" s="58">
        <f t="shared" si="71"/>
        <v>1.066330910079772</v>
      </c>
      <c r="N142" s="59">
        <f t="shared" si="72"/>
        <v>6.6330910079771987</v>
      </c>
      <c r="O142" s="8">
        <v>5.4382000000000001</v>
      </c>
      <c r="P142" s="46">
        <v>1177.8799739999999</v>
      </c>
      <c r="Q142" s="46">
        <v>0</v>
      </c>
      <c r="R142" s="46">
        <f t="shared" si="59"/>
        <v>48.874816344406838</v>
      </c>
      <c r="S142" s="48">
        <f t="shared" si="62"/>
        <v>1177.8799739999999</v>
      </c>
      <c r="T142" s="14">
        <f t="shared" si="73"/>
        <v>-0.10523196730415352</v>
      </c>
      <c r="U142" s="13">
        <f t="shared" si="74"/>
        <v>1.0651658409373468</v>
      </c>
      <c r="V142" s="14">
        <f t="shared" si="75"/>
        <v>6.5165840937346786</v>
      </c>
      <c r="W142" s="56">
        <f t="shared" si="76"/>
        <v>1226.7547903444067</v>
      </c>
      <c r="X142" s="56">
        <f t="shared" si="77"/>
        <v>-0.10070806810019706</v>
      </c>
      <c r="Y142" s="56">
        <f t="shared" si="78"/>
        <v>1.0651237058922605</v>
      </c>
      <c r="Z142" s="56">
        <f t="shared" si="79"/>
        <v>6.5123705892260464</v>
      </c>
      <c r="AA142" s="8">
        <v>6.2672999999999996</v>
      </c>
      <c r="AB142" s="46">
        <v>1194.9472040000001</v>
      </c>
      <c r="AC142" s="46">
        <v>0</v>
      </c>
      <c r="AD142" s="46">
        <f t="shared" si="60"/>
        <v>48.874816344406838</v>
      </c>
      <c r="AE142" s="49">
        <f t="shared" si="63"/>
        <v>1194.9472040000001</v>
      </c>
      <c r="AF142" s="16">
        <f t="shared" si="80"/>
        <v>-0.36865684276172761</v>
      </c>
      <c r="AG142" s="15">
        <f t="shared" si="81"/>
        <v>1.0515904412854209</v>
      </c>
      <c r="AH142" s="16">
        <f t="shared" si="82"/>
        <v>5.1590441285420896</v>
      </c>
      <c r="AI142" s="64">
        <f t="shared" si="83"/>
        <v>1243.8220203444068</v>
      </c>
      <c r="AJ142" s="64">
        <f t="shared" si="84"/>
        <v>-0.35389279623665448</v>
      </c>
      <c r="AK142" s="64">
        <f t="shared" si="85"/>
        <v>1.0515508195642715</v>
      </c>
      <c r="AL142" s="64">
        <f t="shared" si="86"/>
        <v>5.1550819564271544</v>
      </c>
      <c r="AM142" s="9">
        <v>2.15</v>
      </c>
      <c r="AN142" s="17">
        <f t="shared" si="64"/>
        <v>1.0189190055746493</v>
      </c>
      <c r="AO142" s="18">
        <f t="shared" si="87"/>
        <v>8.4416798117770142E-3</v>
      </c>
      <c r="AP142" s="17">
        <f t="shared" si="88"/>
        <v>1.0189190055746493</v>
      </c>
      <c r="AQ142" s="18">
        <f t="shared" si="89"/>
        <v>1.8919005574649317</v>
      </c>
    </row>
    <row r="143" spans="1:43" x14ac:dyDescent="0.3">
      <c r="A143">
        <f t="shared" si="65"/>
        <v>141</v>
      </c>
      <c r="B143" s="7">
        <v>44036</v>
      </c>
      <c r="C143" s="8">
        <v>3.88</v>
      </c>
      <c r="D143" s="46">
        <v>1142.729032</v>
      </c>
      <c r="E143" s="46">
        <v>0</v>
      </c>
      <c r="F143" s="46">
        <f t="shared" si="58"/>
        <v>48.878942199911229</v>
      </c>
      <c r="G143" s="47">
        <f t="shared" si="61"/>
        <v>1142.729032</v>
      </c>
      <c r="H143" s="12">
        <f t="shared" si="66"/>
        <v>0.48769492385185576</v>
      </c>
      <c r="I143" s="11">
        <f t="shared" si="67"/>
        <v>1.0714483372207433</v>
      </c>
      <c r="J143" s="12">
        <f t="shared" si="68"/>
        <v>7.1448337220743285</v>
      </c>
      <c r="K143" s="57">
        <f t="shared" si="69"/>
        <v>1191.6079741999113</v>
      </c>
      <c r="L143" s="59">
        <f t="shared" si="70"/>
        <v>0.46794595966632713</v>
      </c>
      <c r="M143" s="58">
        <f t="shared" si="71"/>
        <v>1.0713207624901635</v>
      </c>
      <c r="N143" s="59">
        <f t="shared" si="72"/>
        <v>7.1320762490163503</v>
      </c>
      <c r="O143" s="8">
        <v>5.2900999999999998</v>
      </c>
      <c r="P143" s="46">
        <v>1184.3429960000001</v>
      </c>
      <c r="Q143" s="46">
        <v>0</v>
      </c>
      <c r="R143" s="46">
        <f t="shared" si="59"/>
        <v>48.878942199911229</v>
      </c>
      <c r="S143" s="48">
        <f t="shared" si="62"/>
        <v>1184.3429960000001</v>
      </c>
      <c r="T143" s="14">
        <f t="shared" si="73"/>
        <v>0.54869954007725763</v>
      </c>
      <c r="U143" s="13">
        <f t="shared" si="74"/>
        <v>1.07101040100763</v>
      </c>
      <c r="V143" s="14">
        <f t="shared" si="75"/>
        <v>7.1010401007630009</v>
      </c>
      <c r="W143" s="56">
        <f t="shared" si="76"/>
        <v>1233.2219381999114</v>
      </c>
      <c r="X143" s="56">
        <f t="shared" si="77"/>
        <v>0.52717526814702875</v>
      </c>
      <c r="Y143" s="56">
        <f t="shared" si="78"/>
        <v>1.0707387746448955</v>
      </c>
      <c r="Z143" s="56">
        <f t="shared" si="79"/>
        <v>7.073877464489553</v>
      </c>
      <c r="AA143" s="8">
        <v>6.1635999999999997</v>
      </c>
      <c r="AB143" s="46">
        <v>1201.1244409999999</v>
      </c>
      <c r="AC143" s="46">
        <v>0</v>
      </c>
      <c r="AD143" s="46">
        <f t="shared" si="60"/>
        <v>48.878942199911229</v>
      </c>
      <c r="AE143" s="49">
        <f t="shared" si="63"/>
        <v>1201.1244409999999</v>
      </c>
      <c r="AF143" s="16">
        <f t="shared" si="80"/>
        <v>0.51694643740929358</v>
      </c>
      <c r="AG143" s="15">
        <f t="shared" si="81"/>
        <v>1.0570266006077826</v>
      </c>
      <c r="AH143" s="16">
        <f t="shared" si="82"/>
        <v>5.702660060778264</v>
      </c>
      <c r="AI143" s="64">
        <f t="shared" si="83"/>
        <v>1250.0033831999112</v>
      </c>
      <c r="AJ143" s="64">
        <f t="shared" si="84"/>
        <v>0.49696522126154719</v>
      </c>
      <c r="AK143" s="64">
        <f t="shared" si="85"/>
        <v>1.0567766614213967</v>
      </c>
      <c r="AL143" s="64">
        <f t="shared" si="86"/>
        <v>5.6776661421396701</v>
      </c>
      <c r="AM143" s="9">
        <v>2.15</v>
      </c>
      <c r="AN143" s="17">
        <f t="shared" si="64"/>
        <v>1.0190050194546412</v>
      </c>
      <c r="AO143" s="18">
        <f t="shared" si="87"/>
        <v>8.4416798117770142E-3</v>
      </c>
      <c r="AP143" s="17">
        <f t="shared" si="88"/>
        <v>1.0190050194546412</v>
      </c>
      <c r="AQ143" s="18">
        <f t="shared" si="89"/>
        <v>1.900501945464117</v>
      </c>
    </row>
    <row r="144" spans="1:43" x14ac:dyDescent="0.3">
      <c r="A144">
        <f t="shared" si="65"/>
        <v>142</v>
      </c>
      <c r="B144" s="7">
        <v>44039</v>
      </c>
      <c r="C144" s="8">
        <v>3.8186</v>
      </c>
      <c r="D144" s="46">
        <v>1144.404589</v>
      </c>
      <c r="E144" s="46">
        <v>0</v>
      </c>
      <c r="F144" s="46">
        <f t="shared" si="58"/>
        <v>48.883068403707128</v>
      </c>
      <c r="G144" s="47">
        <f t="shared" si="61"/>
        <v>1144.404589</v>
      </c>
      <c r="H144" s="12">
        <f t="shared" si="66"/>
        <v>0.14662767402238153</v>
      </c>
      <c r="I144" s="11">
        <f t="shared" si="67"/>
        <v>1.0730193769959615</v>
      </c>
      <c r="J144" s="12">
        <f t="shared" si="68"/>
        <v>7.3019376995961505</v>
      </c>
      <c r="K144" s="57">
        <f t="shared" si="69"/>
        <v>1193.287657403707</v>
      </c>
      <c r="L144" s="59">
        <f t="shared" si="70"/>
        <v>0.14095937927267599</v>
      </c>
      <c r="M144" s="58">
        <f t="shared" si="71"/>
        <v>1.0728308895869889</v>
      </c>
      <c r="N144" s="59">
        <f t="shared" si="72"/>
        <v>7.2830889586988912</v>
      </c>
      <c r="O144" s="8">
        <v>5.2012</v>
      </c>
      <c r="P144" s="46">
        <v>1188.334697</v>
      </c>
      <c r="Q144" s="46">
        <v>0</v>
      </c>
      <c r="R144" s="46">
        <f t="shared" si="59"/>
        <v>48.883068403707128</v>
      </c>
      <c r="S144" s="48">
        <f t="shared" si="62"/>
        <v>1188.334697</v>
      </c>
      <c r="T144" s="14">
        <f t="shared" si="73"/>
        <v>0.33703927101198516</v>
      </c>
      <c r="U144" s="13">
        <f t="shared" si="74"/>
        <v>1.0746201266556488</v>
      </c>
      <c r="V144" s="14">
        <f t="shared" si="75"/>
        <v>7.4620126655648766</v>
      </c>
      <c r="W144" s="56">
        <f t="shared" si="76"/>
        <v>1237.2177654037071</v>
      </c>
      <c r="X144" s="56">
        <f t="shared" si="77"/>
        <v>0.32401525467737891</v>
      </c>
      <c r="Y144" s="56">
        <f t="shared" si="78"/>
        <v>1.0742081316124907</v>
      </c>
      <c r="Z144" s="56">
        <f t="shared" si="79"/>
        <v>7.4208131612490735</v>
      </c>
      <c r="AA144" s="8">
        <v>6.0949999999999998</v>
      </c>
      <c r="AB144" s="46">
        <v>1205.3247369999999</v>
      </c>
      <c r="AC144" s="46">
        <v>0</v>
      </c>
      <c r="AD144" s="46">
        <f t="shared" si="60"/>
        <v>48.883068403707128</v>
      </c>
      <c r="AE144" s="49">
        <f t="shared" si="63"/>
        <v>1205.3247369999999</v>
      </c>
      <c r="AF144" s="16">
        <f t="shared" si="80"/>
        <v>0.3496969886403356</v>
      </c>
      <c r="AG144" s="15">
        <f t="shared" si="81"/>
        <v>1.0607229907992353</v>
      </c>
      <c r="AH144" s="16">
        <f t="shared" si="82"/>
        <v>6.0722990799235266</v>
      </c>
      <c r="AI144" s="64">
        <f t="shared" si="83"/>
        <v>1254.207805403707</v>
      </c>
      <c r="AJ144" s="64">
        <f t="shared" si="84"/>
        <v>0.33635286594446701</v>
      </c>
      <c r="AK144" s="64">
        <f t="shared" si="85"/>
        <v>1.0603311600087197</v>
      </c>
      <c r="AL144" s="64">
        <f t="shared" si="86"/>
        <v>6.0331160008719742</v>
      </c>
      <c r="AM144" s="9">
        <v>2.15</v>
      </c>
      <c r="AN144" s="17">
        <f t="shared" si="64"/>
        <v>1.0190910405956495</v>
      </c>
      <c r="AO144" s="18">
        <f t="shared" si="87"/>
        <v>8.4416798117770142E-3</v>
      </c>
      <c r="AP144" s="17">
        <f t="shared" si="88"/>
        <v>1.0190910405956495</v>
      </c>
      <c r="AQ144" s="18">
        <f t="shared" si="89"/>
        <v>1.9091040595649478</v>
      </c>
    </row>
    <row r="145" spans="1:43" x14ac:dyDescent="0.3">
      <c r="A145">
        <f t="shared" si="65"/>
        <v>143</v>
      </c>
      <c r="B145" s="7">
        <v>44040</v>
      </c>
      <c r="C145" s="8">
        <v>3.8462000000000001</v>
      </c>
      <c r="D145" s="46">
        <v>1143.8999409999999</v>
      </c>
      <c r="E145" s="46">
        <v>0</v>
      </c>
      <c r="F145" s="46">
        <f t="shared" si="58"/>
        <v>48.887194955823944</v>
      </c>
      <c r="G145" s="47">
        <f t="shared" si="61"/>
        <v>1143.8999409999999</v>
      </c>
      <c r="H145" s="12">
        <f t="shared" si="66"/>
        <v>-4.4096991994857504E-2</v>
      </c>
      <c r="I145" s="11">
        <f t="shared" si="67"/>
        <v>1.0725462077271843</v>
      </c>
      <c r="J145" s="12">
        <f t="shared" si="68"/>
        <v>7.2546207727184342</v>
      </c>
      <c r="K145" s="57">
        <f t="shared" si="69"/>
        <v>1192.7871359558239</v>
      </c>
      <c r="L145" s="59">
        <f t="shared" si="70"/>
        <v>-4.1944743564359399E-2</v>
      </c>
      <c r="M145" s="58">
        <f t="shared" si="71"/>
        <v>1.0723808934214725</v>
      </c>
      <c r="N145" s="59">
        <f t="shared" si="72"/>
        <v>7.238089342147247</v>
      </c>
      <c r="O145" s="8">
        <v>5.2214</v>
      </c>
      <c r="P145" s="46">
        <v>1187.7211809999999</v>
      </c>
      <c r="Q145" s="46">
        <v>0</v>
      </c>
      <c r="R145" s="46">
        <f t="shared" si="59"/>
        <v>48.887194955823944</v>
      </c>
      <c r="S145" s="48">
        <f t="shared" si="62"/>
        <v>1187.7211809999999</v>
      </c>
      <c r="T145" s="14">
        <f t="shared" si="73"/>
        <v>-5.1628215649091036E-2</v>
      </c>
      <c r="U145" s="13">
        <f t="shared" si="74"/>
        <v>1.0740653194592504</v>
      </c>
      <c r="V145" s="14">
        <f t="shared" si="75"/>
        <v>7.4065319459250434</v>
      </c>
      <c r="W145" s="56">
        <f t="shared" si="76"/>
        <v>1236.6083759558239</v>
      </c>
      <c r="X145" s="56">
        <f t="shared" si="77"/>
        <v>-4.9254825215372389E-2</v>
      </c>
      <c r="Y145" s="56">
        <f t="shared" si="78"/>
        <v>1.0736790322748158</v>
      </c>
      <c r="Z145" s="56">
        <f t="shared" si="79"/>
        <v>7.3679032274815759</v>
      </c>
      <c r="AA145" s="8">
        <v>6.1050000000000004</v>
      </c>
      <c r="AB145" s="46">
        <v>1205.0362700000001</v>
      </c>
      <c r="AC145" s="46">
        <v>0</v>
      </c>
      <c r="AD145" s="46">
        <f t="shared" si="60"/>
        <v>48.887194955823944</v>
      </c>
      <c r="AE145" s="49">
        <f t="shared" si="63"/>
        <v>1205.0362700000001</v>
      </c>
      <c r="AF145" s="16">
        <f t="shared" si="80"/>
        <v>-2.3932720464847623E-2</v>
      </c>
      <c r="AG145" s="15">
        <f t="shared" si="81"/>
        <v>1.0604691309309409</v>
      </c>
      <c r="AH145" s="16">
        <f t="shared" si="82"/>
        <v>6.0469130930940862</v>
      </c>
      <c r="AI145" s="64">
        <f t="shared" si="83"/>
        <v>1253.9234649558241</v>
      </c>
      <c r="AJ145" s="64">
        <f t="shared" si="84"/>
        <v>-2.2670919974965287E-2</v>
      </c>
      <c r="AK145" s="64">
        <f t="shared" si="85"/>
        <v>1.0600907731799645</v>
      </c>
      <c r="AL145" s="64">
        <f t="shared" si="86"/>
        <v>6.0090773179964474</v>
      </c>
      <c r="AM145" s="9">
        <v>2.15</v>
      </c>
      <c r="AN145" s="17">
        <f t="shared" si="64"/>
        <v>1.0191770689982871</v>
      </c>
      <c r="AO145" s="18">
        <f t="shared" si="87"/>
        <v>8.4416798117770142E-3</v>
      </c>
      <c r="AP145" s="17">
        <f t="shared" si="88"/>
        <v>1.0191770689982871</v>
      </c>
      <c r="AQ145" s="18">
        <f t="shared" si="89"/>
        <v>1.9177068998287083</v>
      </c>
    </row>
    <row r="146" spans="1:43" x14ac:dyDescent="0.3">
      <c r="A146">
        <f t="shared" si="65"/>
        <v>144</v>
      </c>
      <c r="B146" s="7">
        <v>44041</v>
      </c>
      <c r="C146" s="8">
        <v>3.8521999999999998</v>
      </c>
      <c r="D146" s="46">
        <v>1143.9248849999999</v>
      </c>
      <c r="E146" s="46">
        <v>0</v>
      </c>
      <c r="F146" s="46">
        <f t="shared" si="58"/>
        <v>48.891321856291071</v>
      </c>
      <c r="G146" s="47">
        <f t="shared" si="61"/>
        <v>1143.9248849999999</v>
      </c>
      <c r="H146" s="12">
        <f t="shared" si="66"/>
        <v>2.180610305679842E-3</v>
      </c>
      <c r="I146" s="11">
        <f t="shared" si="67"/>
        <v>1.0725695957803232</v>
      </c>
      <c r="J146" s="12">
        <f t="shared" si="68"/>
        <v>7.2569595780323182</v>
      </c>
      <c r="K146" s="57">
        <f t="shared" si="69"/>
        <v>1192.816206856291</v>
      </c>
      <c r="L146" s="59">
        <f t="shared" si="70"/>
        <v>2.4372245131409898E-3</v>
      </c>
      <c r="M146" s="58">
        <f t="shared" si="71"/>
        <v>1.0724070297514812</v>
      </c>
      <c r="N146" s="59">
        <f t="shared" si="72"/>
        <v>7.2407029751481167</v>
      </c>
      <c r="O146" s="8">
        <v>5.2477</v>
      </c>
      <c r="P146" s="46">
        <v>1186.853177</v>
      </c>
      <c r="Q146" s="46">
        <v>0</v>
      </c>
      <c r="R146" s="46">
        <f t="shared" si="59"/>
        <v>48.891321856291071</v>
      </c>
      <c r="S146" s="48">
        <f t="shared" si="62"/>
        <v>1186.853177</v>
      </c>
      <c r="T146" s="14">
        <f t="shared" si="73"/>
        <v>-7.3081461700386097E-2</v>
      </c>
      <c r="U146" s="13">
        <f t="shared" si="74"/>
        <v>1.0732803768241728</v>
      </c>
      <c r="V146" s="14">
        <f t="shared" si="75"/>
        <v>7.3280376824172766</v>
      </c>
      <c r="W146" s="56">
        <f t="shared" si="76"/>
        <v>1235.7444988562911</v>
      </c>
      <c r="X146" s="56">
        <f t="shared" si="77"/>
        <v>-6.985858387584809E-2</v>
      </c>
      <c r="Y146" s="56">
        <f t="shared" si="78"/>
        <v>1.0729289753074966</v>
      </c>
      <c r="Z146" s="56">
        <f t="shared" si="79"/>
        <v>7.2928975307496646</v>
      </c>
      <c r="AA146" s="8">
        <v>6.125</v>
      </c>
      <c r="AB146" s="46">
        <v>1204.178435</v>
      </c>
      <c r="AC146" s="46">
        <v>0</v>
      </c>
      <c r="AD146" s="46">
        <f t="shared" si="60"/>
        <v>48.891321856291071</v>
      </c>
      <c r="AE146" s="49">
        <f t="shared" si="63"/>
        <v>1204.178435</v>
      </c>
      <c r="AF146" s="16">
        <f t="shared" si="80"/>
        <v>-7.1187483842294341E-2</v>
      </c>
      <c r="AG146" s="15">
        <f t="shared" si="81"/>
        <v>1.059714209639707</v>
      </c>
      <c r="AH146" s="16">
        <f t="shared" si="82"/>
        <v>5.9714209639706972</v>
      </c>
      <c r="AI146" s="64">
        <f t="shared" si="83"/>
        <v>1253.0697568562912</v>
      </c>
      <c r="AJ146" s="64">
        <f t="shared" si="84"/>
        <v>-6.8082951104431189E-2</v>
      </c>
      <c r="AK146" s="64">
        <f t="shared" si="85"/>
        <v>1.0593690320971978</v>
      </c>
      <c r="AL146" s="64">
        <f t="shared" si="86"/>
        <v>5.9369032097197794</v>
      </c>
      <c r="AM146" s="9">
        <v>2.15</v>
      </c>
      <c r="AN146" s="17">
        <f t="shared" si="64"/>
        <v>1.0192631046631671</v>
      </c>
      <c r="AO146" s="18">
        <f t="shared" si="87"/>
        <v>8.4416798117770142E-3</v>
      </c>
      <c r="AP146" s="17">
        <f t="shared" si="88"/>
        <v>1.0192631046631671</v>
      </c>
      <c r="AQ146" s="18">
        <f t="shared" si="89"/>
        <v>1.9263104663167052</v>
      </c>
    </row>
    <row r="147" spans="1:43" x14ac:dyDescent="0.3">
      <c r="A147">
        <f t="shared" si="65"/>
        <v>145</v>
      </c>
      <c r="B147" s="7">
        <v>44042</v>
      </c>
      <c r="C147" s="8">
        <v>3.702</v>
      </c>
      <c r="D147" s="46">
        <v>1147.763467</v>
      </c>
      <c r="E147" s="46">
        <v>0</v>
      </c>
      <c r="F147" s="46">
        <f t="shared" si="58"/>
        <v>48.895449105137928</v>
      </c>
      <c r="G147" s="47">
        <f t="shared" si="61"/>
        <v>1147.763467</v>
      </c>
      <c r="H147" s="12">
        <f t="shared" si="66"/>
        <v>0.33556241763199601</v>
      </c>
      <c r="I147" s="11">
        <f t="shared" si="67"/>
        <v>1.0761687362467094</v>
      </c>
      <c r="J147" s="12">
        <f t="shared" si="68"/>
        <v>7.616873624670939</v>
      </c>
      <c r="K147" s="57">
        <f t="shared" si="69"/>
        <v>1196.6589161051379</v>
      </c>
      <c r="L147" s="59">
        <f t="shared" si="70"/>
        <v>0.32215434588824809</v>
      </c>
      <c r="M147" s="58">
        <f t="shared" si="71"/>
        <v>1.0758618356034366</v>
      </c>
      <c r="N147" s="59">
        <f t="shared" si="72"/>
        <v>7.5861835603436623</v>
      </c>
      <c r="O147" s="8">
        <v>5.0537999999999998</v>
      </c>
      <c r="P147" s="46">
        <v>1195.288742</v>
      </c>
      <c r="Q147" s="46">
        <v>0</v>
      </c>
      <c r="R147" s="46">
        <f t="shared" si="59"/>
        <v>48.895449105137928</v>
      </c>
      <c r="S147" s="48">
        <f t="shared" si="62"/>
        <v>1195.288742</v>
      </c>
      <c r="T147" s="14">
        <f t="shared" si="73"/>
        <v>0.71075050928561812</v>
      </c>
      <c r="U147" s="13">
        <f t="shared" si="74"/>
        <v>1.0809087225685132</v>
      </c>
      <c r="V147" s="14">
        <f t="shared" si="75"/>
        <v>8.0908722568513234</v>
      </c>
      <c r="W147" s="56">
        <f t="shared" si="76"/>
        <v>1244.1841911051379</v>
      </c>
      <c r="X147" s="56">
        <f t="shared" si="77"/>
        <v>0.68296417719504454</v>
      </c>
      <c r="Y147" s="56">
        <f t="shared" si="78"/>
        <v>1.0802566958555928</v>
      </c>
      <c r="Z147" s="56">
        <f t="shared" si="79"/>
        <v>8.0256695855592817</v>
      </c>
      <c r="AA147" s="8">
        <v>5.9273999999999996</v>
      </c>
      <c r="AB147" s="46">
        <v>1215.7963629999999</v>
      </c>
      <c r="AC147" s="46">
        <v>0</v>
      </c>
      <c r="AD147" s="46">
        <f t="shared" si="60"/>
        <v>48.895449105137928</v>
      </c>
      <c r="AE147" s="49">
        <f t="shared" si="63"/>
        <v>1215.7963629999999</v>
      </c>
      <c r="AF147" s="16">
        <f t="shared" si="80"/>
        <v>0.96480120074562414</v>
      </c>
      <c r="AG147" s="15">
        <f t="shared" si="81"/>
        <v>1.0699383450587829</v>
      </c>
      <c r="AH147" s="16">
        <f t="shared" si="82"/>
        <v>6.9938345058782936</v>
      </c>
      <c r="AI147" s="64">
        <f t="shared" si="83"/>
        <v>1264.6918121051378</v>
      </c>
      <c r="AJ147" s="64">
        <f t="shared" si="84"/>
        <v>0.92748669299977937</v>
      </c>
      <c r="AK147" s="64">
        <f t="shared" si="85"/>
        <v>1.0691945388996598</v>
      </c>
      <c r="AL147" s="64">
        <f t="shared" si="86"/>
        <v>6.9194538899659763</v>
      </c>
      <c r="AM147" s="9">
        <v>2.15</v>
      </c>
      <c r="AN147" s="17">
        <f t="shared" si="64"/>
        <v>1.0193491475909022</v>
      </c>
      <c r="AO147" s="18">
        <f t="shared" si="87"/>
        <v>8.4416798117770142E-3</v>
      </c>
      <c r="AP147" s="17">
        <f t="shared" si="88"/>
        <v>1.0193491475909022</v>
      </c>
      <c r="AQ147" s="18">
        <f t="shared" si="89"/>
        <v>1.9349147590902227</v>
      </c>
    </row>
    <row r="148" spans="1:43" x14ac:dyDescent="0.3">
      <c r="A148">
        <f t="shared" si="65"/>
        <v>146</v>
      </c>
      <c r="B148" s="7">
        <v>44043</v>
      </c>
      <c r="C148" s="8">
        <v>3.7</v>
      </c>
      <c r="D148" s="46">
        <v>1147.9779120000001</v>
      </c>
      <c r="E148" s="46">
        <v>0</v>
      </c>
      <c r="F148" s="46">
        <f t="shared" si="58"/>
        <v>48.899576702393915</v>
      </c>
      <c r="G148" s="47">
        <f t="shared" si="61"/>
        <v>1147.9779120000001</v>
      </c>
      <c r="H148" s="12">
        <f t="shared" si="66"/>
        <v>1.8683727629054125E-2</v>
      </c>
      <c r="I148" s="11">
        <f t="shared" si="67"/>
        <v>1.0763698046822188</v>
      </c>
      <c r="J148" s="12">
        <f t="shared" si="68"/>
        <v>7.6369804682218767</v>
      </c>
      <c r="K148" s="57">
        <f t="shared" si="69"/>
        <v>1196.877488702394</v>
      </c>
      <c r="L148" s="59">
        <f t="shared" si="70"/>
        <v>1.8265237848003046E-2</v>
      </c>
      <c r="M148" s="58">
        <f t="shared" si="71"/>
        <v>1.0760583443266254</v>
      </c>
      <c r="N148" s="59">
        <f t="shared" si="72"/>
        <v>7.6058344326625393</v>
      </c>
      <c r="O148" s="8">
        <v>5.0270000000000001</v>
      </c>
      <c r="P148" s="46">
        <v>1196.6603709999999</v>
      </c>
      <c r="Q148" s="46">
        <v>0</v>
      </c>
      <c r="R148" s="46">
        <f t="shared" si="59"/>
        <v>48.899576702393915</v>
      </c>
      <c r="S148" s="48">
        <f t="shared" si="62"/>
        <v>1196.6603709999999</v>
      </c>
      <c r="T148" s="14">
        <f t="shared" si="73"/>
        <v>0.11475294226439559</v>
      </c>
      <c r="U148" s="13">
        <f t="shared" si="74"/>
        <v>1.0821490971308532</v>
      </c>
      <c r="V148" s="14">
        <f t="shared" si="75"/>
        <v>8.2149097130853157</v>
      </c>
      <c r="W148" s="56">
        <f t="shared" si="76"/>
        <v>1245.5599477023939</v>
      </c>
      <c r="X148" s="56">
        <f t="shared" si="77"/>
        <v>0.11057499420836781</v>
      </c>
      <c r="Y148" s="56">
        <f t="shared" si="78"/>
        <v>1.0814511896344707</v>
      </c>
      <c r="Z148" s="56">
        <f t="shared" si="79"/>
        <v>8.1451189634470733</v>
      </c>
      <c r="AA148" s="8">
        <v>5.8764000000000003</v>
      </c>
      <c r="AB148" s="46">
        <v>1219.0212730000001</v>
      </c>
      <c r="AC148" s="46">
        <v>0</v>
      </c>
      <c r="AD148" s="46">
        <f t="shared" si="60"/>
        <v>48.899576702393915</v>
      </c>
      <c r="AE148" s="49">
        <f t="shared" si="63"/>
        <v>1219.0212730000001</v>
      </c>
      <c r="AF148" s="16">
        <f t="shared" si="80"/>
        <v>0.26525083460873233</v>
      </c>
      <c r="AG148" s="15">
        <f t="shared" si="81"/>
        <v>1.0727763654488502</v>
      </c>
      <c r="AH148" s="16">
        <f t="shared" si="82"/>
        <v>7.2776365448850244</v>
      </c>
      <c r="AI148" s="64">
        <f t="shared" si="83"/>
        <v>1267.920849702394</v>
      </c>
      <c r="AJ148" s="64">
        <f t="shared" si="84"/>
        <v>0.25532209241405646</v>
      </c>
      <c r="AK148" s="64">
        <f t="shared" si="85"/>
        <v>1.0719244287683551</v>
      </c>
      <c r="AL148" s="64">
        <f t="shared" si="86"/>
        <v>7.1924428768355142</v>
      </c>
      <c r="AM148" s="9">
        <v>2.15</v>
      </c>
      <c r="AN148" s="17">
        <f t="shared" si="64"/>
        <v>1.0194351977821059</v>
      </c>
      <c r="AO148" s="18">
        <f t="shared" si="87"/>
        <v>8.4416798117770142E-3</v>
      </c>
      <c r="AP148" s="17">
        <f t="shared" si="88"/>
        <v>1.0194351977821059</v>
      </c>
      <c r="AQ148" s="18">
        <f t="shared" si="89"/>
        <v>1.9435197782105895</v>
      </c>
    </row>
    <row r="149" spans="1:43" x14ac:dyDescent="0.3">
      <c r="A149">
        <f t="shared" si="65"/>
        <v>147</v>
      </c>
      <c r="B149" s="7">
        <v>44046</v>
      </c>
      <c r="C149" s="8">
        <v>3.6987999999999999</v>
      </c>
      <c r="D149" s="46">
        <v>1148.172705</v>
      </c>
      <c r="E149" s="46">
        <v>0</v>
      </c>
      <c r="F149" s="46">
        <f t="shared" si="58"/>
        <v>48.903704648088443</v>
      </c>
      <c r="G149" s="47">
        <f t="shared" si="61"/>
        <v>1148.172705</v>
      </c>
      <c r="H149" s="12">
        <f t="shared" si="66"/>
        <v>1.6968357837177095E-2</v>
      </c>
      <c r="I149" s="11">
        <f t="shared" si="67"/>
        <v>1.0765524469623287</v>
      </c>
      <c r="J149" s="12">
        <f t="shared" si="68"/>
        <v>7.6552446962328657</v>
      </c>
      <c r="K149" s="57">
        <f t="shared" si="69"/>
        <v>1197.0764096480884</v>
      </c>
      <c r="L149" s="59">
        <f t="shared" si="70"/>
        <v>1.6619992235811232E-2</v>
      </c>
      <c r="M149" s="58">
        <f t="shared" si="71"/>
        <v>1.0762371851399053</v>
      </c>
      <c r="N149" s="59">
        <f t="shared" si="72"/>
        <v>7.6237185139905295</v>
      </c>
      <c r="O149" s="8">
        <v>5.0267999999999997</v>
      </c>
      <c r="P149" s="46">
        <v>1196.901791</v>
      </c>
      <c r="Q149" s="46">
        <v>0</v>
      </c>
      <c r="R149" s="46">
        <f t="shared" si="59"/>
        <v>48.903704648088443</v>
      </c>
      <c r="S149" s="48">
        <f t="shared" si="62"/>
        <v>1196.901791</v>
      </c>
      <c r="T149" s="14">
        <f t="shared" si="73"/>
        <v>2.0174479397039313E-2</v>
      </c>
      <c r="U149" s="13">
        <f t="shared" si="74"/>
        <v>1.0823674150774991</v>
      </c>
      <c r="V149" s="14">
        <f t="shared" si="75"/>
        <v>8.2367415077499118</v>
      </c>
      <c r="W149" s="56">
        <f t="shared" si="76"/>
        <v>1245.8054956480885</v>
      </c>
      <c r="X149" s="56">
        <f t="shared" si="77"/>
        <v>1.9713860111481019E-2</v>
      </c>
      <c r="Y149" s="56">
        <f t="shared" si="78"/>
        <v>1.0816643854091692</v>
      </c>
      <c r="Z149" s="56">
        <f t="shared" si="79"/>
        <v>8.1664385409169213</v>
      </c>
      <c r="AA149" s="8">
        <v>5.8650000000000002</v>
      </c>
      <c r="AB149" s="46">
        <v>1219.957238</v>
      </c>
      <c r="AC149" s="46">
        <v>0</v>
      </c>
      <c r="AD149" s="46">
        <f t="shared" si="60"/>
        <v>48.903704648088443</v>
      </c>
      <c r="AE149" s="49">
        <f t="shared" si="63"/>
        <v>1219.957238</v>
      </c>
      <c r="AF149" s="16">
        <f t="shared" si="80"/>
        <v>7.6780038275825468E-2</v>
      </c>
      <c r="AG149" s="15">
        <f t="shared" si="81"/>
        <v>1.0736000435528559</v>
      </c>
      <c r="AH149" s="16">
        <f t="shared" si="82"/>
        <v>7.3600043552855876</v>
      </c>
      <c r="AI149" s="64">
        <f t="shared" si="83"/>
        <v>1268.8609426480884</v>
      </c>
      <c r="AJ149" s="64">
        <f t="shared" si="84"/>
        <v>7.4144450413848872E-2</v>
      </c>
      <c r="AK149" s="64">
        <f t="shared" si="85"/>
        <v>1.0727192012449172</v>
      </c>
      <c r="AL149" s="64">
        <f t="shared" si="86"/>
        <v>7.2719201244917153</v>
      </c>
      <c r="AM149" s="9">
        <v>2.15</v>
      </c>
      <c r="AN149" s="17">
        <f t="shared" si="64"/>
        <v>1.0195212552373911</v>
      </c>
      <c r="AO149" s="18">
        <f t="shared" si="87"/>
        <v>8.4416798117770142E-3</v>
      </c>
      <c r="AP149" s="17">
        <f t="shared" si="88"/>
        <v>1.0195212552373911</v>
      </c>
      <c r="AQ149" s="18">
        <f t="shared" si="89"/>
        <v>1.9521255237391122</v>
      </c>
    </row>
    <row r="150" spans="1:43" x14ac:dyDescent="0.3">
      <c r="A150">
        <f t="shared" si="65"/>
        <v>148</v>
      </c>
      <c r="B150" s="7">
        <v>44047</v>
      </c>
      <c r="C150" s="8">
        <v>3.8073000000000001</v>
      </c>
      <c r="D150" s="46">
        <v>1145.700351</v>
      </c>
      <c r="E150" s="46">
        <v>0</v>
      </c>
      <c r="F150" s="46">
        <f t="shared" si="58"/>
        <v>48.907832942250934</v>
      </c>
      <c r="G150" s="47">
        <f t="shared" si="61"/>
        <v>1145.700351</v>
      </c>
      <c r="H150" s="12">
        <f t="shared" si="66"/>
        <v>-0.21532945254956193</v>
      </c>
      <c r="I150" s="11">
        <f t="shared" si="67"/>
        <v>1.0742343124718758</v>
      </c>
      <c r="J150" s="12">
        <f t="shared" si="68"/>
        <v>7.4234312471875841</v>
      </c>
      <c r="K150" s="57">
        <f t="shared" si="69"/>
        <v>1194.6081839422509</v>
      </c>
      <c r="L150" s="59">
        <f t="shared" si="70"/>
        <v>-0.20618781607792958</v>
      </c>
      <c r="M150" s="58">
        <f t="shared" si="71"/>
        <v>1.0740181151920467</v>
      </c>
      <c r="N150" s="59">
        <f t="shared" si="72"/>
        <v>7.4018115192046707</v>
      </c>
      <c r="O150" s="8">
        <v>5.1233000000000004</v>
      </c>
      <c r="P150" s="46">
        <v>1193.0520180000001</v>
      </c>
      <c r="Q150" s="46">
        <v>0</v>
      </c>
      <c r="R150" s="46">
        <f t="shared" si="59"/>
        <v>48.907832942250934</v>
      </c>
      <c r="S150" s="48">
        <f t="shared" si="62"/>
        <v>1193.0520180000001</v>
      </c>
      <c r="T150" s="14">
        <f t="shared" si="73"/>
        <v>-0.32164485248062924</v>
      </c>
      <c r="U150" s="13">
        <f t="shared" si="74"/>
        <v>1.0788860360019747</v>
      </c>
      <c r="V150" s="14">
        <f t="shared" si="75"/>
        <v>7.8886036001974746</v>
      </c>
      <c r="W150" s="56">
        <f t="shared" si="76"/>
        <v>1241.959850942251</v>
      </c>
      <c r="X150" s="56">
        <f t="shared" si="77"/>
        <v>-0.3086874090113767</v>
      </c>
      <c r="Y150" s="56">
        <f t="shared" si="78"/>
        <v>1.0783254236436508</v>
      </c>
      <c r="Z150" s="56">
        <f t="shared" si="79"/>
        <v>7.8325423643650804</v>
      </c>
      <c r="AA150" s="8">
        <v>5.9767000000000001</v>
      </c>
      <c r="AB150" s="46">
        <v>1213.7936480000001</v>
      </c>
      <c r="AC150" s="46">
        <v>0</v>
      </c>
      <c r="AD150" s="46">
        <f t="shared" si="60"/>
        <v>48.907832942250934</v>
      </c>
      <c r="AE150" s="49">
        <f t="shared" si="63"/>
        <v>1213.7936480000001</v>
      </c>
      <c r="AF150" s="16">
        <f t="shared" si="80"/>
        <v>-0.50523000380771066</v>
      </c>
      <c r="AG150" s="15">
        <f t="shared" si="81"/>
        <v>1.0681758940119341</v>
      </c>
      <c r="AH150" s="16">
        <f t="shared" si="82"/>
        <v>6.8175894011934135</v>
      </c>
      <c r="AI150" s="64">
        <f t="shared" si="83"/>
        <v>1262.701480942251</v>
      </c>
      <c r="AJ150" s="64">
        <f t="shared" si="84"/>
        <v>-0.48543236684256419</v>
      </c>
      <c r="AK150" s="64">
        <f t="shared" si="85"/>
        <v>1.0675118750367394</v>
      </c>
      <c r="AL150" s="64">
        <f t="shared" si="86"/>
        <v>6.7511875036739388</v>
      </c>
      <c r="AM150" s="9">
        <v>2.15</v>
      </c>
      <c r="AN150" s="17">
        <f t="shared" si="64"/>
        <v>1.0196073199573712</v>
      </c>
      <c r="AO150" s="18">
        <f t="shared" si="87"/>
        <v>8.4416798117770142E-3</v>
      </c>
      <c r="AP150" s="17">
        <f t="shared" si="88"/>
        <v>1.0196073199573712</v>
      </c>
      <c r="AQ150" s="18">
        <f t="shared" si="89"/>
        <v>1.9607319957371194</v>
      </c>
    </row>
    <row r="151" spans="1:43" x14ac:dyDescent="0.3">
      <c r="A151">
        <f t="shared" si="65"/>
        <v>149</v>
      </c>
      <c r="B151" s="7">
        <v>44048</v>
      </c>
      <c r="C151" s="8">
        <v>3.8570000000000002</v>
      </c>
      <c r="D151" s="46">
        <v>1144.6669910000001</v>
      </c>
      <c r="E151" s="46">
        <v>0</v>
      </c>
      <c r="F151" s="46">
        <f t="shared" si="58"/>
        <v>48.911961584910799</v>
      </c>
      <c r="G151" s="47">
        <f t="shared" si="61"/>
        <v>1144.6669910000001</v>
      </c>
      <c r="H151" s="12">
        <f t="shared" si="66"/>
        <v>-9.0194613198635309E-2</v>
      </c>
      <c r="I151" s="11">
        <f t="shared" si="67"/>
        <v>1.0732654109888948</v>
      </c>
      <c r="J151" s="12">
        <f t="shared" si="68"/>
        <v>7.326541098889483</v>
      </c>
      <c r="K151" s="57">
        <f t="shared" si="69"/>
        <v>1193.5789525849109</v>
      </c>
      <c r="L151" s="59">
        <f t="shared" si="70"/>
        <v>-8.6156395977754485E-2</v>
      </c>
      <c r="M151" s="58">
        <f t="shared" si="71"/>
        <v>1.073092779891849</v>
      </c>
      <c r="N151" s="59">
        <f t="shared" si="72"/>
        <v>7.3092779891849036</v>
      </c>
      <c r="O151" s="8">
        <v>5.2114000000000003</v>
      </c>
      <c r="P151" s="46">
        <v>1189.581175</v>
      </c>
      <c r="Q151" s="46">
        <v>0</v>
      </c>
      <c r="R151" s="46">
        <f t="shared" si="59"/>
        <v>48.911961584910799</v>
      </c>
      <c r="S151" s="48">
        <f t="shared" si="62"/>
        <v>1189.581175</v>
      </c>
      <c r="T151" s="14">
        <f t="shared" si="73"/>
        <v>-0.29092134690140714</v>
      </c>
      <c r="U151" s="13">
        <f t="shared" si="74"/>
        <v>1.0757473262145065</v>
      </c>
      <c r="V151" s="14">
        <f t="shared" si="75"/>
        <v>7.5747326214506527</v>
      </c>
      <c r="W151" s="56">
        <f t="shared" si="76"/>
        <v>1238.4931365849109</v>
      </c>
      <c r="X151" s="56">
        <f t="shared" si="77"/>
        <v>-0.27913256251480556</v>
      </c>
      <c r="Y151" s="56">
        <f t="shared" si="78"/>
        <v>1.0753154662563857</v>
      </c>
      <c r="Z151" s="56">
        <f t="shared" si="79"/>
        <v>7.5315466256385744</v>
      </c>
      <c r="AA151" s="8">
        <v>6.0608000000000004</v>
      </c>
      <c r="AB151" s="46">
        <v>1209.258018</v>
      </c>
      <c r="AC151" s="46">
        <v>0</v>
      </c>
      <c r="AD151" s="46">
        <f t="shared" si="60"/>
        <v>48.911961584910799</v>
      </c>
      <c r="AE151" s="49">
        <f t="shared" si="63"/>
        <v>1209.258018</v>
      </c>
      <c r="AF151" s="16">
        <f t="shared" si="80"/>
        <v>-0.37367389485630786</v>
      </c>
      <c r="AG151" s="15">
        <f t="shared" si="81"/>
        <v>1.0641843995448637</v>
      </c>
      <c r="AH151" s="16">
        <f t="shared" si="82"/>
        <v>6.4184399544863657</v>
      </c>
      <c r="AI151" s="64">
        <f t="shared" si="83"/>
        <v>1258.1699795849108</v>
      </c>
      <c r="AJ151" s="64">
        <f t="shared" si="84"/>
        <v>-0.35887352836228015</v>
      </c>
      <c r="AK151" s="64">
        <f t="shared" si="85"/>
        <v>1.0636808575051087</v>
      </c>
      <c r="AL151" s="64">
        <f t="shared" si="86"/>
        <v>6.3680857505108657</v>
      </c>
      <c r="AM151" s="9">
        <v>2.15</v>
      </c>
      <c r="AN151" s="17">
        <f t="shared" si="64"/>
        <v>1.0196933919426594</v>
      </c>
      <c r="AO151" s="18">
        <f t="shared" si="87"/>
        <v>8.4416798117770142E-3</v>
      </c>
      <c r="AP151" s="17">
        <f t="shared" si="88"/>
        <v>1.0196933919426594</v>
      </c>
      <c r="AQ151" s="18">
        <f t="shared" si="89"/>
        <v>1.96933919426594</v>
      </c>
    </row>
    <row r="152" spans="1:43" x14ac:dyDescent="0.3">
      <c r="A152">
        <f t="shared" si="65"/>
        <v>150</v>
      </c>
      <c r="B152" s="7">
        <v>44049</v>
      </c>
      <c r="C152" s="8">
        <v>3.6848000000000001</v>
      </c>
      <c r="D152" s="46">
        <v>1149.009168</v>
      </c>
      <c r="E152" s="46">
        <v>0</v>
      </c>
      <c r="F152" s="46">
        <f t="shared" si="58"/>
        <v>48.916090576097453</v>
      </c>
      <c r="G152" s="47">
        <f t="shared" si="61"/>
        <v>1149.009168</v>
      </c>
      <c r="H152" s="12">
        <f t="shared" si="66"/>
        <v>0.37933975856214719</v>
      </c>
      <c r="I152" s="11">
        <f t="shared" si="67"/>
        <v>1.0773367334076711</v>
      </c>
      <c r="J152" s="12">
        <f t="shared" si="68"/>
        <v>7.733673340767111</v>
      </c>
      <c r="K152" s="57">
        <f t="shared" si="69"/>
        <v>1197.9252585760976</v>
      </c>
      <c r="L152" s="59">
        <f t="shared" si="70"/>
        <v>0.36414063617442594</v>
      </c>
      <c r="M152" s="58">
        <f t="shared" si="71"/>
        <v>1.0770003467672891</v>
      </c>
      <c r="N152" s="59">
        <f t="shared" si="72"/>
        <v>7.7000346767289063</v>
      </c>
      <c r="O152" s="8">
        <v>5.0894000000000004</v>
      </c>
      <c r="P152" s="46">
        <v>1194.954772</v>
      </c>
      <c r="Q152" s="46">
        <v>0</v>
      </c>
      <c r="R152" s="46">
        <f t="shared" si="59"/>
        <v>48.916090576097453</v>
      </c>
      <c r="S152" s="48">
        <f t="shared" si="62"/>
        <v>1194.954772</v>
      </c>
      <c r="T152" s="14">
        <f t="shared" si="73"/>
        <v>0.45172175829026884</v>
      </c>
      <c r="U152" s="13">
        <f t="shared" si="74"/>
        <v>1.0806067109512432</v>
      </c>
      <c r="V152" s="14">
        <f t="shared" si="75"/>
        <v>8.0606710951243166</v>
      </c>
      <c r="W152" s="56">
        <f t="shared" si="76"/>
        <v>1243.8708625760976</v>
      </c>
      <c r="X152" s="56">
        <f t="shared" si="77"/>
        <v>0.43421524369651188</v>
      </c>
      <c r="Y152" s="56">
        <f t="shared" si="78"/>
        <v>1.0799846499286971</v>
      </c>
      <c r="Z152" s="56">
        <f t="shared" si="79"/>
        <v>7.9984649928697138</v>
      </c>
      <c r="AA152" s="8">
        <v>5.9877000000000002</v>
      </c>
      <c r="AB152" s="46">
        <v>1213.7220339999999</v>
      </c>
      <c r="AC152" s="46">
        <v>0</v>
      </c>
      <c r="AD152" s="46">
        <f t="shared" si="60"/>
        <v>48.916090576097453</v>
      </c>
      <c r="AE152" s="49">
        <f t="shared" si="63"/>
        <v>1213.7220339999999</v>
      </c>
      <c r="AF152" s="16">
        <f t="shared" si="80"/>
        <v>0.36915331000930696</v>
      </c>
      <c r="AG152" s="15">
        <f t="shared" si="81"/>
        <v>1.0681128714803863</v>
      </c>
      <c r="AH152" s="16">
        <f t="shared" si="82"/>
        <v>6.811287148038625</v>
      </c>
      <c r="AI152" s="64">
        <f t="shared" si="83"/>
        <v>1262.6381245760974</v>
      </c>
      <c r="AJ152" s="64">
        <f t="shared" si="84"/>
        <v>0.35513047232780259</v>
      </c>
      <c r="AK152" s="64">
        <f t="shared" si="85"/>
        <v>1.0674583123584269</v>
      </c>
      <c r="AL152" s="64">
        <f t="shared" si="86"/>
        <v>6.745831235842692</v>
      </c>
      <c r="AM152" s="9">
        <v>1.9</v>
      </c>
      <c r="AN152" s="17">
        <f t="shared" si="64"/>
        <v>1.019779471193869</v>
      </c>
      <c r="AO152" s="18">
        <f t="shared" si="87"/>
        <v>8.4416798117770142E-3</v>
      </c>
      <c r="AP152" s="17">
        <f t="shared" si="88"/>
        <v>1.019779471193869</v>
      </c>
      <c r="AQ152" s="18">
        <f t="shared" si="89"/>
        <v>1.9779471193869025</v>
      </c>
    </row>
    <row r="153" spans="1:43" x14ac:dyDescent="0.3">
      <c r="A153">
        <f t="shared" si="65"/>
        <v>151</v>
      </c>
      <c r="B153" s="7">
        <v>44050</v>
      </c>
      <c r="C153" s="8">
        <v>3.8046000000000002</v>
      </c>
      <c r="D153" s="46">
        <v>1146.2753170000001</v>
      </c>
      <c r="E153" s="46">
        <v>0</v>
      </c>
      <c r="F153" s="46">
        <f t="shared" si="58"/>
        <v>48.920219915840327</v>
      </c>
      <c r="G153" s="47">
        <f t="shared" si="61"/>
        <v>1146.2753170000001</v>
      </c>
      <c r="H153" s="12">
        <f t="shared" si="66"/>
        <v>-0.23793117375717765</v>
      </c>
      <c r="I153" s="11">
        <f t="shared" si="67"/>
        <v>1.0747734134725571</v>
      </c>
      <c r="J153" s="12">
        <f t="shared" si="68"/>
        <v>7.477341347255706</v>
      </c>
      <c r="K153" s="57">
        <f t="shared" si="69"/>
        <v>1195.1955369158404</v>
      </c>
      <c r="L153" s="59">
        <f t="shared" si="70"/>
        <v>-0.22787078248118764</v>
      </c>
      <c r="M153" s="58">
        <f t="shared" si="71"/>
        <v>1.0745461776497853</v>
      </c>
      <c r="N153" s="59">
        <f t="shared" si="72"/>
        <v>7.4546177649785328</v>
      </c>
      <c r="O153" s="8">
        <v>5.22</v>
      </c>
      <c r="P153" s="46">
        <v>1189.7004669999999</v>
      </c>
      <c r="Q153" s="46">
        <v>0</v>
      </c>
      <c r="R153" s="46">
        <f t="shared" si="59"/>
        <v>48.920219915840327</v>
      </c>
      <c r="S153" s="48">
        <f t="shared" si="62"/>
        <v>1189.7004669999999</v>
      </c>
      <c r="T153" s="14">
        <f t="shared" si="73"/>
        <v>-0.43970743689369929</v>
      </c>
      <c r="U153" s="13">
        <f t="shared" si="74"/>
        <v>1.0758552028796182</v>
      </c>
      <c r="V153" s="14">
        <f t="shared" si="75"/>
        <v>7.5855202879618222</v>
      </c>
      <c r="W153" s="56">
        <f t="shared" si="76"/>
        <v>1238.6206869158402</v>
      </c>
      <c r="X153" s="56">
        <f t="shared" si="77"/>
        <v>-0.42208365982494556</v>
      </c>
      <c r="Y153" s="56">
        <f t="shared" si="78"/>
        <v>1.0754262111927304</v>
      </c>
      <c r="Z153" s="56">
        <f t="shared" si="79"/>
        <v>7.5426211192730408</v>
      </c>
      <c r="AA153" s="8">
        <v>6.1241000000000003</v>
      </c>
      <c r="AB153" s="46">
        <v>1206.219685</v>
      </c>
      <c r="AC153" s="46">
        <v>0</v>
      </c>
      <c r="AD153" s="46">
        <f t="shared" si="60"/>
        <v>48.920219915840327</v>
      </c>
      <c r="AE153" s="49">
        <f t="shared" si="63"/>
        <v>1206.219685</v>
      </c>
      <c r="AF153" s="16">
        <f t="shared" si="80"/>
        <v>-0.61812744515107321</v>
      </c>
      <c r="AG153" s="15">
        <f t="shared" si="81"/>
        <v>1.0615105726765748</v>
      </c>
      <c r="AH153" s="16">
        <f t="shared" si="82"/>
        <v>6.1510572676574782</v>
      </c>
      <c r="AI153" s="64">
        <f t="shared" si="83"/>
        <v>1255.1399049158404</v>
      </c>
      <c r="AJ153" s="64">
        <f t="shared" si="84"/>
        <v>-0.59385341803886993</v>
      </c>
      <c r="AK153" s="64">
        <f t="shared" si="85"/>
        <v>1.0611191746843465</v>
      </c>
      <c r="AL153" s="64">
        <f t="shared" si="86"/>
        <v>6.1119174684346467</v>
      </c>
      <c r="AM153" s="9">
        <v>1.9</v>
      </c>
      <c r="AN153" s="17">
        <f t="shared" si="64"/>
        <v>1.0198556408581581</v>
      </c>
      <c r="AO153" s="18">
        <f t="shared" si="87"/>
        <v>7.4692290285005569E-3</v>
      </c>
      <c r="AP153" s="17">
        <f t="shared" si="88"/>
        <v>1.0198556408581581</v>
      </c>
      <c r="AQ153" s="18">
        <f t="shared" si="89"/>
        <v>1.9855640858158052</v>
      </c>
    </row>
    <row r="154" spans="1:43" x14ac:dyDescent="0.3">
      <c r="A154">
        <f t="shared" si="65"/>
        <v>152</v>
      </c>
      <c r="B154" s="7">
        <v>44053</v>
      </c>
      <c r="C154" s="8">
        <v>3.8542000000000001</v>
      </c>
      <c r="D154" s="46">
        <v>1145.2502179999999</v>
      </c>
      <c r="E154" s="46">
        <v>0</v>
      </c>
      <c r="F154" s="46">
        <f t="shared" si="58"/>
        <v>48.923873879107084</v>
      </c>
      <c r="G154" s="47">
        <f t="shared" si="61"/>
        <v>1145.2502179999999</v>
      </c>
      <c r="H154" s="12">
        <f t="shared" si="66"/>
        <v>-8.942869001864473E-2</v>
      </c>
      <c r="I154" s="11">
        <f t="shared" si="67"/>
        <v>1.0738122576882199</v>
      </c>
      <c r="J154" s="12">
        <f t="shared" si="68"/>
        <v>7.3812257688219862</v>
      </c>
      <c r="K154" s="57">
        <f t="shared" si="69"/>
        <v>1194.174091879107</v>
      </c>
      <c r="L154" s="59">
        <f t="shared" si="70"/>
        <v>-8.5462587935125622E-2</v>
      </c>
      <c r="M154" s="58">
        <f t="shared" si="71"/>
        <v>1.0736278426778079</v>
      </c>
      <c r="N154" s="59">
        <f t="shared" si="72"/>
        <v>7.3627842677807864</v>
      </c>
      <c r="O154" s="8">
        <v>5.2971000000000004</v>
      </c>
      <c r="P154" s="46">
        <v>1186.7189519999999</v>
      </c>
      <c r="Q154" s="46">
        <v>0</v>
      </c>
      <c r="R154" s="46">
        <f t="shared" si="59"/>
        <v>48.923873879107084</v>
      </c>
      <c r="S154" s="48">
        <f t="shared" si="62"/>
        <v>1186.7189519999999</v>
      </c>
      <c r="T154" s="14">
        <f t="shared" si="73"/>
        <v>-0.25061055977545488</v>
      </c>
      <c r="U154" s="13">
        <f t="shared" si="74"/>
        <v>1.0731589961333083</v>
      </c>
      <c r="V154" s="14">
        <f t="shared" si="75"/>
        <v>7.3158996133308341</v>
      </c>
      <c r="W154" s="56">
        <f t="shared" si="76"/>
        <v>1235.642825879107</v>
      </c>
      <c r="X154" s="56">
        <f t="shared" si="77"/>
        <v>-0.24041751184925575</v>
      </c>
      <c r="Y154" s="56">
        <f t="shared" si="78"/>
        <v>1.0728406982540062</v>
      </c>
      <c r="Z154" s="56">
        <f t="shared" si="79"/>
        <v>7.2840698254006186</v>
      </c>
      <c r="AA154" s="8">
        <v>6.2076000000000002</v>
      </c>
      <c r="AB154" s="46">
        <v>1201.7761399999999</v>
      </c>
      <c r="AC154" s="46">
        <v>0</v>
      </c>
      <c r="AD154" s="46">
        <f t="shared" si="60"/>
        <v>48.923873879107084</v>
      </c>
      <c r="AE154" s="49">
        <f t="shared" si="63"/>
        <v>1201.7761399999999</v>
      </c>
      <c r="AF154" s="16">
        <f t="shared" si="80"/>
        <v>-0.36838604569781053</v>
      </c>
      <c r="AG154" s="15">
        <f t="shared" si="81"/>
        <v>1.0576001158532273</v>
      </c>
      <c r="AH154" s="16">
        <f t="shared" si="82"/>
        <v>5.7600115853227329</v>
      </c>
      <c r="AI154" s="64">
        <f t="shared" si="83"/>
        <v>1250.700013879107</v>
      </c>
      <c r="AJ154" s="64">
        <f t="shared" si="84"/>
        <v>-0.35373674435369429</v>
      </c>
      <c r="AK154" s="64">
        <f t="shared" si="85"/>
        <v>1.0573656062621053</v>
      </c>
      <c r="AL154" s="64">
        <f t="shared" si="86"/>
        <v>5.7365606262105295</v>
      </c>
      <c r="AM154" s="9">
        <v>1.9</v>
      </c>
      <c r="AN154" s="17">
        <f t="shared" si="64"/>
        <v>1.0199318162117339</v>
      </c>
      <c r="AO154" s="18">
        <f t="shared" si="87"/>
        <v>7.4692290285005569E-3</v>
      </c>
      <c r="AP154" s="17">
        <f t="shared" si="88"/>
        <v>1.0199318162117339</v>
      </c>
      <c r="AQ154" s="18">
        <f t="shared" si="89"/>
        <v>1.9931816211733899</v>
      </c>
    </row>
    <row r="155" spans="1:43" x14ac:dyDescent="0.3">
      <c r="A155">
        <f t="shared" si="65"/>
        <v>153</v>
      </c>
      <c r="B155" s="7">
        <v>44054</v>
      </c>
      <c r="C155" s="8">
        <v>3.8534999999999999</v>
      </c>
      <c r="D155" s="46">
        <v>1145.4389229999999</v>
      </c>
      <c r="E155" s="46">
        <v>0</v>
      </c>
      <c r="F155" s="46">
        <f t="shared" si="58"/>
        <v>48.927528115296731</v>
      </c>
      <c r="G155" s="47">
        <f t="shared" si="61"/>
        <v>1145.4389229999999</v>
      </c>
      <c r="H155" s="12">
        <f t="shared" si="66"/>
        <v>1.6477185250352022E-2</v>
      </c>
      <c r="I155" s="11">
        <f t="shared" si="67"/>
        <v>1.0739891917231601</v>
      </c>
      <c r="J155" s="12">
        <f t="shared" si="68"/>
        <v>7.3989191723160097</v>
      </c>
      <c r="K155" s="57">
        <f t="shared" si="69"/>
        <v>1194.3664511152967</v>
      </c>
      <c r="L155" s="59">
        <f t="shared" si="70"/>
        <v>1.6108140136172899E-2</v>
      </c>
      <c r="M155" s="58">
        <f t="shared" si="71"/>
        <v>1.0738007841552473</v>
      </c>
      <c r="N155" s="59">
        <f t="shared" si="72"/>
        <v>7.3800784155247268</v>
      </c>
      <c r="O155" s="8">
        <v>5.3792999999999997</v>
      </c>
      <c r="P155" s="46">
        <v>1183.543377</v>
      </c>
      <c r="Q155" s="46">
        <v>0</v>
      </c>
      <c r="R155" s="46">
        <f t="shared" si="59"/>
        <v>48.927528115296731</v>
      </c>
      <c r="S155" s="48">
        <f t="shared" si="62"/>
        <v>1183.543377</v>
      </c>
      <c r="T155" s="14">
        <f t="shared" si="73"/>
        <v>-0.26759284451033372</v>
      </c>
      <c r="U155" s="13">
        <f t="shared" si="74"/>
        <v>1.0702872994494366</v>
      </c>
      <c r="V155" s="14">
        <f t="shared" si="75"/>
        <v>7.0287299449436569</v>
      </c>
      <c r="W155" s="56">
        <f t="shared" si="76"/>
        <v>1232.4709051152968</v>
      </c>
      <c r="X155" s="56">
        <f t="shared" si="77"/>
        <v>-0.25670207420607216</v>
      </c>
      <c r="Y155" s="56">
        <f t="shared" si="78"/>
        <v>1.0700866939286613</v>
      </c>
      <c r="Z155" s="56">
        <f t="shared" si="79"/>
        <v>7.0086693928661292</v>
      </c>
      <c r="AA155" s="8">
        <v>6.2798999999999996</v>
      </c>
      <c r="AB155" s="46">
        <v>1197.9921079999999</v>
      </c>
      <c r="AC155" s="46">
        <v>0</v>
      </c>
      <c r="AD155" s="46">
        <f t="shared" si="60"/>
        <v>48.927528115296731</v>
      </c>
      <c r="AE155" s="49">
        <f t="shared" si="63"/>
        <v>1197.9921079999999</v>
      </c>
      <c r="AF155" s="16">
        <f t="shared" si="80"/>
        <v>-0.31486995573068999</v>
      </c>
      <c r="AG155" s="15">
        <f t="shared" si="81"/>
        <v>1.0542700508366325</v>
      </c>
      <c r="AH155" s="16">
        <f t="shared" si="82"/>
        <v>5.42700508366325</v>
      </c>
      <c r="AI155" s="64">
        <f t="shared" si="83"/>
        <v>1246.9196361152967</v>
      </c>
      <c r="AJ155" s="64">
        <f t="shared" si="84"/>
        <v>-0.30226095161582922</v>
      </c>
      <c r="AK155" s="64">
        <f t="shared" si="85"/>
        <v>1.054169602918559</v>
      </c>
      <c r="AL155" s="64">
        <f t="shared" si="86"/>
        <v>5.416960291855899</v>
      </c>
      <c r="AM155" s="9">
        <v>1.9</v>
      </c>
      <c r="AN155" s="17">
        <f t="shared" si="64"/>
        <v>1.0200079972550213</v>
      </c>
      <c r="AO155" s="18">
        <f t="shared" si="87"/>
        <v>7.4692290285005569E-3</v>
      </c>
      <c r="AP155" s="17">
        <f t="shared" si="88"/>
        <v>1.0200079972550213</v>
      </c>
      <c r="AQ155" s="18">
        <f t="shared" si="89"/>
        <v>2.0007997255021337</v>
      </c>
    </row>
    <row r="156" spans="1:43" x14ac:dyDescent="0.3">
      <c r="A156">
        <f t="shared" si="65"/>
        <v>154</v>
      </c>
      <c r="B156" s="7">
        <v>44055</v>
      </c>
      <c r="C156" s="8">
        <v>3.9950000000000001</v>
      </c>
      <c r="D156" s="46">
        <v>1142.223383</v>
      </c>
      <c r="E156" s="46">
        <v>0</v>
      </c>
      <c r="F156" s="46">
        <f t="shared" si="58"/>
        <v>48.931182624429646</v>
      </c>
      <c r="G156" s="47">
        <f t="shared" si="61"/>
        <v>1142.223383</v>
      </c>
      <c r="H156" s="12">
        <f t="shared" si="66"/>
        <v>-0.2807255747498183</v>
      </c>
      <c r="I156" s="11">
        <f t="shared" si="67"/>
        <v>1.0709742293919444</v>
      </c>
      <c r="J156" s="12">
        <f t="shared" si="68"/>
        <v>7.0974229391944421</v>
      </c>
      <c r="K156" s="57">
        <f t="shared" si="69"/>
        <v>1191.1545656244296</v>
      </c>
      <c r="L156" s="59">
        <f t="shared" si="70"/>
        <v>-0.26891960066928178</v>
      </c>
      <c r="M156" s="58">
        <f t="shared" si="71"/>
        <v>1.0709131233745133</v>
      </c>
      <c r="N156" s="59">
        <f t="shared" si="72"/>
        <v>7.0913123374513276</v>
      </c>
      <c r="O156" s="8">
        <v>5.5370999999999997</v>
      </c>
      <c r="P156" s="46">
        <v>1177.27027</v>
      </c>
      <c r="Q156" s="46">
        <v>0</v>
      </c>
      <c r="R156" s="46">
        <f t="shared" si="59"/>
        <v>48.931182624429646</v>
      </c>
      <c r="S156" s="48">
        <f t="shared" si="62"/>
        <v>1177.27027</v>
      </c>
      <c r="T156" s="14">
        <f t="shared" si="73"/>
        <v>-0.530027637508379</v>
      </c>
      <c r="U156" s="13">
        <f t="shared" si="74"/>
        <v>1.0646144809616125</v>
      </c>
      <c r="V156" s="14">
        <f t="shared" si="75"/>
        <v>6.4614480961612486</v>
      </c>
      <c r="W156" s="56">
        <f t="shared" si="76"/>
        <v>1226.2014526244295</v>
      </c>
      <c r="X156" s="56">
        <f t="shared" si="77"/>
        <v>-0.50868969521684626</v>
      </c>
      <c r="Y156" s="56">
        <f t="shared" si="78"/>
        <v>1.0646432731867597</v>
      </c>
      <c r="Z156" s="56">
        <f t="shared" si="79"/>
        <v>6.4643273186759664</v>
      </c>
      <c r="AA156" s="8">
        <v>6.4648000000000003</v>
      </c>
      <c r="AB156" s="46">
        <v>1187.9606329999999</v>
      </c>
      <c r="AC156" s="46">
        <v>0</v>
      </c>
      <c r="AD156" s="46">
        <f t="shared" si="60"/>
        <v>48.931182624429646</v>
      </c>
      <c r="AE156" s="49">
        <f t="shared" si="63"/>
        <v>1187.9606329999999</v>
      </c>
      <c r="AF156" s="16">
        <f t="shared" si="80"/>
        <v>-0.83735735260787036</v>
      </c>
      <c r="AG156" s="15">
        <f t="shared" si="81"/>
        <v>1.0454420430496092</v>
      </c>
      <c r="AH156" s="16">
        <f t="shared" si="82"/>
        <v>4.5442043049609193</v>
      </c>
      <c r="AI156" s="64">
        <f t="shared" si="83"/>
        <v>1236.8918156244295</v>
      </c>
      <c r="AJ156" s="64">
        <f t="shared" si="84"/>
        <v>-0.80420744051383775</v>
      </c>
      <c r="AK156" s="64">
        <f t="shared" si="85"/>
        <v>1.0456918925362528</v>
      </c>
      <c r="AL156" s="64">
        <f t="shared" si="86"/>
        <v>4.5691892536252832</v>
      </c>
      <c r="AM156" s="9">
        <v>1.9</v>
      </c>
      <c r="AN156" s="17">
        <f t="shared" si="64"/>
        <v>1.0200841839884454</v>
      </c>
      <c r="AO156" s="18">
        <f t="shared" si="87"/>
        <v>7.4692290285005569E-3</v>
      </c>
      <c r="AP156" s="17">
        <f t="shared" si="88"/>
        <v>1.0200841839884454</v>
      </c>
      <c r="AQ156" s="18">
        <f t="shared" si="89"/>
        <v>2.0084183988445359</v>
      </c>
    </row>
    <row r="157" spans="1:43" x14ac:dyDescent="0.3">
      <c r="A157">
        <f t="shared" si="65"/>
        <v>155</v>
      </c>
      <c r="B157" s="7">
        <v>44056</v>
      </c>
      <c r="C157" s="8">
        <v>4.0460000000000003</v>
      </c>
      <c r="D157" s="46">
        <v>1141.1857990000001</v>
      </c>
      <c r="E157" s="46">
        <v>0</v>
      </c>
      <c r="F157" s="46">
        <f t="shared" si="58"/>
        <v>48.934837406526221</v>
      </c>
      <c r="G157" s="47">
        <f t="shared" si="61"/>
        <v>1141.1857990000001</v>
      </c>
      <c r="H157" s="12">
        <f t="shared" si="66"/>
        <v>-9.0838973833184955E-2</v>
      </c>
      <c r="I157" s="11">
        <f t="shared" si="67"/>
        <v>1.0700013673919468</v>
      </c>
      <c r="J157" s="12">
        <f t="shared" si="68"/>
        <v>7.0001367391946845</v>
      </c>
      <c r="K157" s="57">
        <f t="shared" si="69"/>
        <v>1190.1206364065263</v>
      </c>
      <c r="L157" s="59">
        <f t="shared" si="70"/>
        <v>-8.6800592277569422E-2</v>
      </c>
      <c r="M157" s="58">
        <f t="shared" si="71"/>
        <v>1.0699835644406459</v>
      </c>
      <c r="N157" s="59">
        <f t="shared" si="72"/>
        <v>6.9983564440645907</v>
      </c>
      <c r="O157" s="8">
        <v>5.6531000000000002</v>
      </c>
      <c r="P157" s="46">
        <v>1172.765429</v>
      </c>
      <c r="Q157" s="46">
        <v>0</v>
      </c>
      <c r="R157" s="46">
        <f t="shared" si="59"/>
        <v>48.934837406526221</v>
      </c>
      <c r="S157" s="48">
        <f t="shared" si="62"/>
        <v>1172.765429</v>
      </c>
      <c r="T157" s="14">
        <f t="shared" si="73"/>
        <v>-0.38265138556501377</v>
      </c>
      <c r="U157" s="13">
        <f t="shared" si="74"/>
        <v>1.060540718899287</v>
      </c>
      <c r="V157" s="14">
        <f t="shared" si="75"/>
        <v>6.0540718899287027</v>
      </c>
      <c r="W157" s="56">
        <f t="shared" si="76"/>
        <v>1221.7002664065262</v>
      </c>
      <c r="X157" s="56">
        <f t="shared" si="77"/>
        <v>-0.36708374535598942</v>
      </c>
      <c r="Y157" s="56">
        <f t="shared" si="78"/>
        <v>1.0607351407848651</v>
      </c>
      <c r="Z157" s="56">
        <f t="shared" si="79"/>
        <v>6.0735140784865083</v>
      </c>
      <c r="AA157" s="8">
        <v>6.6097999999999999</v>
      </c>
      <c r="AB157" s="46">
        <v>1180.251205</v>
      </c>
      <c r="AC157" s="46">
        <v>0</v>
      </c>
      <c r="AD157" s="46">
        <f t="shared" si="60"/>
        <v>48.934837406526221</v>
      </c>
      <c r="AE157" s="49">
        <f t="shared" si="63"/>
        <v>1180.251205</v>
      </c>
      <c r="AF157" s="16">
        <f t="shared" si="80"/>
        <v>-0.64896325567043167</v>
      </c>
      <c r="AG157" s="15">
        <f t="shared" si="81"/>
        <v>1.0386575083308869</v>
      </c>
      <c r="AH157" s="16">
        <f t="shared" si="82"/>
        <v>3.8657508330886881</v>
      </c>
      <c r="AI157" s="64">
        <f t="shared" si="83"/>
        <v>1229.1860424065262</v>
      </c>
      <c r="AJ157" s="64">
        <f t="shared" si="84"/>
        <v>-0.62299492328785622</v>
      </c>
      <c r="AK157" s="64">
        <f t="shared" si="85"/>
        <v>1.0391772851325192</v>
      </c>
      <c r="AL157" s="64">
        <f t="shared" si="86"/>
        <v>3.9177285132519168</v>
      </c>
      <c r="AM157" s="9">
        <v>1.9</v>
      </c>
      <c r="AN157" s="17">
        <f t="shared" si="64"/>
        <v>1.020160376412431</v>
      </c>
      <c r="AO157" s="18">
        <f t="shared" si="87"/>
        <v>7.4692290285005569E-3</v>
      </c>
      <c r="AP157" s="17">
        <f t="shared" si="88"/>
        <v>1.020160376412431</v>
      </c>
      <c r="AQ157" s="18">
        <f t="shared" si="89"/>
        <v>2.0160376412430958</v>
      </c>
    </row>
    <row r="158" spans="1:43" x14ac:dyDescent="0.3">
      <c r="A158">
        <f t="shared" si="65"/>
        <v>156</v>
      </c>
      <c r="B158" s="7">
        <v>44057</v>
      </c>
      <c r="C158" s="8">
        <v>4.0566000000000004</v>
      </c>
      <c r="D158" s="46">
        <v>1141.1135340000001</v>
      </c>
      <c r="E158" s="46">
        <v>0</v>
      </c>
      <c r="F158" s="46">
        <f t="shared" si="58"/>
        <v>48.938492461606842</v>
      </c>
      <c r="G158" s="47">
        <f t="shared" si="61"/>
        <v>1141.1135340000001</v>
      </c>
      <c r="H158" s="12">
        <f t="shared" si="66"/>
        <v>-6.3324482361570844E-3</v>
      </c>
      <c r="I158" s="11">
        <f t="shared" si="67"/>
        <v>1.0699336101092305</v>
      </c>
      <c r="J158" s="12">
        <f t="shared" si="68"/>
        <v>6.9933610109230493</v>
      </c>
      <c r="K158" s="57">
        <f t="shared" si="69"/>
        <v>1190.0520264616068</v>
      </c>
      <c r="L158" s="59">
        <f t="shared" si="70"/>
        <v>-5.7649571665763233E-3</v>
      </c>
      <c r="M158" s="58">
        <f t="shared" si="71"/>
        <v>1.0699218803464665</v>
      </c>
      <c r="N158" s="59">
        <f t="shared" si="72"/>
        <v>6.9921880346466514</v>
      </c>
      <c r="O158" s="8">
        <v>5.6466000000000003</v>
      </c>
      <c r="P158" s="46">
        <v>1173.286979</v>
      </c>
      <c r="Q158" s="46">
        <v>0</v>
      </c>
      <c r="R158" s="46">
        <f t="shared" si="59"/>
        <v>48.938492461606842</v>
      </c>
      <c r="S158" s="48">
        <f t="shared" si="62"/>
        <v>1173.286979</v>
      </c>
      <c r="T158" s="14">
        <f t="shared" si="73"/>
        <v>4.4471808863311146E-2</v>
      </c>
      <c r="U158" s="13">
        <f t="shared" si="74"/>
        <v>1.0610123605407136</v>
      </c>
      <c r="V158" s="14">
        <f t="shared" si="75"/>
        <v>6.1012360540713573</v>
      </c>
      <c r="W158" s="56">
        <f t="shared" si="76"/>
        <v>1222.2254714616067</v>
      </c>
      <c r="X158" s="56">
        <f t="shared" si="77"/>
        <v>4.298968163649608E-2</v>
      </c>
      <c r="Y158" s="56">
        <f t="shared" si="78"/>
        <v>1.061191147444895</v>
      </c>
      <c r="Z158" s="56">
        <f t="shared" si="79"/>
        <v>6.1191147444894955</v>
      </c>
      <c r="AA158" s="8">
        <v>6.59</v>
      </c>
      <c r="AB158" s="46">
        <v>1181.6391349999999</v>
      </c>
      <c r="AC158" s="46">
        <v>0</v>
      </c>
      <c r="AD158" s="46">
        <f t="shared" si="60"/>
        <v>48.938492461606842</v>
      </c>
      <c r="AE158" s="49">
        <f t="shared" si="63"/>
        <v>1181.6391349999999</v>
      </c>
      <c r="AF158" s="16">
        <f t="shared" si="80"/>
        <v>0.11759615191411221</v>
      </c>
      <c r="AG158" s="15">
        <f t="shared" si="81"/>
        <v>1.039878929592251</v>
      </c>
      <c r="AH158" s="16">
        <f t="shared" si="82"/>
        <v>3.9878929592251033</v>
      </c>
      <c r="AI158" s="64">
        <f t="shared" si="83"/>
        <v>1230.5776274616067</v>
      </c>
      <c r="AJ158" s="64">
        <f t="shared" si="84"/>
        <v>0.11321191480144766</v>
      </c>
      <c r="AK158" s="64">
        <f t="shared" si="85"/>
        <v>1.0403537576351993</v>
      </c>
      <c r="AL158" s="64">
        <f t="shared" si="86"/>
        <v>4.0353757635199328</v>
      </c>
      <c r="AM158" s="9">
        <v>1.9</v>
      </c>
      <c r="AN158" s="17">
        <f t="shared" si="64"/>
        <v>1.0202365745274031</v>
      </c>
      <c r="AO158" s="18">
        <f t="shared" si="87"/>
        <v>7.4692290285005569E-3</v>
      </c>
      <c r="AP158" s="17">
        <f t="shared" si="88"/>
        <v>1.0202365745274031</v>
      </c>
      <c r="AQ158" s="18">
        <f t="shared" si="89"/>
        <v>2.0236574527403128</v>
      </c>
    </row>
    <row r="159" spans="1:43" x14ac:dyDescent="0.3">
      <c r="A159">
        <f t="shared" si="65"/>
        <v>157</v>
      </c>
      <c r="B159" s="7">
        <v>44060</v>
      </c>
      <c r="C159" s="8">
        <v>4.1050000000000004</v>
      </c>
      <c r="D159" s="46">
        <v>1140.146452</v>
      </c>
      <c r="E159" s="46">
        <v>0</v>
      </c>
      <c r="F159" s="46">
        <f t="shared" si="58"/>
        <v>48.942147789691894</v>
      </c>
      <c r="G159" s="47">
        <f t="shared" si="61"/>
        <v>1140.146452</v>
      </c>
      <c r="H159" s="12">
        <f t="shared" si="66"/>
        <v>-8.4748972927362054E-2</v>
      </c>
      <c r="I159" s="11">
        <f t="shared" si="67"/>
        <v>1.0690268523636584</v>
      </c>
      <c r="J159" s="12">
        <f t="shared" si="68"/>
        <v>6.9026852363658353</v>
      </c>
      <c r="K159" s="57">
        <f t="shared" si="69"/>
        <v>1189.0885997896919</v>
      </c>
      <c r="L159" s="59">
        <f t="shared" si="70"/>
        <v>-8.0956685127409056E-2</v>
      </c>
      <c r="M159" s="58">
        <f t="shared" si="71"/>
        <v>1.0690557070586852</v>
      </c>
      <c r="N159" s="59">
        <f t="shared" si="72"/>
        <v>6.9055707058685245</v>
      </c>
      <c r="O159" s="8">
        <v>5.7834000000000003</v>
      </c>
      <c r="P159" s="46">
        <v>1167.975091</v>
      </c>
      <c r="Q159" s="46">
        <v>0</v>
      </c>
      <c r="R159" s="46">
        <f t="shared" si="59"/>
        <v>48.942147789691894</v>
      </c>
      <c r="S159" s="48">
        <f t="shared" si="62"/>
        <v>1167.975091</v>
      </c>
      <c r="T159" s="14">
        <f t="shared" si="73"/>
        <v>-0.4527356132876692</v>
      </c>
      <c r="U159" s="13">
        <f t="shared" si="74"/>
        <v>1.0562087797231616</v>
      </c>
      <c r="V159" s="14">
        <f t="shared" si="75"/>
        <v>5.6208779723161628</v>
      </c>
      <c r="W159" s="56">
        <f t="shared" si="76"/>
        <v>1216.917238789692</v>
      </c>
      <c r="X159" s="56">
        <f t="shared" si="77"/>
        <v>-0.43430879128765199</v>
      </c>
      <c r="Y159" s="56">
        <f t="shared" si="78"/>
        <v>1.0565823009991755</v>
      </c>
      <c r="Z159" s="56">
        <f t="shared" si="79"/>
        <v>5.6582300999175494</v>
      </c>
      <c r="AA159" s="8">
        <v>6.7443999999999997</v>
      </c>
      <c r="AB159" s="46">
        <v>1173.494052</v>
      </c>
      <c r="AC159" s="46">
        <v>0</v>
      </c>
      <c r="AD159" s="46">
        <f t="shared" si="60"/>
        <v>48.942147789691894</v>
      </c>
      <c r="AE159" s="49">
        <f t="shared" si="63"/>
        <v>1173.494052</v>
      </c>
      <c r="AF159" s="16">
        <f t="shared" si="80"/>
        <v>-0.68930376108438107</v>
      </c>
      <c r="AG159" s="15">
        <f t="shared" si="81"/>
        <v>1.0327110050198476</v>
      </c>
      <c r="AH159" s="16">
        <f t="shared" si="82"/>
        <v>3.2711005019847583</v>
      </c>
      <c r="AI159" s="64">
        <f t="shared" si="83"/>
        <v>1222.436199789692</v>
      </c>
      <c r="AJ159" s="64">
        <f t="shared" si="84"/>
        <v>-0.66159399376604089</v>
      </c>
      <c r="AK159" s="64">
        <f t="shared" si="85"/>
        <v>1.0334708396607655</v>
      </c>
      <c r="AL159" s="64">
        <f t="shared" si="86"/>
        <v>3.3470839660765472</v>
      </c>
      <c r="AM159" s="9">
        <v>1.9</v>
      </c>
      <c r="AN159" s="17">
        <f t="shared" si="64"/>
        <v>1.0203127783337871</v>
      </c>
      <c r="AO159" s="18">
        <f t="shared" si="87"/>
        <v>7.4692290285005569E-3</v>
      </c>
      <c r="AP159" s="17">
        <f t="shared" si="88"/>
        <v>1.0203127783337871</v>
      </c>
      <c r="AQ159" s="18">
        <f t="shared" si="89"/>
        <v>2.0312778333787085</v>
      </c>
    </row>
    <row r="160" spans="1:43" x14ac:dyDescent="0.3">
      <c r="A160">
        <f t="shared" si="65"/>
        <v>158</v>
      </c>
      <c r="B160" s="7">
        <v>44061</v>
      </c>
      <c r="C160" s="8">
        <v>3.9249999999999998</v>
      </c>
      <c r="D160" s="46">
        <v>1144.5964859999999</v>
      </c>
      <c r="E160" s="46">
        <v>0</v>
      </c>
      <c r="F160" s="46">
        <f t="shared" si="58"/>
        <v>48.945803390801771</v>
      </c>
      <c r="G160" s="47">
        <f t="shared" si="61"/>
        <v>1144.5964859999999</v>
      </c>
      <c r="H160" s="12">
        <f t="shared" si="66"/>
        <v>0.39030371863140179</v>
      </c>
      <c r="I160" s="11">
        <f t="shared" si="67"/>
        <v>1.0731993039216019</v>
      </c>
      <c r="J160" s="12">
        <f t="shared" si="68"/>
        <v>7.3199303921601899</v>
      </c>
      <c r="K160" s="57">
        <f t="shared" si="69"/>
        <v>1193.5422893908017</v>
      </c>
      <c r="L160" s="59">
        <f t="shared" si="70"/>
        <v>0.3745464889578054</v>
      </c>
      <c r="M160" s="58">
        <f t="shared" si="71"/>
        <v>1.0730598176744766</v>
      </c>
      <c r="N160" s="59">
        <f t="shared" si="72"/>
        <v>7.3059817674476557</v>
      </c>
      <c r="O160" s="8">
        <v>5.5206</v>
      </c>
      <c r="P160" s="46">
        <v>1178.9547749999999</v>
      </c>
      <c r="Q160" s="46">
        <v>0</v>
      </c>
      <c r="R160" s="46">
        <f t="shared" si="59"/>
        <v>48.945803390801771</v>
      </c>
      <c r="S160" s="48">
        <f t="shared" si="62"/>
        <v>1178.9547749999999</v>
      </c>
      <c r="T160" s="14">
        <f t="shared" si="73"/>
        <v>0.94006148629413033</v>
      </c>
      <c r="U160" s="13">
        <f t="shared" si="74"/>
        <v>1.0661377916761963</v>
      </c>
      <c r="V160" s="14">
        <f t="shared" si="75"/>
        <v>6.6137791676196267</v>
      </c>
      <c r="W160" s="56">
        <f t="shared" si="76"/>
        <v>1227.9005783908017</v>
      </c>
      <c r="X160" s="56">
        <f t="shared" si="77"/>
        <v>0.90255436039623493</v>
      </c>
      <c r="Y160" s="56">
        <f t="shared" si="78"/>
        <v>1.0661185306280185</v>
      </c>
      <c r="Z160" s="56">
        <f t="shared" si="79"/>
        <v>6.6118530628018535</v>
      </c>
      <c r="AA160" s="8">
        <v>6.4550000000000001</v>
      </c>
      <c r="AB160" s="46">
        <v>1189.685258</v>
      </c>
      <c r="AC160" s="46">
        <v>0</v>
      </c>
      <c r="AD160" s="46">
        <f t="shared" si="60"/>
        <v>48.945803390801771</v>
      </c>
      <c r="AE160" s="49">
        <f t="shared" si="63"/>
        <v>1189.685258</v>
      </c>
      <c r="AF160" s="16">
        <f t="shared" si="80"/>
        <v>1.3797433376338875</v>
      </c>
      <c r="AG160" s="15">
        <f t="shared" si="81"/>
        <v>1.046959766308621</v>
      </c>
      <c r="AH160" s="16">
        <f t="shared" si="82"/>
        <v>4.6959766308620976</v>
      </c>
      <c r="AI160" s="64">
        <f t="shared" si="83"/>
        <v>1238.6310613908017</v>
      </c>
      <c r="AJ160" s="64">
        <f t="shared" si="84"/>
        <v>1.3248021944945565</v>
      </c>
      <c r="AK160" s="64">
        <f t="shared" si="85"/>
        <v>1.0471622840240526</v>
      </c>
      <c r="AL160" s="64">
        <f t="shared" si="86"/>
        <v>4.7162284024052648</v>
      </c>
      <c r="AM160" s="9">
        <v>1.9</v>
      </c>
      <c r="AN160" s="17">
        <f t="shared" si="64"/>
        <v>1.0203889878320078</v>
      </c>
      <c r="AO160" s="18">
        <f t="shared" si="87"/>
        <v>7.4692290285005569E-3</v>
      </c>
      <c r="AP160" s="17">
        <f t="shared" si="88"/>
        <v>1.0203889878320078</v>
      </c>
      <c r="AQ160" s="18">
        <f t="shared" si="89"/>
        <v>2.0388987832007821</v>
      </c>
    </row>
    <row r="161" spans="1:43" x14ac:dyDescent="0.3">
      <c r="A161">
        <f t="shared" si="65"/>
        <v>159</v>
      </c>
      <c r="B161" s="7">
        <v>44062</v>
      </c>
      <c r="C161" s="8">
        <v>4.0456000000000003</v>
      </c>
      <c r="D161" s="46">
        <v>1141.913941</v>
      </c>
      <c r="E161" s="46">
        <v>0</v>
      </c>
      <c r="F161" s="46">
        <f t="shared" si="58"/>
        <v>48.949459264956872</v>
      </c>
      <c r="G161" s="47">
        <f t="shared" si="61"/>
        <v>1141.913941</v>
      </c>
      <c r="H161" s="12">
        <f t="shared" si="66"/>
        <v>-0.23436599996690122</v>
      </c>
      <c r="I161" s="11">
        <f t="shared" si="67"/>
        <v>1.0706840896413281</v>
      </c>
      <c r="J161" s="12">
        <f t="shared" si="68"/>
        <v>7.0684089641328107</v>
      </c>
      <c r="K161" s="57">
        <f t="shared" si="69"/>
        <v>1190.8634002649569</v>
      </c>
      <c r="L161" s="59">
        <f t="shared" si="70"/>
        <v>-0.2244486139835189</v>
      </c>
      <c r="M161" s="58">
        <f t="shared" si="71"/>
        <v>1.070651349786492</v>
      </c>
      <c r="N161" s="59">
        <f t="shared" si="72"/>
        <v>7.0651349786492013</v>
      </c>
      <c r="O161" s="8">
        <v>5.6721000000000004</v>
      </c>
      <c r="P161" s="46">
        <v>1173.0156469999999</v>
      </c>
      <c r="Q161" s="46">
        <v>0</v>
      </c>
      <c r="R161" s="46">
        <f t="shared" si="59"/>
        <v>48.949459264956872</v>
      </c>
      <c r="S161" s="48">
        <f t="shared" si="62"/>
        <v>1173.0156469999999</v>
      </c>
      <c r="T161" s="14">
        <f t="shared" si="73"/>
        <v>-0.50376215661028789</v>
      </c>
      <c r="U161" s="13">
        <f t="shared" si="74"/>
        <v>1.060766992944411</v>
      </c>
      <c r="V161" s="14">
        <f t="shared" si="75"/>
        <v>6.0766992944411014</v>
      </c>
      <c r="W161" s="56">
        <f t="shared" si="76"/>
        <v>1221.9651062649568</v>
      </c>
      <c r="X161" s="56">
        <f t="shared" si="77"/>
        <v>-0.48338377147956191</v>
      </c>
      <c r="Y161" s="56">
        <f t="shared" si="78"/>
        <v>1.0609650866662264</v>
      </c>
      <c r="Z161" s="56">
        <f t="shared" si="79"/>
        <v>6.0965086666226354</v>
      </c>
      <c r="AA161" s="8">
        <v>6.6087999999999996</v>
      </c>
      <c r="AB161" s="46">
        <v>1181.5057300000001</v>
      </c>
      <c r="AC161" s="46">
        <v>0</v>
      </c>
      <c r="AD161" s="46">
        <f t="shared" si="60"/>
        <v>48.949459264956872</v>
      </c>
      <c r="AE161" s="49">
        <f t="shared" si="63"/>
        <v>1181.5057300000001</v>
      </c>
      <c r="AF161" s="16">
        <f t="shared" si="80"/>
        <v>-0.68753714018030543</v>
      </c>
      <c r="AG161" s="15">
        <f t="shared" si="81"/>
        <v>1.0397615290725042</v>
      </c>
      <c r="AH161" s="16">
        <f t="shared" si="82"/>
        <v>3.9761529072504187</v>
      </c>
      <c r="AI161" s="64">
        <f t="shared" si="83"/>
        <v>1230.455189264957</v>
      </c>
      <c r="AJ161" s="64">
        <f t="shared" si="84"/>
        <v>-0.66007323574337473</v>
      </c>
      <c r="AK161" s="64">
        <f t="shared" si="85"/>
        <v>1.0402502460524108</v>
      </c>
      <c r="AL161" s="64">
        <f t="shared" si="86"/>
        <v>4.0250246052410787</v>
      </c>
      <c r="AM161" s="9">
        <v>1.9</v>
      </c>
      <c r="AN161" s="17">
        <f t="shared" si="64"/>
        <v>1.0204652030224906</v>
      </c>
      <c r="AO161" s="18">
        <f t="shared" si="87"/>
        <v>7.4692290285005569E-3</v>
      </c>
      <c r="AP161" s="17">
        <f t="shared" si="88"/>
        <v>1.0204652030224906</v>
      </c>
      <c r="AQ161" s="18">
        <f t="shared" si="89"/>
        <v>2.0465203022490552</v>
      </c>
    </row>
    <row r="162" spans="1:43" x14ac:dyDescent="0.3">
      <c r="A162">
        <f t="shared" si="65"/>
        <v>160</v>
      </c>
      <c r="B162" s="7">
        <v>44063</v>
      </c>
      <c r="C162" s="8">
        <v>4.0312999999999999</v>
      </c>
      <c r="D162" s="46">
        <v>1142.431345</v>
      </c>
      <c r="E162" s="46">
        <v>0</v>
      </c>
      <c r="F162" s="46">
        <f t="shared" si="58"/>
        <v>48.953115412177581</v>
      </c>
      <c r="G162" s="47">
        <f t="shared" si="61"/>
        <v>1142.431345</v>
      </c>
      <c r="H162" s="12">
        <f t="shared" si="66"/>
        <v>4.5310244618512741E-2</v>
      </c>
      <c r="I162" s="11">
        <f t="shared" si="67"/>
        <v>1.0711692192214362</v>
      </c>
      <c r="J162" s="12">
        <f t="shared" si="68"/>
        <v>7.1169219221436153</v>
      </c>
      <c r="K162" s="57">
        <f t="shared" si="69"/>
        <v>1191.3844604121775</v>
      </c>
      <c r="L162" s="59">
        <f t="shared" si="70"/>
        <v>4.3754820838781683E-2</v>
      </c>
      <c r="M162" s="58">
        <f t="shared" si="71"/>
        <v>1.0711198113663991</v>
      </c>
      <c r="N162" s="59">
        <f t="shared" si="72"/>
        <v>7.111981136639911</v>
      </c>
      <c r="O162" s="8">
        <v>5.6368</v>
      </c>
      <c r="P162" s="46">
        <v>1174.7096340000001</v>
      </c>
      <c r="Q162" s="46">
        <v>0</v>
      </c>
      <c r="R162" s="46">
        <f t="shared" si="59"/>
        <v>48.953115412177581</v>
      </c>
      <c r="S162" s="48">
        <f t="shared" si="62"/>
        <v>1174.7096340000001</v>
      </c>
      <c r="T162" s="14">
        <f t="shared" si="73"/>
        <v>0.14441299264271734</v>
      </c>
      <c r="U162" s="13">
        <f t="shared" si="74"/>
        <v>1.0622988783038882</v>
      </c>
      <c r="V162" s="14">
        <f t="shared" si="75"/>
        <v>6.229887830388825</v>
      </c>
      <c r="W162" s="56">
        <f t="shared" si="76"/>
        <v>1223.6627494121776</v>
      </c>
      <c r="X162" s="56">
        <f t="shared" si="77"/>
        <v>0.1389273014848813</v>
      </c>
      <c r="Y162" s="56">
        <f t="shared" si="78"/>
        <v>1.0624390568308284</v>
      </c>
      <c r="Z162" s="56">
        <f t="shared" si="79"/>
        <v>6.2439056830828399</v>
      </c>
      <c r="AA162" s="8">
        <v>6.5579999999999998</v>
      </c>
      <c r="AB162" s="46">
        <v>1184.5943709999999</v>
      </c>
      <c r="AC162" s="46">
        <v>0</v>
      </c>
      <c r="AD162" s="46">
        <f t="shared" si="60"/>
        <v>48.953115412177581</v>
      </c>
      <c r="AE162" s="49">
        <f t="shared" si="63"/>
        <v>1184.5943709999999</v>
      </c>
      <c r="AF162" s="16">
        <f t="shared" si="80"/>
        <v>0.26141565982924497</v>
      </c>
      <c r="AG162" s="15">
        <f t="shared" si="81"/>
        <v>1.0424796285343798</v>
      </c>
      <c r="AH162" s="16">
        <f t="shared" si="82"/>
        <v>4.247962853437981</v>
      </c>
      <c r="AI162" s="64">
        <f t="shared" si="83"/>
        <v>1233.5474864121775</v>
      </c>
      <c r="AJ162" s="64">
        <f t="shared" si="84"/>
        <v>0.25131326798399911</v>
      </c>
      <c r="AK162" s="64">
        <f t="shared" si="85"/>
        <v>1.0428645329409767</v>
      </c>
      <c r="AL162" s="64">
        <f t="shared" si="86"/>
        <v>4.2864532940976696</v>
      </c>
      <c r="AM162" s="9">
        <v>1.9</v>
      </c>
      <c r="AN162" s="17">
        <f t="shared" si="64"/>
        <v>1.0205414239056605</v>
      </c>
      <c r="AO162" s="18">
        <f t="shared" si="87"/>
        <v>7.4692290285005569E-3</v>
      </c>
      <c r="AP162" s="17">
        <f t="shared" si="88"/>
        <v>1.0205414239056605</v>
      </c>
      <c r="AQ162" s="18">
        <f t="shared" si="89"/>
        <v>2.0541423905660494</v>
      </c>
    </row>
    <row r="163" spans="1:43" x14ac:dyDescent="0.3">
      <c r="A163">
        <f t="shared" si="65"/>
        <v>161</v>
      </c>
      <c r="B163" s="7">
        <v>44064</v>
      </c>
      <c r="C163" s="8">
        <v>4</v>
      </c>
      <c r="D163" s="46">
        <v>1143.3489239999999</v>
      </c>
      <c r="E163" s="46">
        <v>0</v>
      </c>
      <c r="F163" s="46">
        <f t="shared" si="58"/>
        <v>48.9567718324843</v>
      </c>
      <c r="G163" s="47">
        <f t="shared" si="61"/>
        <v>1143.3489239999999</v>
      </c>
      <c r="H163" s="12">
        <f t="shared" si="66"/>
        <v>8.0318086860620141E-2</v>
      </c>
      <c r="I163" s="11">
        <f t="shared" si="67"/>
        <v>1.0720295618453546</v>
      </c>
      <c r="J163" s="12">
        <f t="shared" si="68"/>
        <v>7.2029561845354584</v>
      </c>
      <c r="K163" s="57">
        <f t="shared" si="69"/>
        <v>1192.3056958324842</v>
      </c>
      <c r="L163" s="59">
        <f t="shared" si="70"/>
        <v>7.7324780615972699E-2</v>
      </c>
      <c r="M163" s="58">
        <f t="shared" si="71"/>
        <v>1.0719480524106724</v>
      </c>
      <c r="N163" s="59">
        <f t="shared" si="72"/>
        <v>7.194805241067237</v>
      </c>
      <c r="O163" s="8">
        <v>5.5922000000000001</v>
      </c>
      <c r="P163" s="46">
        <v>1176.782972</v>
      </c>
      <c r="Q163" s="46">
        <v>0</v>
      </c>
      <c r="R163" s="46">
        <f t="shared" si="59"/>
        <v>48.9567718324843</v>
      </c>
      <c r="S163" s="48">
        <f t="shared" si="62"/>
        <v>1176.782972</v>
      </c>
      <c r="T163" s="14">
        <f t="shared" si="73"/>
        <v>0.17649791403684389</v>
      </c>
      <c r="U163" s="13">
        <f t="shared" si="74"/>
        <v>1.0641738136649315</v>
      </c>
      <c r="V163" s="14">
        <f t="shared" si="75"/>
        <v>6.4173813664931467</v>
      </c>
      <c r="W163" s="56">
        <f t="shared" si="76"/>
        <v>1225.7397438324842</v>
      </c>
      <c r="X163" s="56">
        <f t="shared" si="77"/>
        <v>0.16973585420527737</v>
      </c>
      <c r="Y163" s="56">
        <f t="shared" si="78"/>
        <v>1.0642423968393506</v>
      </c>
      <c r="Z163" s="56">
        <f t="shared" si="79"/>
        <v>6.4242396839350624</v>
      </c>
      <c r="AA163" s="8">
        <v>6.5119999999999996</v>
      </c>
      <c r="AB163" s="46">
        <v>1187.424444</v>
      </c>
      <c r="AC163" s="46">
        <v>0</v>
      </c>
      <c r="AD163" s="46">
        <f t="shared" si="60"/>
        <v>48.9567718324843</v>
      </c>
      <c r="AE163" s="49">
        <f t="shared" si="63"/>
        <v>1187.424444</v>
      </c>
      <c r="AF163" s="16">
        <f t="shared" si="80"/>
        <v>0.23890650414040149</v>
      </c>
      <c r="AG163" s="15">
        <f t="shared" si="81"/>
        <v>1.0449701801712872</v>
      </c>
      <c r="AH163" s="16">
        <f t="shared" si="82"/>
        <v>4.4970180171287177</v>
      </c>
      <c r="AI163" s="64">
        <f t="shared" si="83"/>
        <v>1236.3812158324843</v>
      </c>
      <c r="AJ163" s="64">
        <f t="shared" si="84"/>
        <v>0.22972195651331795</v>
      </c>
      <c r="AK163" s="64">
        <f t="shared" si="85"/>
        <v>1.0452602217498321</v>
      </c>
      <c r="AL163" s="64">
        <f t="shared" si="86"/>
        <v>4.526022174983213</v>
      </c>
      <c r="AM163" s="9">
        <v>1.9</v>
      </c>
      <c r="AN163" s="17">
        <f t="shared" si="64"/>
        <v>1.0206176504819426</v>
      </c>
      <c r="AO163" s="18">
        <f t="shared" si="87"/>
        <v>7.4692290285005569E-3</v>
      </c>
      <c r="AP163" s="17">
        <f t="shared" si="88"/>
        <v>1.0206176504819426</v>
      </c>
      <c r="AQ163" s="18">
        <f t="shared" si="89"/>
        <v>2.061765048194264</v>
      </c>
    </row>
    <row r="164" spans="1:43" x14ac:dyDescent="0.3">
      <c r="A164">
        <f t="shared" si="65"/>
        <v>162</v>
      </c>
      <c r="B164" s="7">
        <v>44067</v>
      </c>
      <c r="C164" s="8">
        <v>3.92</v>
      </c>
      <c r="D164" s="46">
        <v>1145.4142629999999</v>
      </c>
      <c r="E164" s="46">
        <v>0</v>
      </c>
      <c r="F164" s="46">
        <f t="shared" si="58"/>
        <v>48.960428525897427</v>
      </c>
      <c r="G164" s="47">
        <f t="shared" si="61"/>
        <v>1145.4142629999999</v>
      </c>
      <c r="H164" s="12">
        <f t="shared" si="66"/>
        <v>0.18063943181705344</v>
      </c>
      <c r="I164" s="11">
        <f t="shared" si="67"/>
        <v>1.0739660699547828</v>
      </c>
      <c r="J164" s="12">
        <f t="shared" si="68"/>
        <v>7.3966069954782832</v>
      </c>
      <c r="K164" s="57">
        <f t="shared" si="69"/>
        <v>1194.3746915258973</v>
      </c>
      <c r="L164" s="59">
        <f t="shared" si="70"/>
        <v>0.17352896162829978</v>
      </c>
      <c r="M164" s="58">
        <f t="shared" si="71"/>
        <v>1.0738081927352154</v>
      </c>
      <c r="N164" s="59">
        <f t="shared" si="72"/>
        <v>7.3808192735215439</v>
      </c>
      <c r="O164" s="8">
        <v>5.5434000000000001</v>
      </c>
      <c r="P164" s="46">
        <v>1179.028697</v>
      </c>
      <c r="Q164" s="46">
        <v>0</v>
      </c>
      <c r="R164" s="46">
        <f t="shared" si="59"/>
        <v>48.960428525897427</v>
      </c>
      <c r="S164" s="48">
        <f t="shared" si="62"/>
        <v>1179.028697</v>
      </c>
      <c r="T164" s="14">
        <f t="shared" si="73"/>
        <v>0.19083595305455781</v>
      </c>
      <c r="U164" s="13">
        <f t="shared" si="74"/>
        <v>1.0662046399043961</v>
      </c>
      <c r="V164" s="14">
        <f t="shared" si="75"/>
        <v>6.6204639904396068</v>
      </c>
      <c r="W164" s="56">
        <f t="shared" si="76"/>
        <v>1227.9891255258974</v>
      </c>
      <c r="X164" s="56">
        <f t="shared" si="77"/>
        <v>0.18351217742031967</v>
      </c>
      <c r="Y164" s="56">
        <f t="shared" si="78"/>
        <v>1.0661954112348206</v>
      </c>
      <c r="Z164" s="56">
        <f t="shared" si="79"/>
        <v>6.6195411234820645</v>
      </c>
      <c r="AA164" s="8">
        <v>6.4530000000000003</v>
      </c>
      <c r="AB164" s="46">
        <v>1190.9776420000001</v>
      </c>
      <c r="AC164" s="46">
        <v>0</v>
      </c>
      <c r="AD164" s="46">
        <f t="shared" si="60"/>
        <v>48.960428525897427</v>
      </c>
      <c r="AE164" s="49">
        <f t="shared" si="63"/>
        <v>1190.9776420000001</v>
      </c>
      <c r="AF164" s="16">
        <f t="shared" si="80"/>
        <v>0.29923571288719142</v>
      </c>
      <c r="AG164" s="15">
        <f t="shared" si="81"/>
        <v>1.0480971041393814</v>
      </c>
      <c r="AH164" s="16">
        <f t="shared" si="82"/>
        <v>4.8097104139381397</v>
      </c>
      <c r="AI164" s="64">
        <f t="shared" si="83"/>
        <v>1239.9380705258975</v>
      </c>
      <c r="AJ164" s="64">
        <f t="shared" si="84"/>
        <v>0.2876826862027615</v>
      </c>
      <c r="AK164" s="64">
        <f t="shared" si="85"/>
        <v>1.0482672544335709</v>
      </c>
      <c r="AL164" s="64">
        <f t="shared" si="86"/>
        <v>4.8267254433570939</v>
      </c>
      <c r="AM164" s="9">
        <v>1.9</v>
      </c>
      <c r="AN164" s="17">
        <f t="shared" si="64"/>
        <v>1.0206938827517624</v>
      </c>
      <c r="AO164" s="18">
        <f t="shared" si="87"/>
        <v>7.4692290285005569E-3</v>
      </c>
      <c r="AP164" s="17">
        <f t="shared" si="88"/>
        <v>1.0206938827517624</v>
      </c>
      <c r="AQ164" s="18">
        <f t="shared" si="89"/>
        <v>2.0693882751762427</v>
      </c>
    </row>
    <row r="165" spans="1:43" x14ac:dyDescent="0.3">
      <c r="A165">
        <f t="shared" si="65"/>
        <v>163</v>
      </c>
      <c r="B165" s="7">
        <v>44068</v>
      </c>
      <c r="C165" s="8">
        <v>3.9722</v>
      </c>
      <c r="D165" s="46">
        <v>1144.359089</v>
      </c>
      <c r="E165" s="46">
        <v>0</v>
      </c>
      <c r="F165" s="46">
        <f t="shared" si="58"/>
        <v>48.964085492437363</v>
      </c>
      <c r="G165" s="47">
        <f t="shared" si="61"/>
        <v>1144.359089</v>
      </c>
      <c r="H165" s="12">
        <f t="shared" si="66"/>
        <v>-9.2121604740302843E-2</v>
      </c>
      <c r="I165" s="11">
        <f t="shared" si="67"/>
        <v>1.0729767151767742</v>
      </c>
      <c r="J165" s="12">
        <f t="shared" si="68"/>
        <v>7.2976715176774176</v>
      </c>
      <c r="K165" s="57">
        <f t="shared" si="69"/>
        <v>1193.3231744924374</v>
      </c>
      <c r="L165" s="59">
        <f t="shared" si="70"/>
        <v>-8.8039125487204828E-2</v>
      </c>
      <c r="M165" s="58">
        <f t="shared" si="71"/>
        <v>1.0728628213929214</v>
      </c>
      <c r="N165" s="59">
        <f t="shared" si="72"/>
        <v>7.286282139292144</v>
      </c>
      <c r="O165" s="8">
        <v>5.5852000000000004</v>
      </c>
      <c r="P165" s="46">
        <v>1177.5764320000001</v>
      </c>
      <c r="Q165" s="46">
        <v>0</v>
      </c>
      <c r="R165" s="46">
        <f t="shared" si="59"/>
        <v>48.964085492437363</v>
      </c>
      <c r="S165" s="48">
        <f t="shared" si="62"/>
        <v>1177.5764320000001</v>
      </c>
      <c r="T165" s="14">
        <f t="shared" si="73"/>
        <v>-0.12317469487342914</v>
      </c>
      <c r="U165" s="13">
        <f t="shared" si="74"/>
        <v>1.0648913455924676</v>
      </c>
      <c r="V165" s="14">
        <f t="shared" si="75"/>
        <v>6.4891345592467564</v>
      </c>
      <c r="W165" s="56">
        <f t="shared" si="76"/>
        <v>1226.5405174924374</v>
      </c>
      <c r="X165" s="56">
        <f t="shared" si="77"/>
        <v>-0.11796586821073429</v>
      </c>
      <c r="Y165" s="56">
        <f t="shared" si="78"/>
        <v>1.0649376645611346</v>
      </c>
      <c r="Z165" s="56">
        <f t="shared" si="79"/>
        <v>6.4937664561134589</v>
      </c>
      <c r="AA165" s="8">
        <v>6.4817</v>
      </c>
      <c r="AB165" s="46">
        <v>1189.6887750000001</v>
      </c>
      <c r="AC165" s="46">
        <v>0</v>
      </c>
      <c r="AD165" s="46">
        <f t="shared" si="60"/>
        <v>48.964085492437363</v>
      </c>
      <c r="AE165" s="49">
        <f t="shared" si="63"/>
        <v>1189.6887750000001</v>
      </c>
      <c r="AF165" s="16">
        <f t="shared" si="80"/>
        <v>-0.10821924396797744</v>
      </c>
      <c r="AG165" s="15">
        <f t="shared" si="81"/>
        <v>1.0469628613772315</v>
      </c>
      <c r="AH165" s="16">
        <f t="shared" si="82"/>
        <v>4.6962861377231491</v>
      </c>
      <c r="AI165" s="64">
        <f t="shared" si="83"/>
        <v>1238.6528604924374</v>
      </c>
      <c r="AJ165" s="64">
        <f t="shared" si="84"/>
        <v>-0.10365114710244594</v>
      </c>
      <c r="AK165" s="64">
        <f t="shared" si="85"/>
        <v>1.0471807133996511</v>
      </c>
      <c r="AL165" s="64">
        <f t="shared" si="86"/>
        <v>4.7180713399651131</v>
      </c>
      <c r="AM165" s="9">
        <v>1.9</v>
      </c>
      <c r="AN165" s="17">
        <f t="shared" si="64"/>
        <v>1.0207701207155451</v>
      </c>
      <c r="AO165" s="18">
        <f t="shared" si="87"/>
        <v>7.4692290285005569E-3</v>
      </c>
      <c r="AP165" s="17">
        <f t="shared" si="88"/>
        <v>1.0207701207155451</v>
      </c>
      <c r="AQ165" s="18">
        <f t="shared" si="89"/>
        <v>2.0770120715545071</v>
      </c>
    </row>
    <row r="166" spans="1:43" x14ac:dyDescent="0.3">
      <c r="A166">
        <f t="shared" si="65"/>
        <v>164</v>
      </c>
      <c r="B166" s="7">
        <v>44069</v>
      </c>
      <c r="C166" s="8">
        <v>4.1132999999999997</v>
      </c>
      <c r="D166" s="46">
        <v>1141.227032</v>
      </c>
      <c r="E166" s="46">
        <v>0</v>
      </c>
      <c r="F166" s="46">
        <f t="shared" si="58"/>
        <v>48.967742732124506</v>
      </c>
      <c r="G166" s="47">
        <f t="shared" si="61"/>
        <v>1141.227032</v>
      </c>
      <c r="H166" s="12">
        <f t="shared" si="66"/>
        <v>-0.27369529635465906</v>
      </c>
      <c r="I166" s="11">
        <f t="shared" si="67"/>
        <v>1.0700400283763547</v>
      </c>
      <c r="J166" s="12">
        <f t="shared" si="68"/>
        <v>7.0040028376354702</v>
      </c>
      <c r="K166" s="57">
        <f t="shared" si="69"/>
        <v>1190.1947747321244</v>
      </c>
      <c r="L166" s="59">
        <f t="shared" si="70"/>
        <v>-0.2621586362506978</v>
      </c>
      <c r="M166" s="58">
        <f t="shared" si="71"/>
        <v>1.0700502188515171</v>
      </c>
      <c r="N166" s="59">
        <f t="shared" si="72"/>
        <v>7.0050218851517077</v>
      </c>
      <c r="O166" s="8">
        <v>5.7926000000000002</v>
      </c>
      <c r="P166" s="46">
        <v>1169.4297369999999</v>
      </c>
      <c r="Q166" s="46">
        <v>0</v>
      </c>
      <c r="R166" s="46">
        <f t="shared" si="59"/>
        <v>48.967742732124506</v>
      </c>
      <c r="S166" s="48">
        <f t="shared" si="62"/>
        <v>1169.4297369999999</v>
      </c>
      <c r="T166" s="14">
        <f t="shared" si="73"/>
        <v>-0.6918187880309179</v>
      </c>
      <c r="U166" s="13">
        <f t="shared" si="74"/>
        <v>1.0575242271915437</v>
      </c>
      <c r="V166" s="14">
        <f t="shared" si="75"/>
        <v>5.7524227191543709</v>
      </c>
      <c r="W166" s="56">
        <f t="shared" si="76"/>
        <v>1218.3974797321243</v>
      </c>
      <c r="X166" s="56">
        <f t="shared" si="77"/>
        <v>-0.66390287513378166</v>
      </c>
      <c r="Y166" s="56">
        <f t="shared" si="78"/>
        <v>1.0578675127877306</v>
      </c>
      <c r="Z166" s="56">
        <f t="shared" si="79"/>
        <v>5.7867512787730613</v>
      </c>
      <c r="AA166" s="8">
        <v>6.6905000000000001</v>
      </c>
      <c r="AB166" s="46">
        <v>1178.5507640000001</v>
      </c>
      <c r="AC166" s="46">
        <v>0</v>
      </c>
      <c r="AD166" s="46">
        <f t="shared" si="60"/>
        <v>48.967742732124506</v>
      </c>
      <c r="AE166" s="49">
        <f t="shared" si="63"/>
        <v>1178.5507640000001</v>
      </c>
      <c r="AF166" s="16">
        <f t="shared" si="80"/>
        <v>-0.93621216187401712</v>
      </c>
      <c r="AG166" s="15">
        <f t="shared" si="81"/>
        <v>1.0371610677387137</v>
      </c>
      <c r="AH166" s="16">
        <f t="shared" si="82"/>
        <v>3.7161067738713749</v>
      </c>
      <c r="AI166" s="64">
        <f t="shared" si="83"/>
        <v>1227.5185067321245</v>
      </c>
      <c r="AJ166" s="64">
        <f t="shared" si="84"/>
        <v>-0.8989083314179247</v>
      </c>
      <c r="AK166" s="64">
        <f t="shared" si="85"/>
        <v>1.0377675187219</v>
      </c>
      <c r="AL166" s="64">
        <f t="shared" si="86"/>
        <v>3.7767518721899984</v>
      </c>
      <c r="AM166" s="9">
        <v>1.9</v>
      </c>
      <c r="AN166" s="17">
        <f t="shared" si="64"/>
        <v>1.0208463643737158</v>
      </c>
      <c r="AO166" s="18">
        <f t="shared" si="87"/>
        <v>7.4692290285005569E-3</v>
      </c>
      <c r="AP166" s="17">
        <f t="shared" si="88"/>
        <v>1.0208463643737158</v>
      </c>
      <c r="AQ166" s="18">
        <f t="shared" si="89"/>
        <v>2.0846364373715787</v>
      </c>
    </row>
    <row r="167" spans="1:43" x14ac:dyDescent="0.3">
      <c r="A167">
        <f t="shared" si="65"/>
        <v>165</v>
      </c>
      <c r="B167" s="7">
        <v>44070</v>
      </c>
      <c r="C167" s="8">
        <v>4.1551999999999998</v>
      </c>
      <c r="D167" s="46">
        <v>1140.4314690000001</v>
      </c>
      <c r="E167" s="46">
        <v>0</v>
      </c>
      <c r="F167" s="46">
        <f t="shared" si="58"/>
        <v>48.971400244979257</v>
      </c>
      <c r="G167" s="47">
        <f t="shared" si="61"/>
        <v>1140.4314690000001</v>
      </c>
      <c r="H167" s="12">
        <f t="shared" si="66"/>
        <v>-6.9711194853638858E-2</v>
      </c>
      <c r="I167" s="11">
        <f t="shared" si="67"/>
        <v>1.0692940906871613</v>
      </c>
      <c r="J167" s="12">
        <f t="shared" si="68"/>
        <v>6.9294090687161303</v>
      </c>
      <c r="K167" s="57">
        <f t="shared" si="69"/>
        <v>1189.4028692449795</v>
      </c>
      <c r="L167" s="59">
        <f t="shared" si="70"/>
        <v>-6.6535789263832967E-2</v>
      </c>
      <c r="M167" s="58">
        <f t="shared" si="71"/>
        <v>1.0693382524928849</v>
      </c>
      <c r="N167" s="59">
        <f t="shared" si="72"/>
        <v>6.9338252492884944</v>
      </c>
      <c r="O167" s="8">
        <v>5.8094000000000001</v>
      </c>
      <c r="P167" s="46">
        <v>1169.0148300000001</v>
      </c>
      <c r="Q167" s="46">
        <v>0</v>
      </c>
      <c r="R167" s="46">
        <f t="shared" si="59"/>
        <v>48.971400244979257</v>
      </c>
      <c r="S167" s="48">
        <f t="shared" si="62"/>
        <v>1169.0148300000001</v>
      </c>
      <c r="T167" s="14">
        <f t="shared" si="73"/>
        <v>-3.5479429577722765E-2</v>
      </c>
      <c r="U167" s="13">
        <f t="shared" si="74"/>
        <v>1.0571490236280898</v>
      </c>
      <c r="V167" s="14">
        <f t="shared" si="75"/>
        <v>5.7149023628089823</v>
      </c>
      <c r="W167" s="56">
        <f t="shared" si="76"/>
        <v>1217.9862302449794</v>
      </c>
      <c r="X167" s="56">
        <f t="shared" si="77"/>
        <v>-3.3753310720519014E-2</v>
      </c>
      <c r="Y167" s="56">
        <f t="shared" si="78"/>
        <v>1.0575104474791279</v>
      </c>
      <c r="Z167" s="56">
        <f t="shared" si="79"/>
        <v>5.7510447479127924</v>
      </c>
      <c r="AA167" s="8">
        <v>6.6771000000000003</v>
      </c>
      <c r="AB167" s="46">
        <v>1179.582576</v>
      </c>
      <c r="AC167" s="46">
        <v>0</v>
      </c>
      <c r="AD167" s="46">
        <f t="shared" si="60"/>
        <v>48.971400244979257</v>
      </c>
      <c r="AE167" s="49">
        <f t="shared" si="63"/>
        <v>1179.582576</v>
      </c>
      <c r="AF167" s="16">
        <f t="shared" si="80"/>
        <v>8.754921989935216E-2</v>
      </c>
      <c r="AG167" s="15">
        <f t="shared" si="81"/>
        <v>1.0380690941626187</v>
      </c>
      <c r="AH167" s="16">
        <f t="shared" si="82"/>
        <v>3.8069094162618722</v>
      </c>
      <c r="AI167" s="64">
        <f t="shared" si="83"/>
        <v>1228.5539762449794</v>
      </c>
      <c r="AJ167" s="64">
        <f t="shared" si="84"/>
        <v>8.4354696664523665E-2</v>
      </c>
      <c r="AK167" s="64">
        <f t="shared" si="85"/>
        <v>1.0386429243644009</v>
      </c>
      <c r="AL167" s="64">
        <f t="shared" si="86"/>
        <v>3.8642924364400866</v>
      </c>
      <c r="AM167" s="9">
        <v>1.9</v>
      </c>
      <c r="AN167" s="17">
        <f t="shared" si="64"/>
        <v>1.0209226137267</v>
      </c>
      <c r="AO167" s="18">
        <f t="shared" si="87"/>
        <v>7.4692290285005569E-3</v>
      </c>
      <c r="AP167" s="17">
        <f t="shared" si="88"/>
        <v>1.0209226137267</v>
      </c>
      <c r="AQ167" s="18">
        <f t="shared" si="89"/>
        <v>2.0922613726700012</v>
      </c>
    </row>
    <row r="168" spans="1:43" x14ac:dyDescent="0.3">
      <c r="A168">
        <f t="shared" si="65"/>
        <v>166</v>
      </c>
      <c r="B168" s="7">
        <v>44071</v>
      </c>
      <c r="C168" s="8">
        <v>4.0599999999999996</v>
      </c>
      <c r="D168" s="46">
        <v>1142.836172</v>
      </c>
      <c r="E168" s="46">
        <v>0</v>
      </c>
      <c r="F168" s="46">
        <f t="shared" si="58"/>
        <v>48.975058031022016</v>
      </c>
      <c r="G168" s="47">
        <f t="shared" si="61"/>
        <v>1142.836172</v>
      </c>
      <c r="H168" s="12">
        <f t="shared" si="66"/>
        <v>0.21085905338165123</v>
      </c>
      <c r="I168" s="11">
        <f t="shared" si="67"/>
        <v>1.0715487940846502</v>
      </c>
      <c r="J168" s="12">
        <f t="shared" si="68"/>
        <v>7.1548794084650202</v>
      </c>
      <c r="K168" s="57">
        <f t="shared" si="69"/>
        <v>1191.811230031022</v>
      </c>
      <c r="L168" s="59">
        <f t="shared" si="70"/>
        <v>0.2024848643228383</v>
      </c>
      <c r="M168" s="58">
        <f t="shared" si="71"/>
        <v>1.0715035006025975</v>
      </c>
      <c r="N168" s="59">
        <f t="shared" si="72"/>
        <v>7.150350060259747</v>
      </c>
      <c r="O168" s="8">
        <v>5.6550000000000002</v>
      </c>
      <c r="P168" s="46">
        <v>1175.5069590000001</v>
      </c>
      <c r="Q168" s="46">
        <v>0</v>
      </c>
      <c r="R168" s="46">
        <f t="shared" si="59"/>
        <v>48.975058031022016</v>
      </c>
      <c r="S168" s="48">
        <f t="shared" si="62"/>
        <v>1175.5069590000001</v>
      </c>
      <c r="T168" s="14">
        <f t="shared" si="73"/>
        <v>0.55535043982291032</v>
      </c>
      <c r="U168" s="13">
        <f t="shared" si="74"/>
        <v>1.0630199053803919</v>
      </c>
      <c r="V168" s="14">
        <f t="shared" si="75"/>
        <v>6.3019905380391927</v>
      </c>
      <c r="W168" s="56">
        <f t="shared" si="76"/>
        <v>1224.482017031022</v>
      </c>
      <c r="X168" s="56">
        <f t="shared" si="77"/>
        <v>0.53332185740195825</v>
      </c>
      <c r="Y168" s="56">
        <f t="shared" si="78"/>
        <v>1.0631503818398433</v>
      </c>
      <c r="Z168" s="56">
        <f t="shared" si="79"/>
        <v>6.3150381839843339</v>
      </c>
      <c r="AA168" s="8">
        <v>6.5</v>
      </c>
      <c r="AB168" s="46">
        <v>1189.571479</v>
      </c>
      <c r="AC168" s="46">
        <v>0</v>
      </c>
      <c r="AD168" s="46">
        <f t="shared" si="60"/>
        <v>48.975058031022016</v>
      </c>
      <c r="AE168" s="49">
        <f t="shared" si="63"/>
        <v>1189.571479</v>
      </c>
      <c r="AF168" s="16">
        <f t="shared" si="80"/>
        <v>0.84681676410247597</v>
      </c>
      <c r="AG168" s="15">
        <f t="shared" si="81"/>
        <v>1.0468596372749546</v>
      </c>
      <c r="AH168" s="16">
        <f t="shared" si="82"/>
        <v>4.6859637274954569</v>
      </c>
      <c r="AI168" s="64">
        <f t="shared" si="83"/>
        <v>1238.5465370310219</v>
      </c>
      <c r="AJ168" s="64">
        <f t="shared" si="84"/>
        <v>0.81335952503969189</v>
      </c>
      <c r="AK168" s="64">
        <f t="shared" si="85"/>
        <v>1.0470908255208695</v>
      </c>
      <c r="AL168" s="64">
        <f t="shared" si="86"/>
        <v>4.7090825520869517</v>
      </c>
      <c r="AM168" s="9">
        <v>1.9</v>
      </c>
      <c r="AN168" s="17">
        <f t="shared" si="64"/>
        <v>1.020998868774923</v>
      </c>
      <c r="AO168" s="18">
        <f t="shared" si="87"/>
        <v>7.4692290285005569E-3</v>
      </c>
      <c r="AP168" s="17">
        <f t="shared" si="88"/>
        <v>1.020998868774923</v>
      </c>
      <c r="AQ168" s="18">
        <f t="shared" si="89"/>
        <v>2.0998868774922963</v>
      </c>
    </row>
    <row r="169" spans="1:43" x14ac:dyDescent="0.3">
      <c r="A169">
        <f t="shared" si="65"/>
        <v>167</v>
      </c>
      <c r="B169" s="7">
        <v>44074</v>
      </c>
      <c r="C169" s="8">
        <v>4.0898000000000003</v>
      </c>
      <c r="D169" s="46">
        <v>1142.322093</v>
      </c>
      <c r="E169" s="46">
        <v>0</v>
      </c>
      <c r="F169" s="46">
        <f t="shared" si="58"/>
        <v>48.978716090273196</v>
      </c>
      <c r="G169" s="47">
        <f t="shared" si="61"/>
        <v>1142.322093</v>
      </c>
      <c r="H169" s="12">
        <f t="shared" si="66"/>
        <v>-4.4982737910748138E-2</v>
      </c>
      <c r="I169" s="11">
        <f t="shared" si="67"/>
        <v>1.0710667820990214</v>
      </c>
      <c r="J169" s="12">
        <f t="shared" si="68"/>
        <v>7.1066782099021397</v>
      </c>
      <c r="K169" s="57">
        <f t="shared" si="69"/>
        <v>1191.3008090902731</v>
      </c>
      <c r="L169" s="59">
        <f t="shared" si="70"/>
        <v>-4.2827331030903526E-2</v>
      </c>
      <c r="M169" s="58">
        <f t="shared" si="71"/>
        <v>1.0710446042513866</v>
      </c>
      <c r="N169" s="59">
        <f t="shared" si="72"/>
        <v>7.1044604251386589</v>
      </c>
      <c r="O169" s="8">
        <v>5.7126999999999999</v>
      </c>
      <c r="P169" s="46">
        <v>1173.432004</v>
      </c>
      <c r="Q169" s="46">
        <v>0</v>
      </c>
      <c r="R169" s="46">
        <f t="shared" si="59"/>
        <v>48.978716090273196</v>
      </c>
      <c r="S169" s="48">
        <f t="shared" si="62"/>
        <v>1173.432004</v>
      </c>
      <c r="T169" s="14">
        <f t="shared" si="73"/>
        <v>-0.17651575638184536</v>
      </c>
      <c r="U169" s="13">
        <f t="shared" si="74"/>
        <v>1.0611435077539202</v>
      </c>
      <c r="V169" s="14">
        <f t="shared" si="75"/>
        <v>6.114350775392019</v>
      </c>
      <c r="W169" s="56">
        <f t="shared" si="76"/>
        <v>1222.4107200902731</v>
      </c>
      <c r="X169" s="56">
        <f t="shared" si="77"/>
        <v>-0.16915699144125496</v>
      </c>
      <c r="Y169" s="56">
        <f t="shared" si="78"/>
        <v>1.0613519886394269</v>
      </c>
      <c r="Z169" s="56">
        <f t="shared" si="79"/>
        <v>6.1351988639426924</v>
      </c>
      <c r="AA169" s="8">
        <v>6.5650000000000004</v>
      </c>
      <c r="AB169" s="46">
        <v>1186.3030429999999</v>
      </c>
      <c r="AC169" s="46">
        <v>0</v>
      </c>
      <c r="AD169" s="46">
        <f t="shared" si="60"/>
        <v>48.978716090273196</v>
      </c>
      <c r="AE169" s="49">
        <f t="shared" si="63"/>
        <v>1186.3030429999999</v>
      </c>
      <c r="AF169" s="16">
        <f t="shared" si="80"/>
        <v>-0.27475742800656677</v>
      </c>
      <c r="AG169" s="15">
        <f t="shared" si="81"/>
        <v>1.043983312660739</v>
      </c>
      <c r="AH169" s="16">
        <f t="shared" si="82"/>
        <v>4.398331266073896</v>
      </c>
      <c r="AI169" s="64">
        <f t="shared" si="83"/>
        <v>1235.281759090273</v>
      </c>
      <c r="AJ169" s="64">
        <f t="shared" si="84"/>
        <v>-0.26359751879611037</v>
      </c>
      <c r="AK169" s="64">
        <f t="shared" si="85"/>
        <v>1.0443307200852547</v>
      </c>
      <c r="AL169" s="64">
        <f t="shared" si="86"/>
        <v>4.4330720085254738</v>
      </c>
      <c r="AM169" s="9">
        <v>1.9</v>
      </c>
      <c r="AN169" s="17">
        <f t="shared" si="64"/>
        <v>1.0210751295188101</v>
      </c>
      <c r="AO169" s="18">
        <f t="shared" si="87"/>
        <v>7.4692290285005569E-3</v>
      </c>
      <c r="AP169" s="17">
        <f t="shared" si="88"/>
        <v>1.0210751295188101</v>
      </c>
      <c r="AQ169" s="18">
        <f t="shared" si="89"/>
        <v>2.1075129518810076</v>
      </c>
    </row>
    <row r="170" spans="1:43" x14ac:dyDescent="0.3">
      <c r="A170">
        <f t="shared" si="65"/>
        <v>168</v>
      </c>
      <c r="B170" s="7">
        <v>44075</v>
      </c>
      <c r="C170" s="8">
        <v>4.01</v>
      </c>
      <c r="D170" s="46">
        <v>1144.3620519999999</v>
      </c>
      <c r="E170" s="46">
        <v>0</v>
      </c>
      <c r="F170" s="46">
        <f t="shared" si="58"/>
        <v>48.982374422753196</v>
      </c>
      <c r="G170" s="47">
        <f t="shared" si="61"/>
        <v>1144.3620519999999</v>
      </c>
      <c r="H170" s="12">
        <f t="shared" si="66"/>
        <v>0.1785800180615027</v>
      </c>
      <c r="I170" s="11">
        <f t="shared" si="67"/>
        <v>1.0729794933519445</v>
      </c>
      <c r="J170" s="12">
        <f t="shared" si="68"/>
        <v>7.2979493351944535</v>
      </c>
      <c r="K170" s="57">
        <f t="shared" si="69"/>
        <v>1193.3444264227533</v>
      </c>
      <c r="L170" s="59">
        <f t="shared" si="70"/>
        <v>0.17154503017930978</v>
      </c>
      <c r="M170" s="58">
        <f t="shared" si="71"/>
        <v>1.0728819280409836</v>
      </c>
      <c r="N170" s="59">
        <f t="shared" si="72"/>
        <v>7.288192804098359</v>
      </c>
      <c r="O170" s="8">
        <v>5.5983999999999998</v>
      </c>
      <c r="P170" s="46">
        <v>1178.3116580000001</v>
      </c>
      <c r="Q170" s="46">
        <v>0</v>
      </c>
      <c r="R170" s="46">
        <f t="shared" si="59"/>
        <v>48.982374422753196</v>
      </c>
      <c r="S170" s="48">
        <f t="shared" si="62"/>
        <v>1178.3116580000001</v>
      </c>
      <c r="T170" s="14">
        <f t="shared" si="73"/>
        <v>0.41584463210193601</v>
      </c>
      <c r="U170" s="13">
        <f t="shared" si="74"/>
        <v>1.0655562160698131</v>
      </c>
      <c r="V170" s="14">
        <f t="shared" si="75"/>
        <v>6.55562160698131</v>
      </c>
      <c r="W170" s="56">
        <f t="shared" si="76"/>
        <v>1227.2940324227534</v>
      </c>
      <c r="X170" s="56">
        <f t="shared" si="77"/>
        <v>0.39948212595186661</v>
      </c>
      <c r="Y170" s="56">
        <f t="shared" si="78"/>
        <v>1.0655919001274761</v>
      </c>
      <c r="Z170" s="56">
        <f t="shared" si="79"/>
        <v>6.5591900127476066</v>
      </c>
      <c r="AA170" s="8">
        <v>6.46</v>
      </c>
      <c r="AB170" s="46">
        <v>1192.3665579999999</v>
      </c>
      <c r="AC170" s="46">
        <v>0</v>
      </c>
      <c r="AD170" s="46">
        <f t="shared" si="60"/>
        <v>48.982374422753196</v>
      </c>
      <c r="AE170" s="49">
        <f t="shared" si="63"/>
        <v>1192.3665579999999</v>
      </c>
      <c r="AF170" s="16">
        <f t="shared" si="80"/>
        <v>0.51112698696837988</v>
      </c>
      <c r="AG170" s="15">
        <f t="shared" si="81"/>
        <v>1.0493193931111944</v>
      </c>
      <c r="AH170" s="16">
        <f t="shared" si="82"/>
        <v>4.9319393111194376</v>
      </c>
      <c r="AI170" s="64">
        <f t="shared" si="83"/>
        <v>1241.348932422753</v>
      </c>
      <c r="AJ170" s="64">
        <f t="shared" si="84"/>
        <v>0.49115704071824862</v>
      </c>
      <c r="AK170" s="64">
        <f t="shared" si="85"/>
        <v>1.0494600239453371</v>
      </c>
      <c r="AL170" s="64">
        <f t="shared" si="86"/>
        <v>4.9460023945337106</v>
      </c>
      <c r="AM170" s="9">
        <v>1.9</v>
      </c>
      <c r="AN170" s="17">
        <f t="shared" si="64"/>
        <v>1.0211513959587868</v>
      </c>
      <c r="AO170" s="18">
        <f t="shared" si="87"/>
        <v>7.4692290285005569E-3</v>
      </c>
      <c r="AP170" s="17">
        <f t="shared" si="88"/>
        <v>1.0211513959587868</v>
      </c>
      <c r="AQ170" s="18">
        <f t="shared" si="89"/>
        <v>2.1151395958786789</v>
      </c>
    </row>
    <row r="171" spans="1:43" x14ac:dyDescent="0.3">
      <c r="A171">
        <f t="shared" si="65"/>
        <v>169</v>
      </c>
      <c r="B171" s="7">
        <v>44076</v>
      </c>
      <c r="C171" s="8">
        <v>4.0599999999999996</v>
      </c>
      <c r="D171" s="46">
        <v>1143.377753</v>
      </c>
      <c r="E171" s="46">
        <v>0</v>
      </c>
      <c r="F171" s="46">
        <f t="shared" si="58"/>
        <v>48.986033028482431</v>
      </c>
      <c r="G171" s="47">
        <f t="shared" si="61"/>
        <v>1143.377753</v>
      </c>
      <c r="H171" s="12">
        <f t="shared" si="66"/>
        <v>-8.6012901098886374E-2</v>
      </c>
      <c r="I171" s="11">
        <f t="shared" si="67"/>
        <v>1.0720565925615164</v>
      </c>
      <c r="J171" s="12">
        <f t="shared" si="68"/>
        <v>7.2056592561516419</v>
      </c>
      <c r="K171" s="57">
        <f t="shared" si="69"/>
        <v>1192.3637860284823</v>
      </c>
      <c r="L171" s="59">
        <f t="shared" si="70"/>
        <v>-8.2175805455475537E-2</v>
      </c>
      <c r="M171" s="58">
        <f t="shared" si="71"/>
        <v>1.0720002786750298</v>
      </c>
      <c r="N171" s="59">
        <f t="shared" si="72"/>
        <v>7.2000278675029783</v>
      </c>
      <c r="O171" s="8">
        <v>5.65</v>
      </c>
      <c r="P171" s="46">
        <v>1176.4790049999999</v>
      </c>
      <c r="Q171" s="46">
        <v>0</v>
      </c>
      <c r="R171" s="46">
        <f t="shared" si="59"/>
        <v>48.986033028482431</v>
      </c>
      <c r="S171" s="48">
        <f t="shared" si="62"/>
        <v>1176.4790049999999</v>
      </c>
      <c r="T171" s="14">
        <f t="shared" si="73"/>
        <v>-0.15553211135250766</v>
      </c>
      <c r="U171" s="13">
        <f t="shared" si="74"/>
        <v>1.0638989339893119</v>
      </c>
      <c r="V171" s="14">
        <f t="shared" si="75"/>
        <v>6.3898933989311901</v>
      </c>
      <c r="W171" s="56">
        <f t="shared" si="76"/>
        <v>1225.4650380284822</v>
      </c>
      <c r="X171" s="56">
        <f t="shared" si="77"/>
        <v>-0.14902658580198125</v>
      </c>
      <c r="Y171" s="56">
        <f t="shared" si="78"/>
        <v>1.0640038849001336</v>
      </c>
      <c r="Z171" s="56">
        <f t="shared" si="79"/>
        <v>6.4003884900133645</v>
      </c>
      <c r="AA171" s="8">
        <v>6.5232999999999999</v>
      </c>
      <c r="AB171" s="46">
        <v>1189.1851899999999</v>
      </c>
      <c r="AC171" s="46">
        <v>0</v>
      </c>
      <c r="AD171" s="46">
        <f t="shared" si="60"/>
        <v>48.986033028482431</v>
      </c>
      <c r="AE171" s="49">
        <f t="shared" si="63"/>
        <v>1189.1851899999999</v>
      </c>
      <c r="AF171" s="16">
        <f t="shared" si="80"/>
        <v>-0.26681124010524693</v>
      </c>
      <c r="AG171" s="15">
        <f t="shared" si="81"/>
        <v>1.0465196910257695</v>
      </c>
      <c r="AH171" s="16">
        <f t="shared" si="82"/>
        <v>4.6519691025769472</v>
      </c>
      <c r="AI171" s="64">
        <f t="shared" si="83"/>
        <v>1238.1712230284822</v>
      </c>
      <c r="AJ171" s="64">
        <f t="shared" si="84"/>
        <v>-0.25598840996856609</v>
      </c>
      <c r="AK171" s="64">
        <f t="shared" si="85"/>
        <v>1.0467735279167838</v>
      </c>
      <c r="AL171" s="64">
        <f t="shared" si="86"/>
        <v>4.6773527916783797</v>
      </c>
      <c r="AM171" s="9">
        <v>1.9</v>
      </c>
      <c r="AN171" s="17">
        <f t="shared" si="64"/>
        <v>1.0212276680952788</v>
      </c>
      <c r="AO171" s="18">
        <f t="shared" si="87"/>
        <v>7.4692290285005569E-3</v>
      </c>
      <c r="AP171" s="17">
        <f t="shared" si="88"/>
        <v>1.0212276680952788</v>
      </c>
      <c r="AQ171" s="18">
        <f t="shared" si="89"/>
        <v>2.1227668095278762</v>
      </c>
    </row>
    <row r="172" spans="1:43" x14ac:dyDescent="0.3">
      <c r="A172">
        <f t="shared" si="65"/>
        <v>170</v>
      </c>
      <c r="B172" s="7">
        <v>44077</v>
      </c>
      <c r="C172" s="8">
        <v>4.01</v>
      </c>
      <c r="D172" s="46">
        <v>1144.719192</v>
      </c>
      <c r="E172" s="46">
        <v>0</v>
      </c>
      <c r="F172" s="46">
        <f t="shared" si="58"/>
        <v>48.989691907481308</v>
      </c>
      <c r="G172" s="47">
        <f t="shared" si="61"/>
        <v>1144.719192</v>
      </c>
      <c r="H172" s="12">
        <f t="shared" si="66"/>
        <v>0.11732246814146752</v>
      </c>
      <c r="I172" s="11">
        <f t="shared" si="67"/>
        <v>1.0733143558157829</v>
      </c>
      <c r="J172" s="12">
        <f t="shared" si="68"/>
        <v>7.3314355815782939</v>
      </c>
      <c r="K172" s="57">
        <f t="shared" si="69"/>
        <v>1193.7088839074813</v>
      </c>
      <c r="L172" s="59">
        <f t="shared" si="70"/>
        <v>0.11280935355133526</v>
      </c>
      <c r="M172" s="58">
        <f t="shared" si="71"/>
        <v>1.0732095952594716</v>
      </c>
      <c r="N172" s="59">
        <f t="shared" si="72"/>
        <v>7.3209595259471572</v>
      </c>
      <c r="O172" s="8">
        <v>5.5959000000000003</v>
      </c>
      <c r="P172" s="46">
        <v>1178.922358</v>
      </c>
      <c r="Q172" s="46">
        <v>0</v>
      </c>
      <c r="R172" s="46">
        <f t="shared" si="59"/>
        <v>48.989691907481308</v>
      </c>
      <c r="S172" s="48">
        <f t="shared" si="62"/>
        <v>1178.922358</v>
      </c>
      <c r="T172" s="14">
        <f t="shared" si="73"/>
        <v>0.20768351918019068</v>
      </c>
      <c r="U172" s="13">
        <f t="shared" si="74"/>
        <v>1.0661084767359414</v>
      </c>
      <c r="V172" s="14">
        <f t="shared" si="75"/>
        <v>6.6108476735941446</v>
      </c>
      <c r="W172" s="56">
        <f t="shared" si="76"/>
        <v>1227.9120499074813</v>
      </c>
      <c r="X172" s="56">
        <f t="shared" si="77"/>
        <v>0.1996802685563237</v>
      </c>
      <c r="Y172" s="56">
        <f t="shared" si="78"/>
        <v>1.066128490714952</v>
      </c>
      <c r="Z172" s="56">
        <f t="shared" si="79"/>
        <v>6.6128490714951971</v>
      </c>
      <c r="AA172" s="8">
        <v>6.4519000000000002</v>
      </c>
      <c r="AB172" s="46">
        <v>1193.4048519999999</v>
      </c>
      <c r="AC172" s="46">
        <v>0</v>
      </c>
      <c r="AD172" s="46">
        <f t="shared" si="60"/>
        <v>48.989691907481308</v>
      </c>
      <c r="AE172" s="49">
        <f t="shared" si="63"/>
        <v>1193.4048519999999</v>
      </c>
      <c r="AF172" s="16">
        <f t="shared" si="80"/>
        <v>0.35483640693507734</v>
      </c>
      <c r="AG172" s="15">
        <f t="shared" si="81"/>
        <v>1.0502331238952733</v>
      </c>
      <c r="AH172" s="16">
        <f t="shared" si="82"/>
        <v>5.0233123895273346</v>
      </c>
      <c r="AI172" s="64">
        <f t="shared" si="83"/>
        <v>1242.3945439074812</v>
      </c>
      <c r="AJ172" s="64">
        <f t="shared" si="84"/>
        <v>0.34109344494932525</v>
      </c>
      <c r="AK172" s="64">
        <f t="shared" si="85"/>
        <v>1.0503440038039726</v>
      </c>
      <c r="AL172" s="64">
        <f t="shared" si="86"/>
        <v>5.0344003803972637</v>
      </c>
      <c r="AM172" s="9">
        <v>1.9</v>
      </c>
      <c r="AN172" s="17">
        <f t="shared" si="64"/>
        <v>1.0213039459287112</v>
      </c>
      <c r="AO172" s="18">
        <f t="shared" si="87"/>
        <v>7.4692290285005569E-3</v>
      </c>
      <c r="AP172" s="17">
        <f t="shared" si="88"/>
        <v>1.0213039459287112</v>
      </c>
      <c r="AQ172" s="18">
        <f t="shared" si="89"/>
        <v>2.130394592871121</v>
      </c>
    </row>
    <row r="173" spans="1:43" x14ac:dyDescent="0.3">
      <c r="A173">
        <f t="shared" si="65"/>
        <v>171</v>
      </c>
      <c r="B173" s="7">
        <v>44078</v>
      </c>
      <c r="C173" s="8">
        <v>3.9512</v>
      </c>
      <c r="D173" s="46">
        <v>1146.2629260000001</v>
      </c>
      <c r="E173" s="46">
        <v>0</v>
      </c>
      <c r="F173" s="46">
        <f t="shared" si="58"/>
        <v>48.993351059770234</v>
      </c>
      <c r="G173" s="47">
        <f t="shared" si="61"/>
        <v>1146.2629260000001</v>
      </c>
      <c r="H173" s="12">
        <f t="shared" si="66"/>
        <v>0.13485700342832363</v>
      </c>
      <c r="I173" s="11">
        <f t="shared" si="67"/>
        <v>1.0747617953934021</v>
      </c>
      <c r="J173" s="12">
        <f t="shared" si="68"/>
        <v>7.4761795393402108</v>
      </c>
      <c r="K173" s="57">
        <f t="shared" si="69"/>
        <v>1195.2562770597704</v>
      </c>
      <c r="L173" s="59">
        <f t="shared" si="70"/>
        <v>0.12962902204629589</v>
      </c>
      <c r="M173" s="58">
        <f t="shared" si="71"/>
        <v>1.0746007863623135</v>
      </c>
      <c r="N173" s="59">
        <f t="shared" si="72"/>
        <v>7.4600786362313487</v>
      </c>
      <c r="O173" s="8">
        <v>5.5236999999999998</v>
      </c>
      <c r="P173" s="46">
        <v>1182.1016890000001</v>
      </c>
      <c r="Q173" s="46">
        <v>0</v>
      </c>
      <c r="R173" s="46">
        <f t="shared" si="59"/>
        <v>48.993351059770234</v>
      </c>
      <c r="S173" s="48">
        <f t="shared" si="62"/>
        <v>1182.1016890000001</v>
      </c>
      <c r="T173" s="14">
        <f t="shared" si="73"/>
        <v>0.26968111838965303</v>
      </c>
      <c r="U173" s="13">
        <f t="shared" si="74"/>
        <v>1.0689835699992498</v>
      </c>
      <c r="V173" s="14">
        <f t="shared" si="75"/>
        <v>6.8983569999249816</v>
      </c>
      <c r="W173" s="56">
        <f t="shared" si="76"/>
        <v>1231.0950400597703</v>
      </c>
      <c r="X173" s="56">
        <f t="shared" si="77"/>
        <v>0.25921971793736454</v>
      </c>
      <c r="Y173" s="56">
        <f t="shared" si="78"/>
        <v>1.0688921059814331</v>
      </c>
      <c r="Z173" s="56">
        <f t="shared" si="79"/>
        <v>6.8892105981433138</v>
      </c>
      <c r="AA173" s="8">
        <v>6.3661000000000003</v>
      </c>
      <c r="AB173" s="46">
        <v>1198.4341019999999</v>
      </c>
      <c r="AC173" s="46">
        <v>0</v>
      </c>
      <c r="AD173" s="46">
        <f t="shared" si="60"/>
        <v>48.993351059770234</v>
      </c>
      <c r="AE173" s="49">
        <f t="shared" si="63"/>
        <v>1198.4341019999999</v>
      </c>
      <c r="AF173" s="16">
        <f t="shared" si="80"/>
        <v>0.42142027423230921</v>
      </c>
      <c r="AG173" s="15">
        <f t="shared" si="81"/>
        <v>1.0546590192060714</v>
      </c>
      <c r="AH173" s="16">
        <f t="shared" si="82"/>
        <v>5.4659019206071413</v>
      </c>
      <c r="AI173" s="64">
        <f t="shared" si="83"/>
        <v>1247.4274530597702</v>
      </c>
      <c r="AJ173" s="64">
        <f t="shared" si="84"/>
        <v>0.4050974931409268</v>
      </c>
      <c r="AK173" s="64">
        <f t="shared" si="85"/>
        <v>1.0545989210327387</v>
      </c>
      <c r="AL173" s="64">
        <f t="shared" si="86"/>
        <v>5.4598921032738668</v>
      </c>
      <c r="AM173" s="9">
        <v>1.9</v>
      </c>
      <c r="AN173" s="17">
        <f t="shared" si="64"/>
        <v>1.0213802294595098</v>
      </c>
      <c r="AO173" s="18">
        <f t="shared" si="87"/>
        <v>7.4692290285005569E-3</v>
      </c>
      <c r="AP173" s="17">
        <f t="shared" si="88"/>
        <v>1.0213802294595098</v>
      </c>
      <c r="AQ173" s="18">
        <f t="shared" si="89"/>
        <v>2.1380229459509792</v>
      </c>
    </row>
    <row r="174" spans="1:43" x14ac:dyDescent="0.3">
      <c r="A174">
        <f t="shared" si="65"/>
        <v>172</v>
      </c>
      <c r="B174" s="7">
        <v>44082</v>
      </c>
      <c r="C174" s="8">
        <v>4.09</v>
      </c>
      <c r="D174" s="46">
        <v>1143.2263390000001</v>
      </c>
      <c r="E174" s="46">
        <v>0</v>
      </c>
      <c r="F174" s="46">
        <f t="shared" si="58"/>
        <v>48.997010485369628</v>
      </c>
      <c r="G174" s="47">
        <f t="shared" si="61"/>
        <v>1143.2263390000001</v>
      </c>
      <c r="H174" s="12">
        <f t="shared" si="66"/>
        <v>-0.26491190905009177</v>
      </c>
      <c r="I174" s="11">
        <f t="shared" si="67"/>
        <v>1.0719146234034844</v>
      </c>
      <c r="J174" s="12">
        <f t="shared" si="68"/>
        <v>7.1914623403484423</v>
      </c>
      <c r="K174" s="57">
        <f t="shared" si="69"/>
        <v>1192.2233494853697</v>
      </c>
      <c r="L174" s="59">
        <f t="shared" si="70"/>
        <v>-0.25374705262886099</v>
      </c>
      <c r="M174" s="58">
        <f t="shared" si="71"/>
        <v>1.0718740185393925</v>
      </c>
      <c r="N174" s="59">
        <f t="shared" si="72"/>
        <v>7.1874018539392459</v>
      </c>
      <c r="O174" s="8">
        <v>5.6712999999999996</v>
      </c>
      <c r="P174" s="46">
        <v>1176.3911370000001</v>
      </c>
      <c r="Q174" s="46">
        <v>0</v>
      </c>
      <c r="R174" s="46">
        <f t="shared" si="59"/>
        <v>48.997010485369628</v>
      </c>
      <c r="S174" s="48">
        <f t="shared" si="62"/>
        <v>1176.3911370000001</v>
      </c>
      <c r="T174" s="14">
        <f t="shared" si="73"/>
        <v>-0.4830846663311017</v>
      </c>
      <c r="U174" s="13">
        <f t="shared" si="74"/>
        <v>1.0638194742869846</v>
      </c>
      <c r="V174" s="14">
        <f t="shared" si="75"/>
        <v>6.3819474286984645</v>
      </c>
      <c r="W174" s="56">
        <f t="shared" si="76"/>
        <v>1225.3881474853697</v>
      </c>
      <c r="X174" s="56">
        <f t="shared" si="77"/>
        <v>-0.46356230743351823</v>
      </c>
      <c r="Y174" s="56">
        <f t="shared" si="78"/>
        <v>1.0639371250709708</v>
      </c>
      <c r="Z174" s="56">
        <f t="shared" si="79"/>
        <v>6.3937125070970824</v>
      </c>
      <c r="AA174" s="8">
        <v>6.5034000000000001</v>
      </c>
      <c r="AB174" s="46">
        <v>1191.1701009999999</v>
      </c>
      <c r="AC174" s="46">
        <v>0</v>
      </c>
      <c r="AD174" s="46">
        <f t="shared" si="60"/>
        <v>48.997010485369628</v>
      </c>
      <c r="AE174" s="49">
        <f t="shared" si="63"/>
        <v>1191.1701009999999</v>
      </c>
      <c r="AF174" s="16">
        <f t="shared" si="80"/>
        <v>-0.606124357432547</v>
      </c>
      <c r="AG174" s="15">
        <f t="shared" si="81"/>
        <v>1.0482664740028043</v>
      </c>
      <c r="AH174" s="16">
        <f t="shared" si="82"/>
        <v>4.826647400280426</v>
      </c>
      <c r="AI174" s="64">
        <f t="shared" si="83"/>
        <v>1240.1671114853696</v>
      </c>
      <c r="AJ174" s="64">
        <f t="shared" si="84"/>
        <v>-0.58202515557854717</v>
      </c>
      <c r="AK174" s="64">
        <f t="shared" si="85"/>
        <v>1.0484608900218682</v>
      </c>
      <c r="AL174" s="64">
        <f t="shared" si="86"/>
        <v>4.8460890021868153</v>
      </c>
      <c r="AM174" s="9">
        <v>1.9</v>
      </c>
      <c r="AN174" s="17">
        <f t="shared" si="64"/>
        <v>1.0214565186880999</v>
      </c>
      <c r="AO174" s="18">
        <f t="shared" si="87"/>
        <v>7.4692290285005569E-3</v>
      </c>
      <c r="AP174" s="17">
        <f t="shared" si="88"/>
        <v>1.0214565186880999</v>
      </c>
      <c r="AQ174" s="18">
        <f t="shared" si="89"/>
        <v>2.1456518688099946</v>
      </c>
    </row>
    <row r="175" spans="1:43" x14ac:dyDescent="0.3">
      <c r="A175">
        <f t="shared" si="65"/>
        <v>173</v>
      </c>
      <c r="B175" s="7">
        <v>44083</v>
      </c>
      <c r="C175" s="8">
        <v>4.0564999999999998</v>
      </c>
      <c r="D175" s="46">
        <v>1144.1810410000001</v>
      </c>
      <c r="E175" s="46">
        <v>0</v>
      </c>
      <c r="F175" s="46">
        <f t="shared" si="58"/>
        <v>49.000670184299899</v>
      </c>
      <c r="G175" s="47">
        <f t="shared" si="61"/>
        <v>1144.1810410000001</v>
      </c>
      <c r="H175" s="12">
        <f t="shared" si="66"/>
        <v>8.3509447554819261E-2</v>
      </c>
      <c r="I175" s="11">
        <f t="shared" si="67"/>
        <v>1.0728097733837481</v>
      </c>
      <c r="J175" s="12">
        <f t="shared" si="68"/>
        <v>7.2809773383748055</v>
      </c>
      <c r="K175" s="57">
        <f t="shared" si="69"/>
        <v>1193.1817111843</v>
      </c>
      <c r="L175" s="59">
        <f t="shared" si="70"/>
        <v>8.0384409460187989E-2</v>
      </c>
      <c r="M175" s="58">
        <f t="shared" si="71"/>
        <v>1.0727356381393525</v>
      </c>
      <c r="N175" s="59">
        <f t="shared" si="72"/>
        <v>7.2735638139352465</v>
      </c>
      <c r="O175" s="8">
        <v>5.6205999999999996</v>
      </c>
      <c r="P175" s="46">
        <v>1178.6903460000001</v>
      </c>
      <c r="Q175" s="46">
        <v>0</v>
      </c>
      <c r="R175" s="46">
        <f t="shared" si="59"/>
        <v>49.000670184299899</v>
      </c>
      <c r="S175" s="48">
        <f t="shared" si="62"/>
        <v>1178.6903460000001</v>
      </c>
      <c r="T175" s="14">
        <f t="shared" si="73"/>
        <v>0.19544596415979054</v>
      </c>
      <c r="U175" s="13">
        <f t="shared" si="74"/>
        <v>1.0658986665154244</v>
      </c>
      <c r="V175" s="14">
        <f t="shared" si="75"/>
        <v>6.589866651542442</v>
      </c>
      <c r="W175" s="56">
        <f t="shared" si="76"/>
        <v>1227.6910161843</v>
      </c>
      <c r="X175" s="56">
        <f t="shared" si="77"/>
        <v>0.18792973505219468</v>
      </c>
      <c r="Y175" s="56">
        <f t="shared" si="78"/>
        <v>1.0659365792912385</v>
      </c>
      <c r="Z175" s="56">
        <f t="shared" si="79"/>
        <v>6.5936579291238528</v>
      </c>
      <c r="AA175" s="8">
        <v>6.4545000000000003</v>
      </c>
      <c r="AB175" s="46">
        <v>1194.150594</v>
      </c>
      <c r="AC175" s="46">
        <v>0</v>
      </c>
      <c r="AD175" s="46">
        <f t="shared" si="60"/>
        <v>49.000670184299899</v>
      </c>
      <c r="AE175" s="49">
        <f t="shared" si="63"/>
        <v>1194.150594</v>
      </c>
      <c r="AF175" s="16">
        <f t="shared" si="80"/>
        <v>0.25021556514035481</v>
      </c>
      <c r="AG175" s="15">
        <f t="shared" si="81"/>
        <v>1.0508893998849071</v>
      </c>
      <c r="AH175" s="16">
        <f t="shared" si="82"/>
        <v>5.0889399884907149</v>
      </c>
      <c r="AI175" s="64">
        <f t="shared" si="83"/>
        <v>1243.1512641842999</v>
      </c>
      <c r="AJ175" s="64">
        <f t="shared" si="84"/>
        <v>0.24062504732575984</v>
      </c>
      <c r="AK175" s="64">
        <f t="shared" si="85"/>
        <v>1.0509837495346754</v>
      </c>
      <c r="AL175" s="64">
        <f t="shared" si="86"/>
        <v>5.0983749534675438</v>
      </c>
      <c r="AM175" s="9">
        <v>1.9</v>
      </c>
      <c r="AN175" s="17">
        <f t="shared" si="64"/>
        <v>1.0215328136149073</v>
      </c>
      <c r="AO175" s="18">
        <f t="shared" si="87"/>
        <v>7.4692290285005569E-3</v>
      </c>
      <c r="AP175" s="17">
        <f t="shared" si="88"/>
        <v>1.0215328136149073</v>
      </c>
      <c r="AQ175" s="18">
        <f t="shared" si="89"/>
        <v>2.1532813614907331</v>
      </c>
    </row>
    <row r="176" spans="1:43" x14ac:dyDescent="0.3">
      <c r="A176">
        <f t="shared" si="65"/>
        <v>174</v>
      </c>
      <c r="B176" s="7">
        <v>44084</v>
      </c>
      <c r="C176" s="8">
        <v>4.1731999999999996</v>
      </c>
      <c r="D176" s="46">
        <v>1141.6774889999999</v>
      </c>
      <c r="E176" s="46">
        <v>0</v>
      </c>
      <c r="F176" s="46">
        <f t="shared" si="58"/>
        <v>49.004330156581467</v>
      </c>
      <c r="G176" s="47">
        <f t="shared" si="61"/>
        <v>1141.6774889999999</v>
      </c>
      <c r="H176" s="12">
        <f t="shared" si="66"/>
        <v>-0.21880733120801521</v>
      </c>
      <c r="I176" s="11">
        <f t="shared" si="67"/>
        <v>1.0704623869496683</v>
      </c>
      <c r="J176" s="12">
        <f t="shared" si="68"/>
        <v>7.0462386949668332</v>
      </c>
      <c r="K176" s="57">
        <f t="shared" si="69"/>
        <v>1190.6818191565815</v>
      </c>
      <c r="L176" s="59">
        <f t="shared" si="70"/>
        <v>-0.20951477920636563</v>
      </c>
      <c r="M176" s="58">
        <f t="shared" si="71"/>
        <v>1.0704880984356369</v>
      </c>
      <c r="N176" s="59">
        <f t="shared" si="72"/>
        <v>7.0488098435636859</v>
      </c>
      <c r="O176" s="8">
        <v>5.8151000000000002</v>
      </c>
      <c r="P176" s="46">
        <v>1171.1472980000001</v>
      </c>
      <c r="Q176" s="46">
        <v>0</v>
      </c>
      <c r="R176" s="46">
        <f t="shared" si="59"/>
        <v>49.004330156581467</v>
      </c>
      <c r="S176" s="48">
        <f t="shared" si="62"/>
        <v>1171.1472980000001</v>
      </c>
      <c r="T176" s="14">
        <f t="shared" si="73"/>
        <v>-0.63995162305333642</v>
      </c>
      <c r="U176" s="13">
        <f t="shared" si="74"/>
        <v>1.059077430698955</v>
      </c>
      <c r="V176" s="14">
        <f t="shared" si="75"/>
        <v>5.9077430698954991</v>
      </c>
      <c r="W176" s="56">
        <f t="shared" si="76"/>
        <v>1220.1516281565816</v>
      </c>
      <c r="X176" s="56">
        <f t="shared" si="77"/>
        <v>-0.61411119966903183</v>
      </c>
      <c r="Y176" s="56">
        <f t="shared" si="78"/>
        <v>1.0593905433764421</v>
      </c>
      <c r="Z176" s="56">
        <f t="shared" si="79"/>
        <v>5.9390543376442118</v>
      </c>
      <c r="AA176" s="8">
        <v>6.6849999999999996</v>
      </c>
      <c r="AB176" s="46">
        <v>1181.8810530000001</v>
      </c>
      <c r="AC176" s="46">
        <v>0</v>
      </c>
      <c r="AD176" s="46">
        <f t="shared" si="60"/>
        <v>49.004330156581467</v>
      </c>
      <c r="AE176" s="49">
        <f t="shared" si="63"/>
        <v>1181.8810530000001</v>
      </c>
      <c r="AF176" s="16">
        <f t="shared" si="80"/>
        <v>-1.0274701584245816</v>
      </c>
      <c r="AG176" s="15">
        <f t="shared" si="81"/>
        <v>1.0400918249030426</v>
      </c>
      <c r="AH176" s="16">
        <f t="shared" si="82"/>
        <v>4.0091824903042639</v>
      </c>
      <c r="AI176" s="64">
        <f t="shared" si="83"/>
        <v>1230.8853831565816</v>
      </c>
      <c r="AJ176" s="64">
        <f t="shared" si="84"/>
        <v>-0.98667647140805448</v>
      </c>
      <c r="AK176" s="64">
        <f t="shared" si="85"/>
        <v>1.0406139401596946</v>
      </c>
      <c r="AL176" s="64">
        <f t="shared" si="86"/>
        <v>4.061394015969455</v>
      </c>
      <c r="AM176" s="9">
        <v>1.9</v>
      </c>
      <c r="AN176" s="17">
        <f t="shared" si="64"/>
        <v>1.0216091142403576</v>
      </c>
      <c r="AO176" s="18">
        <f t="shared" si="87"/>
        <v>7.4692290285005569E-3</v>
      </c>
      <c r="AP176" s="17">
        <f t="shared" si="88"/>
        <v>1.0216091142403576</v>
      </c>
      <c r="AQ176" s="18">
        <f t="shared" si="89"/>
        <v>2.1609114240357608</v>
      </c>
    </row>
    <row r="177" spans="1:43" x14ac:dyDescent="0.3">
      <c r="A177">
        <f t="shared" si="65"/>
        <v>175</v>
      </c>
      <c r="B177" s="7">
        <v>44085</v>
      </c>
      <c r="C177" s="8">
        <v>4.2092000000000001</v>
      </c>
      <c r="D177" s="46">
        <v>1141.0381130000001</v>
      </c>
      <c r="E177" s="46">
        <v>0</v>
      </c>
      <c r="F177" s="46">
        <f t="shared" si="58"/>
        <v>49.007990402234746</v>
      </c>
      <c r="G177" s="47">
        <f t="shared" si="61"/>
        <v>1141.0381130000001</v>
      </c>
      <c r="H177" s="12">
        <f t="shared" si="66"/>
        <v>-5.6003206348576029E-2</v>
      </c>
      <c r="I177" s="11">
        <f t="shared" si="67"/>
        <v>1.069862893690221</v>
      </c>
      <c r="J177" s="12">
        <f t="shared" si="68"/>
        <v>6.9862893690221028</v>
      </c>
      <c r="K177" s="57">
        <f t="shared" si="69"/>
        <v>1190.0461034022348</v>
      </c>
      <c r="L177" s="59">
        <f t="shared" si="70"/>
        <v>-5.3390901256633594E-2</v>
      </c>
      <c r="M177" s="58">
        <f t="shared" si="71"/>
        <v>1.0699165551920371</v>
      </c>
      <c r="N177" s="59">
        <f t="shared" si="72"/>
        <v>6.99165551920371</v>
      </c>
      <c r="O177" s="8">
        <v>5.8251999999999997</v>
      </c>
      <c r="P177" s="46">
        <v>1171.0073540000001</v>
      </c>
      <c r="Q177" s="46">
        <v>0</v>
      </c>
      <c r="R177" s="46">
        <f t="shared" si="59"/>
        <v>49.007990402234746</v>
      </c>
      <c r="S177" s="48">
        <f t="shared" si="62"/>
        <v>1171.0073540000001</v>
      </c>
      <c r="T177" s="14">
        <f t="shared" si="73"/>
        <v>-1.1949308190273289E-2</v>
      </c>
      <c r="U177" s="13">
        <f t="shared" si="74"/>
        <v>1.0589508782727872</v>
      </c>
      <c r="V177" s="14">
        <f t="shared" si="75"/>
        <v>5.8950878272787222</v>
      </c>
      <c r="W177" s="56">
        <f t="shared" si="76"/>
        <v>1220.0153444022349</v>
      </c>
      <c r="X177" s="56">
        <f t="shared" si="77"/>
        <v>-1.1169411342148994E-2</v>
      </c>
      <c r="Y177" s="56">
        <f t="shared" si="78"/>
        <v>1.0592722156889325</v>
      </c>
      <c r="Z177" s="56">
        <f t="shared" si="79"/>
        <v>5.9272215688932484</v>
      </c>
      <c r="AA177" s="8">
        <v>6.6864999999999997</v>
      </c>
      <c r="AB177" s="46">
        <v>1182.1034509999999</v>
      </c>
      <c r="AC177" s="46">
        <v>0</v>
      </c>
      <c r="AD177" s="46">
        <f t="shared" si="60"/>
        <v>49.007990402234746</v>
      </c>
      <c r="AE177" s="49">
        <f t="shared" si="63"/>
        <v>1182.1034509999999</v>
      </c>
      <c r="AF177" s="16">
        <f t="shared" si="80"/>
        <v>1.8817291252393176E-2</v>
      </c>
      <c r="AG177" s="15">
        <f t="shared" si="81"/>
        <v>1.0402875420110269</v>
      </c>
      <c r="AH177" s="16">
        <f t="shared" si="82"/>
        <v>4.0287542011026911</v>
      </c>
      <c r="AI177" s="64">
        <f t="shared" si="83"/>
        <v>1231.1114414022347</v>
      </c>
      <c r="AJ177" s="64">
        <f t="shared" si="84"/>
        <v>1.8365499237082972E-2</v>
      </c>
      <c r="AK177" s="64">
        <f t="shared" si="85"/>
        <v>1.0408050541049356</v>
      </c>
      <c r="AL177" s="64">
        <f t="shared" si="86"/>
        <v>4.0805054104935623</v>
      </c>
      <c r="AM177" s="9">
        <v>1.9</v>
      </c>
      <c r="AN177" s="17">
        <f t="shared" si="64"/>
        <v>1.0216854205648762</v>
      </c>
      <c r="AO177" s="18">
        <f t="shared" si="87"/>
        <v>7.4692290285005569E-3</v>
      </c>
      <c r="AP177" s="17">
        <f t="shared" si="88"/>
        <v>1.0216854205648762</v>
      </c>
      <c r="AQ177" s="18">
        <f t="shared" si="89"/>
        <v>2.1685420564876212</v>
      </c>
    </row>
    <row r="178" spans="1:43" x14ac:dyDescent="0.3">
      <c r="A178">
        <f t="shared" si="65"/>
        <v>176</v>
      </c>
      <c r="B178" s="7">
        <v>44088</v>
      </c>
      <c r="C178" s="8">
        <v>4.1326000000000001</v>
      </c>
      <c r="D178" s="46">
        <v>1142.9774729999999</v>
      </c>
      <c r="E178" s="46">
        <v>0</v>
      </c>
      <c r="F178" s="46">
        <f t="shared" si="58"/>
        <v>49.011650921280157</v>
      </c>
      <c r="G178" s="47">
        <f t="shared" si="61"/>
        <v>1142.9774729999999</v>
      </c>
      <c r="H178" s="12">
        <f t="shared" si="66"/>
        <v>0.16996452422617381</v>
      </c>
      <c r="I178" s="11">
        <f t="shared" si="67"/>
        <v>1.0716812810673539</v>
      </c>
      <c r="J178" s="12">
        <f t="shared" si="68"/>
        <v>7.1681281067353941</v>
      </c>
      <c r="K178" s="57">
        <f t="shared" si="69"/>
        <v>1191.98912392128</v>
      </c>
      <c r="L178" s="59">
        <f t="shared" si="70"/>
        <v>0.16327270964462404</v>
      </c>
      <c r="M178" s="58">
        <f t="shared" si="71"/>
        <v>1.0716634369426357</v>
      </c>
      <c r="N178" s="59">
        <f t="shared" si="72"/>
        <v>7.1663436942635661</v>
      </c>
      <c r="O178" s="8">
        <v>5.7801</v>
      </c>
      <c r="P178" s="46">
        <v>1173.0684120000001</v>
      </c>
      <c r="Q178" s="46">
        <v>0</v>
      </c>
      <c r="R178" s="46">
        <f t="shared" si="59"/>
        <v>49.011650921280157</v>
      </c>
      <c r="S178" s="48">
        <f t="shared" si="62"/>
        <v>1173.0684120000001</v>
      </c>
      <c r="T178" s="14">
        <f t="shared" si="73"/>
        <v>0.17600726357180907</v>
      </c>
      <c r="U178" s="13">
        <f t="shared" si="74"/>
        <v>1.0608147087362048</v>
      </c>
      <c r="V178" s="14">
        <f t="shared" si="75"/>
        <v>6.0814708736204759</v>
      </c>
      <c r="W178" s="56">
        <f t="shared" si="76"/>
        <v>1222.0800629212802</v>
      </c>
      <c r="X178" s="56">
        <f t="shared" si="77"/>
        <v>0.16923709431351242</v>
      </c>
      <c r="Y178" s="56">
        <f t="shared" si="78"/>
        <v>1.0610648972076349</v>
      </c>
      <c r="Z178" s="56">
        <f t="shared" si="79"/>
        <v>6.1064897207634861</v>
      </c>
      <c r="AA178" s="8">
        <v>6.64</v>
      </c>
      <c r="AB178" s="46">
        <v>1184.924385</v>
      </c>
      <c r="AC178" s="46">
        <v>0</v>
      </c>
      <c r="AD178" s="46">
        <f t="shared" si="60"/>
        <v>49.011650921280157</v>
      </c>
      <c r="AE178" s="49">
        <f t="shared" si="63"/>
        <v>1184.924385</v>
      </c>
      <c r="AF178" s="16">
        <f t="shared" si="80"/>
        <v>0.23863681284523874</v>
      </c>
      <c r="AG178" s="15">
        <f t="shared" si="81"/>
        <v>1.0427700510457081</v>
      </c>
      <c r="AH178" s="16">
        <f t="shared" si="82"/>
        <v>4.277005104570808</v>
      </c>
      <c r="AI178" s="64">
        <f t="shared" si="83"/>
        <v>1233.9360359212801</v>
      </c>
      <c r="AJ178" s="64">
        <f t="shared" si="84"/>
        <v>0.22943451129233683</v>
      </c>
      <c r="AK178" s="64">
        <f t="shared" si="85"/>
        <v>1.0431930200943271</v>
      </c>
      <c r="AL178" s="64">
        <f t="shared" si="86"/>
        <v>4.3193020094327128</v>
      </c>
      <c r="AM178" s="9">
        <v>1.9</v>
      </c>
      <c r="AN178" s="17">
        <f t="shared" si="64"/>
        <v>1.021761732588889</v>
      </c>
      <c r="AO178" s="18">
        <f t="shared" si="87"/>
        <v>7.4692290285005569E-3</v>
      </c>
      <c r="AP178" s="17">
        <f t="shared" si="88"/>
        <v>1.021761732588889</v>
      </c>
      <c r="AQ178" s="18">
        <f t="shared" si="89"/>
        <v>2.1761732588889027</v>
      </c>
    </row>
    <row r="179" spans="1:43" x14ac:dyDescent="0.3">
      <c r="A179">
        <f t="shared" si="65"/>
        <v>177</v>
      </c>
      <c r="B179" s="7">
        <v>44089</v>
      </c>
      <c r="C179" s="8">
        <v>4.2239000000000004</v>
      </c>
      <c r="D179" s="46">
        <v>1141.0762609999999</v>
      </c>
      <c r="E179" s="46">
        <v>0</v>
      </c>
      <c r="F179" s="46">
        <f t="shared" si="58"/>
        <v>49.015311713738114</v>
      </c>
      <c r="G179" s="47">
        <f t="shared" si="61"/>
        <v>1141.0762609999999</v>
      </c>
      <c r="H179" s="12">
        <f t="shared" si="66"/>
        <v>-0.16633853640263263</v>
      </c>
      <c r="I179" s="11">
        <f t="shared" si="67"/>
        <v>1.0698986621095254</v>
      </c>
      <c r="J179" s="12">
        <f t="shared" si="68"/>
        <v>6.9898662109525445</v>
      </c>
      <c r="K179" s="57">
        <f t="shared" si="69"/>
        <v>1190.0915727137381</v>
      </c>
      <c r="L179" s="59">
        <f t="shared" si="70"/>
        <v>-0.15919199004933438</v>
      </c>
      <c r="M179" s="58">
        <f t="shared" si="71"/>
        <v>1.0699574345907357</v>
      </c>
      <c r="N179" s="59">
        <f t="shared" si="72"/>
        <v>6.9957434590735668</v>
      </c>
      <c r="O179" s="8">
        <v>5.8742000000000001</v>
      </c>
      <c r="P179" s="46">
        <v>1169.5863260000001</v>
      </c>
      <c r="Q179" s="46">
        <v>0</v>
      </c>
      <c r="R179" s="46">
        <f t="shared" si="59"/>
        <v>49.015311713738114</v>
      </c>
      <c r="S179" s="48">
        <f t="shared" si="62"/>
        <v>1169.5863260000001</v>
      </c>
      <c r="T179" s="14">
        <f t="shared" si="73"/>
        <v>-0.29683571430103584</v>
      </c>
      <c r="U179" s="13">
        <f t="shared" si="74"/>
        <v>1.0576658318181171</v>
      </c>
      <c r="V179" s="14">
        <f t="shared" si="75"/>
        <v>5.766583181811713</v>
      </c>
      <c r="W179" s="56">
        <f t="shared" si="76"/>
        <v>1218.6016377137382</v>
      </c>
      <c r="X179" s="56">
        <f t="shared" si="77"/>
        <v>-0.28463153217859194</v>
      </c>
      <c r="Y179" s="56">
        <f t="shared" si="78"/>
        <v>1.0580447719333035</v>
      </c>
      <c r="Z179" s="56">
        <f t="shared" si="79"/>
        <v>5.8044771933303485</v>
      </c>
      <c r="AA179" s="8">
        <v>6.7438000000000002</v>
      </c>
      <c r="AB179" s="46">
        <v>1179.6207280000001</v>
      </c>
      <c r="AC179" s="46">
        <v>0</v>
      </c>
      <c r="AD179" s="46">
        <f t="shared" si="60"/>
        <v>49.015311713738114</v>
      </c>
      <c r="AE179" s="49">
        <f t="shared" si="63"/>
        <v>1179.6207280000001</v>
      </c>
      <c r="AF179" s="16">
        <f t="shared" si="80"/>
        <v>-0.44759455262624037</v>
      </c>
      <c r="AG179" s="15">
        <f t="shared" si="81"/>
        <v>1.0381026691008097</v>
      </c>
      <c r="AH179" s="16">
        <f t="shared" si="82"/>
        <v>3.8102669100809727</v>
      </c>
      <c r="AI179" s="64">
        <f t="shared" si="83"/>
        <v>1228.6360397137382</v>
      </c>
      <c r="AJ179" s="64">
        <f t="shared" si="84"/>
        <v>-0.42951952558746287</v>
      </c>
      <c r="AK179" s="64">
        <f t="shared" si="85"/>
        <v>1.0387123023834564</v>
      </c>
      <c r="AL179" s="64">
        <f t="shared" si="86"/>
        <v>3.8712302383456354</v>
      </c>
      <c r="AM179" s="9">
        <v>1.9</v>
      </c>
      <c r="AN179" s="17">
        <f t="shared" si="64"/>
        <v>1.0218380503128217</v>
      </c>
      <c r="AO179" s="18">
        <f t="shared" si="87"/>
        <v>7.4692290285005569E-3</v>
      </c>
      <c r="AP179" s="17">
        <f t="shared" si="88"/>
        <v>1.0218380503128217</v>
      </c>
      <c r="AQ179" s="18">
        <f t="shared" si="89"/>
        <v>2.1838050312821711</v>
      </c>
    </row>
    <row r="180" spans="1:43" x14ac:dyDescent="0.3">
      <c r="A180">
        <f t="shared" si="65"/>
        <v>178</v>
      </c>
      <c r="B180" s="7">
        <v>44090</v>
      </c>
      <c r="C180" s="8">
        <v>4.3211000000000004</v>
      </c>
      <c r="D180" s="46">
        <v>1139.0542700000001</v>
      </c>
      <c r="E180" s="46">
        <v>0</v>
      </c>
      <c r="F180" s="46">
        <f t="shared" si="58"/>
        <v>49.018972779629046</v>
      </c>
      <c r="G180" s="47">
        <f t="shared" si="61"/>
        <v>1139.0542700000001</v>
      </c>
      <c r="H180" s="12">
        <f t="shared" si="66"/>
        <v>-0.17720033875981978</v>
      </c>
      <c r="I180" s="11">
        <f t="shared" si="67"/>
        <v>1.0680027980558806</v>
      </c>
      <c r="J180" s="12">
        <f t="shared" si="68"/>
        <v>6.8002798055880609</v>
      </c>
      <c r="K180" s="57">
        <f t="shared" si="69"/>
        <v>1188.073242779629</v>
      </c>
      <c r="L180" s="59">
        <f t="shared" si="70"/>
        <v>-0.16959450687535904</v>
      </c>
      <c r="M180" s="58">
        <f t="shared" si="71"/>
        <v>1.0681428455557653</v>
      </c>
      <c r="N180" s="59">
        <f t="shared" si="72"/>
        <v>6.814284555576533</v>
      </c>
      <c r="O180" s="8">
        <v>5.9589999999999996</v>
      </c>
      <c r="P180" s="46">
        <v>1166.4947950000001</v>
      </c>
      <c r="Q180" s="46">
        <v>0</v>
      </c>
      <c r="R180" s="46">
        <f t="shared" si="59"/>
        <v>49.018972779629046</v>
      </c>
      <c r="S180" s="48">
        <f t="shared" si="62"/>
        <v>1166.4947950000001</v>
      </c>
      <c r="T180" s="14">
        <f t="shared" si="73"/>
        <v>-0.26432687620187023</v>
      </c>
      <c r="U180" s="13">
        <f t="shared" si="74"/>
        <v>1.0548701367642177</v>
      </c>
      <c r="V180" s="14">
        <f t="shared" si="75"/>
        <v>5.4870136764217703</v>
      </c>
      <c r="W180" s="56">
        <f t="shared" si="76"/>
        <v>1215.513767779629</v>
      </c>
      <c r="X180" s="56">
        <f t="shared" si="77"/>
        <v>-0.25339453341802765</v>
      </c>
      <c r="Y180" s="56">
        <f t="shared" si="78"/>
        <v>1.0553637443201092</v>
      </c>
      <c r="Z180" s="56">
        <f t="shared" si="79"/>
        <v>5.5363744320109154</v>
      </c>
      <c r="AA180" s="8">
        <v>6.84</v>
      </c>
      <c r="AB180" s="46">
        <v>1174.7661330000001</v>
      </c>
      <c r="AC180" s="46">
        <v>0</v>
      </c>
      <c r="AD180" s="46">
        <f t="shared" si="60"/>
        <v>49.018972779629046</v>
      </c>
      <c r="AE180" s="49">
        <f t="shared" si="63"/>
        <v>1174.7661330000001</v>
      </c>
      <c r="AF180" s="16">
        <f t="shared" si="80"/>
        <v>-0.41153863142358027</v>
      </c>
      <c r="AG180" s="15">
        <f t="shared" si="81"/>
        <v>1.0338304755836205</v>
      </c>
      <c r="AH180" s="16">
        <f t="shared" si="82"/>
        <v>3.3830475583620512</v>
      </c>
      <c r="AI180" s="64">
        <f t="shared" si="83"/>
        <v>1223.785105779629</v>
      </c>
      <c r="AJ180" s="64">
        <f t="shared" si="84"/>
        <v>-0.39482269584403262</v>
      </c>
      <c r="AK180" s="64">
        <f t="shared" si="85"/>
        <v>1.0346112304691224</v>
      </c>
      <c r="AL180" s="64">
        <f t="shared" si="86"/>
        <v>3.46112304691224</v>
      </c>
      <c r="AM180" s="9">
        <v>1.9</v>
      </c>
      <c r="AN180" s="17">
        <f t="shared" si="64"/>
        <v>1.0219143737370999</v>
      </c>
      <c r="AO180" s="18">
        <f t="shared" si="87"/>
        <v>7.4692290285005569E-3</v>
      </c>
      <c r="AP180" s="17">
        <f t="shared" si="88"/>
        <v>1.0219143737370999</v>
      </c>
      <c r="AQ180" s="18">
        <f t="shared" si="89"/>
        <v>2.1914373737099924</v>
      </c>
    </row>
    <row r="181" spans="1:43" x14ac:dyDescent="0.3">
      <c r="A181">
        <f t="shared" si="65"/>
        <v>179</v>
      </c>
      <c r="B181" s="7">
        <v>44091</v>
      </c>
      <c r="C181" s="8">
        <v>4.2103999999999999</v>
      </c>
      <c r="D181" s="46">
        <v>1141.7578269999999</v>
      </c>
      <c r="E181" s="46">
        <v>0</v>
      </c>
      <c r="F181" s="46">
        <f t="shared" si="58"/>
        <v>49.022634118973372</v>
      </c>
      <c r="G181" s="47">
        <f t="shared" si="61"/>
        <v>1141.7578269999999</v>
      </c>
      <c r="H181" s="12">
        <f t="shared" si="66"/>
        <v>0.23735102630357829</v>
      </c>
      <c r="I181" s="11">
        <f t="shared" si="67"/>
        <v>1.0705377136580172</v>
      </c>
      <c r="J181" s="12">
        <f t="shared" si="68"/>
        <v>7.0537713658017198</v>
      </c>
      <c r="K181" s="57">
        <f t="shared" si="69"/>
        <v>1190.7804611189733</v>
      </c>
      <c r="L181" s="59">
        <f t="shared" si="70"/>
        <v>0.22786628314348523</v>
      </c>
      <c r="M181" s="58">
        <f t="shared" si="71"/>
        <v>1.0705767829565964</v>
      </c>
      <c r="N181" s="59">
        <f t="shared" si="72"/>
        <v>7.0576782956596418</v>
      </c>
      <c r="O181" s="8">
        <v>5.8585000000000003</v>
      </c>
      <c r="P181" s="46">
        <v>1170.7386570000001</v>
      </c>
      <c r="Q181" s="46">
        <v>0</v>
      </c>
      <c r="R181" s="46">
        <f t="shared" si="59"/>
        <v>49.022634118973372</v>
      </c>
      <c r="S181" s="48">
        <f t="shared" si="62"/>
        <v>1170.7386570000001</v>
      </c>
      <c r="T181" s="14">
        <f t="shared" si="73"/>
        <v>0.36381319644036569</v>
      </c>
      <c r="U181" s="13">
        <f t="shared" si="74"/>
        <v>1.0587078935270744</v>
      </c>
      <c r="V181" s="14">
        <f t="shared" si="75"/>
        <v>5.8707893527074395</v>
      </c>
      <c r="W181" s="56">
        <f t="shared" si="76"/>
        <v>1219.7612911189735</v>
      </c>
      <c r="X181" s="56">
        <f t="shared" si="77"/>
        <v>0.3494426350351798</v>
      </c>
      <c r="Y181" s="56">
        <f t="shared" si="78"/>
        <v>1.0590516351974673</v>
      </c>
      <c r="Z181" s="56">
        <f t="shared" si="79"/>
        <v>5.9051635197467256</v>
      </c>
      <c r="AA181" s="8">
        <v>6.7249999999999996</v>
      </c>
      <c r="AB181" s="46">
        <v>1181.243373</v>
      </c>
      <c r="AC181" s="46">
        <v>0</v>
      </c>
      <c r="AD181" s="46">
        <f t="shared" si="60"/>
        <v>49.022634118973372</v>
      </c>
      <c r="AE181" s="49">
        <f t="shared" si="63"/>
        <v>1181.243373</v>
      </c>
      <c r="AF181" s="16">
        <f t="shared" si="80"/>
        <v>0.55136420927108798</v>
      </c>
      <c r="AG181" s="15">
        <f t="shared" si="81"/>
        <v>1.0395306468105256</v>
      </c>
      <c r="AH181" s="16">
        <f t="shared" si="82"/>
        <v>3.9530646810525649</v>
      </c>
      <c r="AI181" s="64">
        <f t="shared" si="83"/>
        <v>1230.2660071189734</v>
      </c>
      <c r="AJ181" s="64">
        <f t="shared" si="84"/>
        <v>0.52957838012055447</v>
      </c>
      <c r="AK181" s="64">
        <f t="shared" si="85"/>
        <v>1.040090307863986</v>
      </c>
      <c r="AL181" s="64">
        <f t="shared" si="86"/>
        <v>4.0090307863986041</v>
      </c>
      <c r="AM181" s="9">
        <v>1.9</v>
      </c>
      <c r="AN181" s="17">
        <f t="shared" si="64"/>
        <v>1.0219907028621495</v>
      </c>
      <c r="AO181" s="18">
        <f t="shared" si="87"/>
        <v>7.4692290285005569E-3</v>
      </c>
      <c r="AP181" s="17">
        <f t="shared" si="88"/>
        <v>1.0219907028621495</v>
      </c>
      <c r="AQ181" s="18">
        <f t="shared" si="89"/>
        <v>2.1990702862149547</v>
      </c>
    </row>
    <row r="182" spans="1:43" x14ac:dyDescent="0.3">
      <c r="A182">
        <f t="shared" si="65"/>
        <v>180</v>
      </c>
      <c r="B182" s="7">
        <v>44092</v>
      </c>
      <c r="C182" s="8">
        <v>4.4508000000000001</v>
      </c>
      <c r="D182" s="46">
        <v>1136.5091890000001</v>
      </c>
      <c r="E182" s="46">
        <v>0</v>
      </c>
      <c r="F182" s="46">
        <f t="shared" si="58"/>
        <v>49.026295731791521</v>
      </c>
      <c r="G182" s="47">
        <f t="shared" si="61"/>
        <v>1136.5091890000001</v>
      </c>
      <c r="H182" s="12">
        <f t="shared" si="66"/>
        <v>-0.45969800914706926</v>
      </c>
      <c r="I182" s="11">
        <f t="shared" si="67"/>
        <v>1.0656164731011628</v>
      </c>
      <c r="J182" s="12">
        <f t="shared" si="68"/>
        <v>6.5616473101162809</v>
      </c>
      <c r="K182" s="57">
        <f t="shared" si="69"/>
        <v>1185.5354847317917</v>
      </c>
      <c r="L182" s="59">
        <f t="shared" si="70"/>
        <v>-0.44046543913333069</v>
      </c>
      <c r="M182" s="58">
        <f t="shared" si="71"/>
        <v>1.0658612622282873</v>
      </c>
      <c r="N182" s="59">
        <f t="shared" si="72"/>
        <v>6.5861262228287254</v>
      </c>
      <c r="O182" s="8">
        <v>6.1219999999999999</v>
      </c>
      <c r="P182" s="46">
        <v>1160.6279259999999</v>
      </c>
      <c r="Q182" s="46">
        <v>0</v>
      </c>
      <c r="R182" s="46">
        <f t="shared" si="59"/>
        <v>49.026295731791521</v>
      </c>
      <c r="S182" s="48">
        <f t="shared" si="62"/>
        <v>1160.6279259999999</v>
      </c>
      <c r="T182" s="14">
        <f t="shared" si="73"/>
        <v>-0.86361981297421453</v>
      </c>
      <c r="U182" s="13">
        <f t="shared" si="74"/>
        <v>1.0495646823970526</v>
      </c>
      <c r="V182" s="14">
        <f t="shared" si="75"/>
        <v>4.9564682397052584</v>
      </c>
      <c r="W182" s="56">
        <f t="shared" si="76"/>
        <v>1209.6542217317915</v>
      </c>
      <c r="X182" s="56">
        <f t="shared" si="77"/>
        <v>-0.82861043884333574</v>
      </c>
      <c r="Y182" s="56">
        <f t="shared" si="78"/>
        <v>1.0502762227954801</v>
      </c>
      <c r="Z182" s="56">
        <f t="shared" si="79"/>
        <v>5.0276222795480052</v>
      </c>
      <c r="AA182" s="8">
        <v>6.99</v>
      </c>
      <c r="AB182" s="46">
        <v>1167.4078919999999</v>
      </c>
      <c r="AC182" s="46">
        <v>0</v>
      </c>
      <c r="AD182" s="46">
        <f t="shared" si="60"/>
        <v>49.026295731791521</v>
      </c>
      <c r="AE182" s="49">
        <f t="shared" si="63"/>
        <v>1167.4078919999999</v>
      </c>
      <c r="AF182" s="16">
        <f t="shared" si="80"/>
        <v>-1.1712642217718505</v>
      </c>
      <c r="AG182" s="15">
        <f t="shared" si="81"/>
        <v>1.0273549962700805</v>
      </c>
      <c r="AH182" s="16">
        <f t="shared" si="82"/>
        <v>2.7354996270080534</v>
      </c>
      <c r="AI182" s="64">
        <f t="shared" si="83"/>
        <v>1216.4341877317916</v>
      </c>
      <c r="AJ182" s="64">
        <f t="shared" si="84"/>
        <v>-1.1242950148296127</v>
      </c>
      <c r="AK182" s="64">
        <f t="shared" si="85"/>
        <v>1.0283966243829452</v>
      </c>
      <c r="AL182" s="64">
        <f t="shared" si="86"/>
        <v>2.8396624382945213</v>
      </c>
      <c r="AM182" s="9">
        <v>1.9</v>
      </c>
      <c r="AN182" s="17">
        <f t="shared" si="64"/>
        <v>1.0220670376883962</v>
      </c>
      <c r="AO182" s="18">
        <f t="shared" si="87"/>
        <v>7.4692290285005569E-3</v>
      </c>
      <c r="AP182" s="17">
        <f t="shared" si="88"/>
        <v>1.0220670376883962</v>
      </c>
      <c r="AQ182" s="18">
        <f t="shared" si="89"/>
        <v>2.206703768839624</v>
      </c>
    </row>
    <row r="183" spans="1:43" x14ac:dyDescent="0.3">
      <c r="A183">
        <f t="shared" si="65"/>
        <v>181</v>
      </c>
      <c r="B183" s="7">
        <v>44095</v>
      </c>
      <c r="C183" s="8">
        <v>4.5073999999999996</v>
      </c>
      <c r="D183" s="46">
        <v>1135.433892</v>
      </c>
      <c r="E183" s="46">
        <v>0</v>
      </c>
      <c r="F183" s="46">
        <f t="shared" si="58"/>
        <v>49.029957618103921</v>
      </c>
      <c r="G183" s="47">
        <f t="shared" si="61"/>
        <v>1135.433892</v>
      </c>
      <c r="H183" s="12">
        <f t="shared" si="66"/>
        <v>-9.4614017238714432E-2</v>
      </c>
      <c r="I183" s="11">
        <f t="shared" si="67"/>
        <v>1.0646082505476042</v>
      </c>
      <c r="J183" s="12">
        <f t="shared" si="68"/>
        <v>6.4608250547604218</v>
      </c>
      <c r="K183" s="57">
        <f t="shared" si="69"/>
        <v>1184.4638496181039</v>
      </c>
      <c r="L183" s="59">
        <f t="shared" si="70"/>
        <v>-9.0392495837454678E-2</v>
      </c>
      <c r="M183" s="58">
        <f t="shared" si="71"/>
        <v>1.0648978036311945</v>
      </c>
      <c r="N183" s="59">
        <f t="shared" si="72"/>
        <v>6.4897803631194462</v>
      </c>
      <c r="O183" s="8">
        <v>6.1588000000000003</v>
      </c>
      <c r="P183" s="46">
        <v>1159.464125</v>
      </c>
      <c r="Q183" s="46">
        <v>0</v>
      </c>
      <c r="R183" s="46">
        <f t="shared" si="59"/>
        <v>49.029957618103921</v>
      </c>
      <c r="S183" s="48">
        <f t="shared" si="62"/>
        <v>1159.464125</v>
      </c>
      <c r="T183" s="14">
        <f t="shared" si="73"/>
        <v>-0.10027339287025372</v>
      </c>
      <c r="U183" s="13">
        <f t="shared" si="74"/>
        <v>1.0485122482796452</v>
      </c>
      <c r="V183" s="14">
        <f t="shared" si="75"/>
        <v>4.8512248279645176</v>
      </c>
      <c r="W183" s="56">
        <f t="shared" si="76"/>
        <v>1208.4940826181039</v>
      </c>
      <c r="X183" s="56">
        <f t="shared" si="77"/>
        <v>-9.5906672571821616E-2</v>
      </c>
      <c r="Y183" s="56">
        <f t="shared" si="78"/>
        <v>1.0492689378173838</v>
      </c>
      <c r="Z183" s="56">
        <f t="shared" si="79"/>
        <v>4.926893781738384</v>
      </c>
      <c r="AA183" s="8">
        <v>7.0202</v>
      </c>
      <c r="AB183" s="46">
        <v>1166.1251589999999</v>
      </c>
      <c r="AC183" s="46">
        <v>0</v>
      </c>
      <c r="AD183" s="46">
        <f t="shared" si="60"/>
        <v>49.029957618103921</v>
      </c>
      <c r="AE183" s="49">
        <f t="shared" si="63"/>
        <v>1166.1251589999999</v>
      </c>
      <c r="AF183" s="16">
        <f t="shared" si="80"/>
        <v>-0.10987873294246997</v>
      </c>
      <c r="AG183" s="15">
        <f t="shared" si="81"/>
        <v>1.0262261516173579</v>
      </c>
      <c r="AH183" s="16">
        <f t="shared" si="82"/>
        <v>2.6226151617357862</v>
      </c>
      <c r="AI183" s="64">
        <f t="shared" si="83"/>
        <v>1215.1551166181039</v>
      </c>
      <c r="AJ183" s="64">
        <f t="shared" si="84"/>
        <v>-0.10514922439599506</v>
      </c>
      <c r="AK183" s="64">
        <f t="shared" si="85"/>
        <v>1.0273152733086919</v>
      </c>
      <c r="AL183" s="64">
        <f t="shared" si="86"/>
        <v>2.7315273308691879</v>
      </c>
      <c r="AM183" s="9">
        <v>1.9</v>
      </c>
      <c r="AN183" s="17">
        <f t="shared" si="64"/>
        <v>1.0221433782162661</v>
      </c>
      <c r="AO183" s="18">
        <f t="shared" si="87"/>
        <v>7.4692290285005569E-3</v>
      </c>
      <c r="AP183" s="17">
        <f t="shared" si="88"/>
        <v>1.0221433782162661</v>
      </c>
      <c r="AQ183" s="18">
        <f t="shared" si="89"/>
        <v>2.2143378216266107</v>
      </c>
    </row>
    <row r="184" spans="1:43" x14ac:dyDescent="0.3">
      <c r="A184">
        <f t="shared" si="65"/>
        <v>182</v>
      </c>
      <c r="B184" s="7">
        <v>44096</v>
      </c>
      <c r="C184" s="8">
        <v>4.4048999999999996</v>
      </c>
      <c r="D184" s="46">
        <v>1137.933145</v>
      </c>
      <c r="E184" s="46">
        <v>0</v>
      </c>
      <c r="F184" s="46">
        <f t="shared" si="58"/>
        <v>49.033619777930994</v>
      </c>
      <c r="G184" s="47">
        <f t="shared" si="61"/>
        <v>1137.933145</v>
      </c>
      <c r="H184" s="12">
        <f t="shared" si="66"/>
        <v>0.22011435607207641</v>
      </c>
      <c r="I184" s="11">
        <f t="shared" si="67"/>
        <v>1.0669516061429873</v>
      </c>
      <c r="J184" s="12">
        <f t="shared" si="68"/>
        <v>6.6951606142987341</v>
      </c>
      <c r="K184" s="57">
        <f t="shared" si="69"/>
        <v>1186.9667647779311</v>
      </c>
      <c r="L184" s="59">
        <f t="shared" si="70"/>
        <v>0.21131207682143494</v>
      </c>
      <c r="M184" s="58">
        <f t="shared" si="71"/>
        <v>1.0671480612960733</v>
      </c>
      <c r="N184" s="59">
        <f t="shared" si="72"/>
        <v>6.7148061296073314</v>
      </c>
      <c r="O184" s="8">
        <v>6.0571999999999999</v>
      </c>
      <c r="P184" s="46">
        <v>1163.7104770000001</v>
      </c>
      <c r="Q184" s="46">
        <v>0</v>
      </c>
      <c r="R184" s="46">
        <f t="shared" si="59"/>
        <v>49.033619777930994</v>
      </c>
      <c r="S184" s="48">
        <f t="shared" si="62"/>
        <v>1163.7104770000001</v>
      </c>
      <c r="T184" s="14">
        <f t="shared" si="73"/>
        <v>0.36623401349309415</v>
      </c>
      <c r="U184" s="13">
        <f t="shared" si="74"/>
        <v>1.0523522567684864</v>
      </c>
      <c r="V184" s="14">
        <f t="shared" si="75"/>
        <v>5.2352256768486427</v>
      </c>
      <c r="W184" s="56">
        <f t="shared" si="76"/>
        <v>1212.7440967779312</v>
      </c>
      <c r="X184" s="56">
        <f t="shared" si="77"/>
        <v>0.35167852461635007</v>
      </c>
      <c r="Y184" s="56">
        <f t="shared" si="78"/>
        <v>1.0529589913371578</v>
      </c>
      <c r="Z184" s="56">
        <f t="shared" si="79"/>
        <v>5.2958991337157757</v>
      </c>
      <c r="AA184" s="8">
        <v>6.9157000000000002</v>
      </c>
      <c r="AB184" s="46">
        <v>1171.9707679999999</v>
      </c>
      <c r="AC184" s="46">
        <v>0</v>
      </c>
      <c r="AD184" s="46">
        <f t="shared" si="60"/>
        <v>49.033619777930994</v>
      </c>
      <c r="AE184" s="49">
        <f t="shared" si="63"/>
        <v>1171.9707679999999</v>
      </c>
      <c r="AF184" s="16">
        <f t="shared" si="80"/>
        <v>0.50128487108647146</v>
      </c>
      <c r="AG184" s="15">
        <f t="shared" si="81"/>
        <v>1.0313704680585485</v>
      </c>
      <c r="AH184" s="16">
        <f t="shared" si="82"/>
        <v>3.1370468058548484</v>
      </c>
      <c r="AI184" s="64">
        <f t="shared" si="83"/>
        <v>1221.0043877779308</v>
      </c>
      <c r="AJ184" s="64">
        <f t="shared" si="84"/>
        <v>0.48136004036307689</v>
      </c>
      <c r="AK184" s="64">
        <f t="shared" si="85"/>
        <v>1.0322603585229466</v>
      </c>
      <c r="AL184" s="64">
        <f t="shared" si="86"/>
        <v>3.2260358522946619</v>
      </c>
      <c r="AM184" s="9">
        <v>1.9</v>
      </c>
      <c r="AN184" s="17">
        <f t="shared" si="64"/>
        <v>1.0222197244461848</v>
      </c>
      <c r="AO184" s="18">
        <f t="shared" si="87"/>
        <v>7.4692290285005569E-3</v>
      </c>
      <c r="AP184" s="17">
        <f t="shared" si="88"/>
        <v>1.0222197244461848</v>
      </c>
      <c r="AQ184" s="18">
        <f t="shared" si="89"/>
        <v>2.2219724446184808</v>
      </c>
    </row>
    <row r="185" spans="1:43" x14ac:dyDescent="0.3">
      <c r="A185">
        <f t="shared" si="65"/>
        <v>183</v>
      </c>
      <c r="B185" s="7">
        <v>44097</v>
      </c>
      <c r="C185" s="8">
        <v>4.5</v>
      </c>
      <c r="D185" s="46">
        <v>1135.9968120000001</v>
      </c>
      <c r="E185" s="46">
        <v>0</v>
      </c>
      <c r="F185" s="46">
        <f t="shared" si="58"/>
        <v>49.037282211293174</v>
      </c>
      <c r="G185" s="47">
        <f t="shared" si="61"/>
        <v>1135.9968120000001</v>
      </c>
      <c r="H185" s="12">
        <f t="shared" si="66"/>
        <v>-0.17016228137022305</v>
      </c>
      <c r="I185" s="11">
        <f t="shared" si="67"/>
        <v>1.0651360569488582</v>
      </c>
      <c r="J185" s="12">
        <f t="shared" si="68"/>
        <v>6.5136056948858156</v>
      </c>
      <c r="K185" s="57">
        <f t="shared" si="69"/>
        <v>1185.0340942112932</v>
      </c>
      <c r="L185" s="59">
        <f t="shared" si="70"/>
        <v>-0.16282432027483473</v>
      </c>
      <c r="M185" s="58">
        <f t="shared" si="71"/>
        <v>1.0654104847189418</v>
      </c>
      <c r="N185" s="59">
        <f t="shared" si="72"/>
        <v>6.5410484718941841</v>
      </c>
      <c r="O185" s="8">
        <v>6.1978</v>
      </c>
      <c r="P185" s="46">
        <v>1158.4961639999999</v>
      </c>
      <c r="Q185" s="46">
        <v>0</v>
      </c>
      <c r="R185" s="46">
        <f t="shared" si="59"/>
        <v>49.037282211293174</v>
      </c>
      <c r="S185" s="48">
        <f t="shared" si="62"/>
        <v>1158.4961639999999</v>
      </c>
      <c r="T185" s="14">
        <f t="shared" si="73"/>
        <v>-0.44807648492110053</v>
      </c>
      <c r="U185" s="13">
        <f t="shared" si="74"/>
        <v>1.0476369137673702</v>
      </c>
      <c r="V185" s="14">
        <f t="shared" si="75"/>
        <v>4.7636913767370226</v>
      </c>
      <c r="W185" s="56">
        <f t="shared" si="76"/>
        <v>1207.533446211293</v>
      </c>
      <c r="X185" s="56">
        <f t="shared" si="77"/>
        <v>-0.42965787922464305</v>
      </c>
      <c r="Y185" s="56">
        <f t="shared" si="78"/>
        <v>1.0484348700658734</v>
      </c>
      <c r="Z185" s="56">
        <f t="shared" si="79"/>
        <v>4.8434870065873437</v>
      </c>
      <c r="AA185" s="8">
        <v>7.0601000000000003</v>
      </c>
      <c r="AB185" s="46">
        <v>1164.6518530000001</v>
      </c>
      <c r="AC185" s="46">
        <v>0</v>
      </c>
      <c r="AD185" s="46">
        <f t="shared" si="60"/>
        <v>49.037282211293174</v>
      </c>
      <c r="AE185" s="49">
        <f t="shared" si="63"/>
        <v>1164.6518530000001</v>
      </c>
      <c r="AF185" s="16">
        <f t="shared" si="80"/>
        <v>-0.62449637822364901</v>
      </c>
      <c r="AG185" s="15">
        <f t="shared" si="81"/>
        <v>1.0249295968394545</v>
      </c>
      <c r="AH185" s="16">
        <f t="shared" si="82"/>
        <v>2.4929596839454504</v>
      </c>
      <c r="AI185" s="64">
        <f t="shared" si="83"/>
        <v>1213.6891352112932</v>
      </c>
      <c r="AJ185" s="64">
        <f t="shared" si="84"/>
        <v>-0.59911763134204987</v>
      </c>
      <c r="AK185" s="64">
        <f t="shared" si="85"/>
        <v>1.0260759047136809</v>
      </c>
      <c r="AL185" s="64">
        <f t="shared" si="86"/>
        <v>2.6075904713680931</v>
      </c>
      <c r="AM185" s="9">
        <v>1.9</v>
      </c>
      <c r="AN185" s="17">
        <f t="shared" si="64"/>
        <v>1.0222960763785782</v>
      </c>
      <c r="AO185" s="18">
        <f t="shared" si="87"/>
        <v>7.4692290285005569E-3</v>
      </c>
      <c r="AP185" s="17">
        <f t="shared" si="88"/>
        <v>1.0222960763785782</v>
      </c>
      <c r="AQ185" s="18">
        <f t="shared" si="89"/>
        <v>2.2296076378578222</v>
      </c>
    </row>
    <row r="186" spans="1:43" x14ac:dyDescent="0.3">
      <c r="A186">
        <f t="shared" si="65"/>
        <v>184</v>
      </c>
      <c r="B186" s="7">
        <v>44098</v>
      </c>
      <c r="C186" s="8">
        <v>4.3010999999999999</v>
      </c>
      <c r="D186" s="46">
        <v>1140.651439</v>
      </c>
      <c r="E186" s="46">
        <v>0</v>
      </c>
      <c r="F186" s="46">
        <f t="shared" si="58"/>
        <v>49.04094491821089</v>
      </c>
      <c r="G186" s="47">
        <f t="shared" si="61"/>
        <v>1140.651439</v>
      </c>
      <c r="H186" s="12">
        <f t="shared" si="66"/>
        <v>0.4097394421208822</v>
      </c>
      <c r="I186" s="11">
        <f t="shared" si="67"/>
        <v>1.0695003394864289</v>
      </c>
      <c r="J186" s="12">
        <f t="shared" si="68"/>
        <v>6.9500339486428864</v>
      </c>
      <c r="K186" s="57">
        <f t="shared" si="69"/>
        <v>1189.6923839182109</v>
      </c>
      <c r="L186" s="59">
        <f t="shared" si="70"/>
        <v>0.39309330673882314</v>
      </c>
      <c r="M186" s="58">
        <f t="shared" si="71"/>
        <v>1.0695985420236656</v>
      </c>
      <c r="N186" s="59">
        <f t="shared" si="72"/>
        <v>6.9598542023665555</v>
      </c>
      <c r="O186" s="8">
        <v>5.9905999999999997</v>
      </c>
      <c r="P186" s="46">
        <v>1166.8627369999999</v>
      </c>
      <c r="Q186" s="46">
        <v>0</v>
      </c>
      <c r="R186" s="46">
        <f t="shared" si="59"/>
        <v>49.04094491821089</v>
      </c>
      <c r="S186" s="48">
        <f t="shared" si="62"/>
        <v>1166.8627369999999</v>
      </c>
      <c r="T186" s="14">
        <f t="shared" si="73"/>
        <v>0.72219255099752466</v>
      </c>
      <c r="U186" s="13">
        <f t="shared" si="74"/>
        <v>1.0552028695200986</v>
      </c>
      <c r="V186" s="14">
        <f t="shared" si="75"/>
        <v>5.5202869520098563</v>
      </c>
      <c r="W186" s="56">
        <f t="shared" si="76"/>
        <v>1215.9036819182109</v>
      </c>
      <c r="X186" s="56">
        <f t="shared" si="77"/>
        <v>0.6931680222340697</v>
      </c>
      <c r="Y186" s="56">
        <f t="shared" si="78"/>
        <v>1.0557022853191214</v>
      </c>
      <c r="Z186" s="56">
        <f t="shared" si="79"/>
        <v>5.5702285319121358</v>
      </c>
      <c r="AA186" s="8">
        <v>6.8611000000000004</v>
      </c>
      <c r="AB186" s="46">
        <v>1175.4943029999999</v>
      </c>
      <c r="AC186" s="46">
        <v>0</v>
      </c>
      <c r="AD186" s="46">
        <f t="shared" si="60"/>
        <v>49.04094491821089</v>
      </c>
      <c r="AE186" s="49">
        <f t="shared" si="63"/>
        <v>1175.4943029999999</v>
      </c>
      <c r="AF186" s="16">
        <f t="shared" si="80"/>
        <v>0.93096061042370337</v>
      </c>
      <c r="AG186" s="15">
        <f t="shared" si="81"/>
        <v>1.0344712876706044</v>
      </c>
      <c r="AH186" s="16">
        <f t="shared" si="82"/>
        <v>3.4471287670604367</v>
      </c>
      <c r="AI186" s="64">
        <f t="shared" si="83"/>
        <v>1224.5352479182109</v>
      </c>
      <c r="AJ186" s="64">
        <f t="shared" si="84"/>
        <v>0.89364833154161882</v>
      </c>
      <c r="AK186" s="64">
        <f t="shared" si="85"/>
        <v>1.0352454149165053</v>
      </c>
      <c r="AL186" s="64">
        <f t="shared" si="86"/>
        <v>3.5245414916505347</v>
      </c>
      <c r="AM186" s="9">
        <v>1.9</v>
      </c>
      <c r="AN186" s="17">
        <f t="shared" si="64"/>
        <v>1.0223724340138722</v>
      </c>
      <c r="AO186" s="18">
        <f t="shared" si="87"/>
        <v>7.4692290285005569E-3</v>
      </c>
      <c r="AP186" s="17">
        <f t="shared" si="88"/>
        <v>1.0223724340138722</v>
      </c>
      <c r="AQ186" s="18">
        <f t="shared" si="89"/>
        <v>2.2372434013872233</v>
      </c>
    </row>
    <row r="187" spans="1:43" x14ac:dyDescent="0.3">
      <c r="A187">
        <f t="shared" si="65"/>
        <v>185</v>
      </c>
      <c r="B187" s="7">
        <v>44099</v>
      </c>
      <c r="C187" s="8">
        <v>4.28</v>
      </c>
      <c r="D187" s="46">
        <v>1141.3155489999999</v>
      </c>
      <c r="E187" s="46">
        <v>0</v>
      </c>
      <c r="F187" s="46">
        <f t="shared" si="58"/>
        <v>49.044607898704569</v>
      </c>
      <c r="G187" s="47">
        <f t="shared" si="61"/>
        <v>1141.3155489999999</v>
      </c>
      <c r="H187" s="12">
        <f t="shared" si="66"/>
        <v>5.8221992915052923E-2</v>
      </c>
      <c r="I187" s="11">
        <f t="shared" si="67"/>
        <v>1.070123023898311</v>
      </c>
      <c r="J187" s="12">
        <f t="shared" si="68"/>
        <v>7.0123023898311043</v>
      </c>
      <c r="K187" s="57">
        <f t="shared" si="69"/>
        <v>1190.3601568987044</v>
      </c>
      <c r="L187" s="59">
        <f t="shared" si="70"/>
        <v>5.6129886138656104E-2</v>
      </c>
      <c r="M187" s="58">
        <f t="shared" si="71"/>
        <v>1.0701989064674442</v>
      </c>
      <c r="N187" s="59">
        <f t="shared" si="72"/>
        <v>7.01989064674442</v>
      </c>
      <c r="O187" s="8">
        <v>6.0022000000000002</v>
      </c>
      <c r="P187" s="46">
        <v>1166.6775600000001</v>
      </c>
      <c r="Q187" s="46">
        <v>0</v>
      </c>
      <c r="R187" s="46">
        <f t="shared" si="59"/>
        <v>49.044607898704569</v>
      </c>
      <c r="S187" s="48">
        <f t="shared" si="62"/>
        <v>1166.6775600000001</v>
      </c>
      <c r="T187" s="14">
        <f t="shared" si="73"/>
        <v>-1.5869647228250461E-2</v>
      </c>
      <c r="U187" s="13">
        <f t="shared" si="74"/>
        <v>1.0550354125471633</v>
      </c>
      <c r="V187" s="14">
        <f t="shared" si="75"/>
        <v>5.5035412547163265</v>
      </c>
      <c r="W187" s="56">
        <f t="shared" si="76"/>
        <v>1215.7221678987046</v>
      </c>
      <c r="X187" s="56">
        <f t="shared" si="77"/>
        <v>-1.4928322218743517E-2</v>
      </c>
      <c r="Y187" s="56">
        <f t="shared" si="78"/>
        <v>1.0555446866802982</v>
      </c>
      <c r="Z187" s="56">
        <f t="shared" si="79"/>
        <v>5.5544686680298216</v>
      </c>
      <c r="AA187" s="8">
        <v>6.8898000000000001</v>
      </c>
      <c r="AB187" s="46">
        <v>1174.2784180000001</v>
      </c>
      <c r="AC187" s="46">
        <v>0</v>
      </c>
      <c r="AD187" s="46">
        <f t="shared" si="60"/>
        <v>49.044607898704569</v>
      </c>
      <c r="AE187" s="49">
        <f t="shared" si="63"/>
        <v>1174.2784180000001</v>
      </c>
      <c r="AF187" s="16">
        <f t="shared" si="80"/>
        <v>-0.10343606063396571</v>
      </c>
      <c r="AG187" s="15">
        <f t="shared" si="81"/>
        <v>1.0334012713222485</v>
      </c>
      <c r="AH187" s="16">
        <f t="shared" si="82"/>
        <v>3.340127132224846</v>
      </c>
      <c r="AI187" s="64">
        <f t="shared" si="83"/>
        <v>1223.3230258987046</v>
      </c>
      <c r="AJ187" s="64">
        <f t="shared" si="84"/>
        <v>-9.899445700457532E-2</v>
      </c>
      <c r="AK187" s="64">
        <f t="shared" si="85"/>
        <v>1.034220579339344</v>
      </c>
      <c r="AL187" s="64">
        <f t="shared" si="86"/>
        <v>3.4220579339343971</v>
      </c>
      <c r="AM187" s="9">
        <v>1.9</v>
      </c>
      <c r="AN187" s="17">
        <f t="shared" si="64"/>
        <v>1.0224487973524929</v>
      </c>
      <c r="AO187" s="18">
        <f t="shared" si="87"/>
        <v>7.4692290285005569E-3</v>
      </c>
      <c r="AP187" s="17">
        <f t="shared" si="88"/>
        <v>1.0224487973524929</v>
      </c>
      <c r="AQ187" s="18">
        <f t="shared" si="89"/>
        <v>2.2448797352492944</v>
      </c>
    </row>
    <row r="188" spans="1:43" x14ac:dyDescent="0.3">
      <c r="A188">
        <f t="shared" si="65"/>
        <v>186</v>
      </c>
      <c r="B188" s="7">
        <v>44102</v>
      </c>
      <c r="C188" s="8">
        <v>4.59</v>
      </c>
      <c r="D188" s="46">
        <v>1134.5917850000001</v>
      </c>
      <c r="E188" s="46">
        <v>0</v>
      </c>
      <c r="F188" s="46">
        <f t="shared" si="58"/>
        <v>49.048271152794655</v>
      </c>
      <c r="G188" s="47">
        <f t="shared" si="61"/>
        <v>1134.5917850000001</v>
      </c>
      <c r="H188" s="12">
        <f t="shared" si="66"/>
        <v>-0.58912401621892263</v>
      </c>
      <c r="I188" s="11">
        <f t="shared" si="67"/>
        <v>1.063818672161438</v>
      </c>
      <c r="J188" s="12">
        <f t="shared" si="68"/>
        <v>6.3818672161437995</v>
      </c>
      <c r="K188" s="57">
        <f t="shared" si="69"/>
        <v>1183.6400561527948</v>
      </c>
      <c r="L188" s="59">
        <f t="shared" si="70"/>
        <v>-0.5645434876968447</v>
      </c>
      <c r="M188" s="58">
        <f t="shared" si="71"/>
        <v>1.0641571682355795</v>
      </c>
      <c r="N188" s="59">
        <f t="shared" si="72"/>
        <v>6.4157168235579487</v>
      </c>
      <c r="O188" s="8">
        <v>6.3564999999999996</v>
      </c>
      <c r="P188" s="46">
        <v>1153.193156</v>
      </c>
      <c r="Q188" s="46">
        <v>0</v>
      </c>
      <c r="R188" s="46">
        <f t="shared" si="59"/>
        <v>49.048271152794655</v>
      </c>
      <c r="S188" s="48">
        <f t="shared" si="62"/>
        <v>1153.193156</v>
      </c>
      <c r="T188" s="14">
        <f t="shared" si="73"/>
        <v>-1.1557952653173498</v>
      </c>
      <c r="U188" s="13">
        <f t="shared" si="74"/>
        <v>1.0428413632015219</v>
      </c>
      <c r="V188" s="14">
        <f t="shared" si="75"/>
        <v>4.2841363201521876</v>
      </c>
      <c r="W188" s="56">
        <f t="shared" si="76"/>
        <v>1202.2414271527946</v>
      </c>
      <c r="X188" s="56">
        <f t="shared" si="77"/>
        <v>-1.1088669024774456</v>
      </c>
      <c r="Y188" s="56">
        <f t="shared" si="78"/>
        <v>1.0438401010088412</v>
      </c>
      <c r="Z188" s="56">
        <f t="shared" si="79"/>
        <v>4.384010100884117</v>
      </c>
      <c r="AA188" s="8">
        <v>7.2983000000000002</v>
      </c>
      <c r="AB188" s="46">
        <v>1153.1815200000001</v>
      </c>
      <c r="AC188" s="46">
        <v>0</v>
      </c>
      <c r="AD188" s="46">
        <f t="shared" si="60"/>
        <v>49.048271152794655</v>
      </c>
      <c r="AE188" s="49">
        <f t="shared" si="63"/>
        <v>1153.1815200000001</v>
      </c>
      <c r="AF188" s="16">
        <f t="shared" si="80"/>
        <v>-1.7965839852470133</v>
      </c>
      <c r="AG188" s="15">
        <f t="shared" si="81"/>
        <v>1.014835349578334</v>
      </c>
      <c r="AH188" s="16">
        <f t="shared" si="82"/>
        <v>1.4835349578333989</v>
      </c>
      <c r="AI188" s="64">
        <f t="shared" si="83"/>
        <v>1202.2297911527949</v>
      </c>
      <c r="AJ188" s="64">
        <f t="shared" si="84"/>
        <v>-1.7242571503478188</v>
      </c>
      <c r="AK188" s="64">
        <f t="shared" si="85"/>
        <v>1.0163879570497167</v>
      </c>
      <c r="AL188" s="64">
        <f t="shared" si="86"/>
        <v>1.6387957049716739</v>
      </c>
      <c r="AM188" s="9">
        <v>1.9</v>
      </c>
      <c r="AN188" s="17">
        <f t="shared" si="64"/>
        <v>1.0225251663948665</v>
      </c>
      <c r="AO188" s="18">
        <f t="shared" si="87"/>
        <v>7.4692290285005569E-3</v>
      </c>
      <c r="AP188" s="17">
        <f t="shared" si="88"/>
        <v>1.0225251663948665</v>
      </c>
      <c r="AQ188" s="18">
        <f t="shared" si="89"/>
        <v>2.2525166394866458</v>
      </c>
    </row>
    <row r="189" spans="1:43" x14ac:dyDescent="0.3">
      <c r="A189">
        <f t="shared" si="65"/>
        <v>187</v>
      </c>
      <c r="B189" s="7">
        <v>44103</v>
      </c>
      <c r="C189" s="8">
        <v>4.71</v>
      </c>
      <c r="D189" s="46">
        <v>1132.1397549999999</v>
      </c>
      <c r="E189" s="46">
        <v>0</v>
      </c>
      <c r="F189" s="46">
        <f t="shared" si="58"/>
        <v>49.051934680501574</v>
      </c>
      <c r="G189" s="47">
        <f t="shared" si="61"/>
        <v>1132.1397549999999</v>
      </c>
      <c r="H189" s="12">
        <f t="shared" si="66"/>
        <v>-0.21611561377559152</v>
      </c>
      <c r="I189" s="11">
        <f t="shared" si="67"/>
        <v>1.061519593908637</v>
      </c>
      <c r="J189" s="12">
        <f t="shared" si="68"/>
        <v>6.1519593908637038</v>
      </c>
      <c r="K189" s="57">
        <f t="shared" si="69"/>
        <v>1181.1916896805014</v>
      </c>
      <c r="L189" s="59">
        <f t="shared" si="70"/>
        <v>-0.20685059275971085</v>
      </c>
      <c r="M189" s="58">
        <f t="shared" si="71"/>
        <v>1.0619559528251892</v>
      </c>
      <c r="N189" s="59">
        <f t="shared" si="72"/>
        <v>6.1955952825189176</v>
      </c>
      <c r="O189" s="8">
        <v>6.3573000000000004</v>
      </c>
      <c r="P189" s="46">
        <v>1153.4444309999999</v>
      </c>
      <c r="Q189" s="46">
        <v>0</v>
      </c>
      <c r="R189" s="46">
        <f t="shared" si="59"/>
        <v>49.051934680501574</v>
      </c>
      <c r="S189" s="48">
        <f t="shared" si="62"/>
        <v>1153.4444309999999</v>
      </c>
      <c r="T189" s="14">
        <f t="shared" si="73"/>
        <v>2.1789498029223253E-2</v>
      </c>
      <c r="U189" s="13">
        <f t="shared" si="74"/>
        <v>1.0430685930998045</v>
      </c>
      <c r="V189" s="14">
        <f t="shared" si="75"/>
        <v>4.3068593099804486</v>
      </c>
      <c r="W189" s="56">
        <f t="shared" si="76"/>
        <v>1202.4963656805014</v>
      </c>
      <c r="X189" s="56">
        <f t="shared" si="77"/>
        <v>2.120526892095409E-2</v>
      </c>
      <c r="Y189" s="56">
        <f t="shared" si="78"/>
        <v>1.0440614501093648</v>
      </c>
      <c r="Z189" s="56">
        <f t="shared" si="79"/>
        <v>4.4061450109364797</v>
      </c>
      <c r="AA189" s="8">
        <v>7.2450000000000001</v>
      </c>
      <c r="AB189" s="46">
        <v>1156.264805</v>
      </c>
      <c r="AC189" s="46">
        <v>0</v>
      </c>
      <c r="AD189" s="46">
        <f t="shared" si="60"/>
        <v>49.051934680501574</v>
      </c>
      <c r="AE189" s="49">
        <f t="shared" si="63"/>
        <v>1156.264805</v>
      </c>
      <c r="AF189" s="16">
        <f t="shared" si="80"/>
        <v>0.26737204390856473</v>
      </c>
      <c r="AG189" s="15">
        <f t="shared" si="81"/>
        <v>1.0175487355948083</v>
      </c>
      <c r="AH189" s="16">
        <f t="shared" si="82"/>
        <v>1.7548735594808296</v>
      </c>
      <c r="AI189" s="64">
        <f t="shared" si="83"/>
        <v>1205.3167396805015</v>
      </c>
      <c r="AJ189" s="64">
        <f t="shared" si="84"/>
        <v>0.25676859369343497</v>
      </c>
      <c r="AK189" s="64">
        <f t="shared" si="85"/>
        <v>1.0189977221135027</v>
      </c>
      <c r="AL189" s="64">
        <f t="shared" si="86"/>
        <v>1.8997722113502702</v>
      </c>
      <c r="AM189" s="9">
        <v>1.9</v>
      </c>
      <c r="AN189" s="17">
        <f t="shared" si="64"/>
        <v>1.0226015411414187</v>
      </c>
      <c r="AO189" s="18">
        <f t="shared" si="87"/>
        <v>7.4692290285005569E-3</v>
      </c>
      <c r="AP189" s="17">
        <f t="shared" si="88"/>
        <v>1.0226015411414187</v>
      </c>
      <c r="AQ189" s="18">
        <f t="shared" si="89"/>
        <v>2.2601541141418657</v>
      </c>
    </row>
    <row r="190" spans="1:43" x14ac:dyDescent="0.3">
      <c r="A190">
        <f t="shared" si="65"/>
        <v>188</v>
      </c>
      <c r="B190" s="7">
        <v>44104</v>
      </c>
      <c r="C190" s="8">
        <v>4.5599999999999996</v>
      </c>
      <c r="D190" s="46">
        <v>1135.6598309999999</v>
      </c>
      <c r="E190" s="46">
        <v>0</v>
      </c>
      <c r="F190" s="46">
        <f t="shared" ref="F190:F253" si="90">+(F189*(1+AO189/100))+E190</f>
        <v>49.05559848184577</v>
      </c>
      <c r="G190" s="47">
        <f t="shared" si="61"/>
        <v>1135.6598309999999</v>
      </c>
      <c r="H190" s="12">
        <f t="shared" si="66"/>
        <v>0.31092239137915367</v>
      </c>
      <c r="I190" s="11">
        <f t="shared" si="67"/>
        <v>1.0648200960149761</v>
      </c>
      <c r="J190" s="12">
        <f t="shared" si="68"/>
        <v>6.482009601497607</v>
      </c>
      <c r="K190" s="57">
        <f t="shared" si="69"/>
        <v>1184.7154294818456</v>
      </c>
      <c r="L190" s="59">
        <f t="shared" si="70"/>
        <v>0.29832074100497596</v>
      </c>
      <c r="M190" s="58">
        <f t="shared" si="71"/>
        <v>1.0651239876928038</v>
      </c>
      <c r="N190" s="59">
        <f t="shared" si="72"/>
        <v>6.5123987692803809</v>
      </c>
      <c r="O190" s="8">
        <v>6.2352999999999996</v>
      </c>
      <c r="P190" s="46">
        <v>1158.4285339999999</v>
      </c>
      <c r="Q190" s="46">
        <v>0</v>
      </c>
      <c r="R190" s="46">
        <f t="shared" ref="R190:R253" si="91">+(R189*(1+AO189/100))+Q190</f>
        <v>49.05559848184577</v>
      </c>
      <c r="S190" s="48">
        <f t="shared" si="62"/>
        <v>1158.4285339999999</v>
      </c>
      <c r="T190" s="14">
        <f t="shared" si="73"/>
        <v>0.43210603528416325</v>
      </c>
      <c r="U190" s="13">
        <f t="shared" si="74"/>
        <v>1.0475757554427423</v>
      </c>
      <c r="V190" s="14">
        <f t="shared" si="75"/>
        <v>4.7575755442742285</v>
      </c>
      <c r="W190" s="56">
        <f t="shared" si="76"/>
        <v>1207.4841324818456</v>
      </c>
      <c r="X190" s="56">
        <f t="shared" si="77"/>
        <v>0.41478435558692794</v>
      </c>
      <c r="Y190" s="56">
        <f t="shared" si="78"/>
        <v>1.0483920536671325</v>
      </c>
      <c r="Z190" s="56">
        <f t="shared" si="79"/>
        <v>4.8392053667132506</v>
      </c>
      <c r="AA190" s="8">
        <v>7.1135999999999999</v>
      </c>
      <c r="AB190" s="46">
        <v>1163.4276239999999</v>
      </c>
      <c r="AC190" s="46">
        <v>0</v>
      </c>
      <c r="AD190" s="46">
        <f t="shared" ref="AD190:AD253" si="92">+(AD189*(1+AO189/100))+AC190</f>
        <v>49.05559848184577</v>
      </c>
      <c r="AE190" s="49">
        <f t="shared" si="63"/>
        <v>1163.4276239999999</v>
      </c>
      <c r="AF190" s="16">
        <f t="shared" si="80"/>
        <v>0.61947911663711164</v>
      </c>
      <c r="AG190" s="15">
        <f t="shared" si="81"/>
        <v>1.0238522375134231</v>
      </c>
      <c r="AH190" s="16">
        <f t="shared" si="82"/>
        <v>2.3852237513423136</v>
      </c>
      <c r="AI190" s="64">
        <f t="shared" si="83"/>
        <v>1212.4832224818456</v>
      </c>
      <c r="AJ190" s="64">
        <f t="shared" si="84"/>
        <v>0.59457257710067157</v>
      </c>
      <c r="AK190" s="64">
        <f t="shared" si="85"/>
        <v>1.0250564031304701</v>
      </c>
      <c r="AL190" s="64">
        <f t="shared" si="86"/>
        <v>2.5056403130470084</v>
      </c>
      <c r="AM190" s="9">
        <v>1.9</v>
      </c>
      <c r="AN190" s="17">
        <f t="shared" si="64"/>
        <v>1.0226779215925754</v>
      </c>
      <c r="AO190" s="18">
        <f t="shared" si="87"/>
        <v>7.4692290285005569E-3</v>
      </c>
      <c r="AP190" s="17">
        <f t="shared" si="88"/>
        <v>1.0226779215925754</v>
      </c>
      <c r="AQ190" s="18">
        <f t="shared" si="89"/>
        <v>2.2677921592575423</v>
      </c>
    </row>
    <row r="191" spans="1:43" x14ac:dyDescent="0.3">
      <c r="A191">
        <f t="shared" si="65"/>
        <v>189</v>
      </c>
      <c r="B191" s="7">
        <v>44105</v>
      </c>
      <c r="C191" s="8">
        <v>4.6586999999999996</v>
      </c>
      <c r="D191" s="46">
        <v>1133.6828230000001</v>
      </c>
      <c r="E191" s="46">
        <v>0</v>
      </c>
      <c r="F191" s="46">
        <f t="shared" si="90"/>
        <v>49.059262556847678</v>
      </c>
      <c r="G191" s="47">
        <f t="shared" si="61"/>
        <v>1133.6828230000001</v>
      </c>
      <c r="H191" s="12">
        <f t="shared" si="66"/>
        <v>-0.17408452302649646</v>
      </c>
      <c r="I191" s="11">
        <f t="shared" si="67"/>
        <v>1.0629664090297382</v>
      </c>
      <c r="J191" s="12">
        <f t="shared" si="68"/>
        <v>6.2966409029738157</v>
      </c>
      <c r="K191" s="57">
        <f t="shared" si="69"/>
        <v>1182.7420855568478</v>
      </c>
      <c r="L191" s="59">
        <f t="shared" si="70"/>
        <v>-0.16656691352968656</v>
      </c>
      <c r="M191" s="58">
        <f t="shared" si="71"/>
        <v>1.0633498435412396</v>
      </c>
      <c r="N191" s="59">
        <f t="shared" si="72"/>
        <v>6.3349843541239625</v>
      </c>
      <c r="O191" s="8">
        <v>6.2605000000000004</v>
      </c>
      <c r="P191" s="46">
        <v>1157.7340489999999</v>
      </c>
      <c r="Q191" s="46">
        <v>0</v>
      </c>
      <c r="R191" s="46">
        <f t="shared" si="91"/>
        <v>49.059262556847678</v>
      </c>
      <c r="S191" s="48">
        <f t="shared" si="62"/>
        <v>1157.7340489999999</v>
      </c>
      <c r="T191" s="14">
        <f t="shared" si="73"/>
        <v>-5.9950612369841227E-2</v>
      </c>
      <c r="U191" s="13">
        <f t="shared" si="74"/>
        <v>1.0469477273623164</v>
      </c>
      <c r="V191" s="14">
        <f t="shared" si="75"/>
        <v>4.6947727362316449</v>
      </c>
      <c r="W191" s="56">
        <f t="shared" si="76"/>
        <v>1206.7933115568476</v>
      </c>
      <c r="X191" s="56">
        <f t="shared" si="77"/>
        <v>-5.7211594456163528E-2</v>
      </c>
      <c r="Y191" s="56">
        <f t="shared" si="78"/>
        <v>1.0477922518570779</v>
      </c>
      <c r="Z191" s="56">
        <f t="shared" si="79"/>
        <v>4.7792251857077916</v>
      </c>
      <c r="AA191" s="8">
        <v>7.12</v>
      </c>
      <c r="AB191" s="46">
        <v>1163.4105790000001</v>
      </c>
      <c r="AC191" s="46">
        <v>0</v>
      </c>
      <c r="AD191" s="46">
        <f t="shared" si="92"/>
        <v>49.059262556847678</v>
      </c>
      <c r="AE191" s="49">
        <f t="shared" si="63"/>
        <v>1163.4105790000001</v>
      </c>
      <c r="AF191" s="16">
        <f t="shared" si="80"/>
        <v>-1.4650674995286828E-3</v>
      </c>
      <c r="AG191" s="15">
        <f t="shared" si="81"/>
        <v>1.0238372373870481</v>
      </c>
      <c r="AH191" s="16">
        <f t="shared" si="82"/>
        <v>2.3837237387048127</v>
      </c>
      <c r="AI191" s="64">
        <f t="shared" si="83"/>
        <v>1212.4698415568478</v>
      </c>
      <c r="AJ191" s="64">
        <f t="shared" si="84"/>
        <v>-1.1035967137251745E-3</v>
      </c>
      <c r="AK191" s="64">
        <f t="shared" si="85"/>
        <v>1.0250450906416912</v>
      </c>
      <c r="AL191" s="64">
        <f t="shared" si="86"/>
        <v>2.5045090641691248</v>
      </c>
      <c r="AM191" s="9">
        <v>1.9</v>
      </c>
      <c r="AN191" s="17">
        <f t="shared" si="64"/>
        <v>1.0227543077487631</v>
      </c>
      <c r="AO191" s="18">
        <f t="shared" si="87"/>
        <v>7.4692290285005569E-3</v>
      </c>
      <c r="AP191" s="17">
        <f t="shared" si="88"/>
        <v>1.0227543077487631</v>
      </c>
      <c r="AQ191" s="18">
        <f t="shared" si="89"/>
        <v>2.2754307748763081</v>
      </c>
    </row>
    <row r="192" spans="1:43" x14ac:dyDescent="0.3">
      <c r="A192">
        <f t="shared" si="65"/>
        <v>190</v>
      </c>
      <c r="B192" s="7">
        <v>44106</v>
      </c>
      <c r="C192" s="8">
        <v>4.8985000000000003</v>
      </c>
      <c r="D192" s="46">
        <v>1128.6324159999999</v>
      </c>
      <c r="E192" s="46">
        <v>0</v>
      </c>
      <c r="F192" s="46">
        <f t="shared" si="90"/>
        <v>49.062926905527739</v>
      </c>
      <c r="G192" s="47">
        <f t="shared" si="61"/>
        <v>1128.6324159999999</v>
      </c>
      <c r="H192" s="12">
        <f t="shared" si="66"/>
        <v>-0.44548677086202471</v>
      </c>
      <c r="I192" s="11">
        <f t="shared" si="67"/>
        <v>1.0582310342988035</v>
      </c>
      <c r="J192" s="12">
        <f t="shared" si="68"/>
        <v>5.8231034298803497</v>
      </c>
      <c r="K192" s="57">
        <f t="shared" si="69"/>
        <v>1177.6953429055277</v>
      </c>
      <c r="L192" s="59">
        <f t="shared" si="70"/>
        <v>-0.4266984926763695</v>
      </c>
      <c r="M192" s="58">
        <f t="shared" si="71"/>
        <v>1.0588125457869726</v>
      </c>
      <c r="N192" s="59">
        <f t="shared" si="72"/>
        <v>5.8812545786972592</v>
      </c>
      <c r="O192" s="8">
        <v>6.4584000000000001</v>
      </c>
      <c r="P192" s="46">
        <v>1150.421664</v>
      </c>
      <c r="Q192" s="46">
        <v>0</v>
      </c>
      <c r="R192" s="46">
        <f t="shared" si="91"/>
        <v>49.062926905527739</v>
      </c>
      <c r="S192" s="48">
        <f t="shared" si="62"/>
        <v>1150.421664</v>
      </c>
      <c r="T192" s="14">
        <f t="shared" si="73"/>
        <v>-0.63161181156553559</v>
      </c>
      <c r="U192" s="13">
        <f t="shared" si="74"/>
        <v>1.0403350818553792</v>
      </c>
      <c r="V192" s="14">
        <f t="shared" si="75"/>
        <v>4.0335081855379151</v>
      </c>
      <c r="W192" s="56">
        <f t="shared" si="76"/>
        <v>1199.4845909055277</v>
      </c>
      <c r="X192" s="56">
        <f t="shared" si="77"/>
        <v>-0.60563151795157699</v>
      </c>
      <c r="Y192" s="56">
        <f t="shared" si="78"/>
        <v>1.0414464917371768</v>
      </c>
      <c r="Z192" s="56">
        <f t="shared" si="79"/>
        <v>4.1446491737176849</v>
      </c>
      <c r="AA192" s="8">
        <v>7.2439999999999998</v>
      </c>
      <c r="AB192" s="46">
        <v>1157.279814</v>
      </c>
      <c r="AC192" s="46">
        <v>0</v>
      </c>
      <c r="AD192" s="46">
        <f t="shared" si="92"/>
        <v>49.062926905527739</v>
      </c>
      <c r="AE192" s="49">
        <f t="shared" si="63"/>
        <v>1157.279814</v>
      </c>
      <c r="AF192" s="16">
        <f t="shared" si="80"/>
        <v>-0.52696486611543136</v>
      </c>
      <c r="AG192" s="15">
        <f t="shared" si="81"/>
        <v>1.0184419748598115</v>
      </c>
      <c r="AH192" s="16">
        <f t="shared" si="82"/>
        <v>1.8441974859811472</v>
      </c>
      <c r="AI192" s="64">
        <f t="shared" si="83"/>
        <v>1206.3427409055278</v>
      </c>
      <c r="AJ192" s="64">
        <f t="shared" si="84"/>
        <v>-0.50534045807296701</v>
      </c>
      <c r="AK192" s="64">
        <f t="shared" si="85"/>
        <v>1.0198651230851881</v>
      </c>
      <c r="AL192" s="64">
        <f t="shared" si="86"/>
        <v>1.9865123085188063</v>
      </c>
      <c r="AM192" s="9">
        <v>1.9</v>
      </c>
      <c r="AN192" s="17">
        <f t="shared" si="64"/>
        <v>1.0228306996104077</v>
      </c>
      <c r="AO192" s="18">
        <f t="shared" si="87"/>
        <v>7.4692290285005569E-3</v>
      </c>
      <c r="AP192" s="17">
        <f t="shared" si="88"/>
        <v>1.0228306996104077</v>
      </c>
      <c r="AQ192" s="18">
        <f t="shared" si="89"/>
        <v>2.2830699610407734</v>
      </c>
    </row>
    <row r="193" spans="1:43" x14ac:dyDescent="0.3">
      <c r="A193">
        <f t="shared" si="65"/>
        <v>191</v>
      </c>
      <c r="B193" s="7">
        <v>44109</v>
      </c>
      <c r="C193" s="8">
        <v>4.7225999999999999</v>
      </c>
      <c r="D193" s="46">
        <v>1132.690977</v>
      </c>
      <c r="E193" s="46">
        <v>0</v>
      </c>
      <c r="F193" s="46">
        <f t="shared" si="90"/>
        <v>49.066591527906397</v>
      </c>
      <c r="G193" s="47">
        <f t="shared" si="61"/>
        <v>1132.690977</v>
      </c>
      <c r="H193" s="12">
        <f t="shared" si="66"/>
        <v>0.35959989651759283</v>
      </c>
      <c r="I193" s="11">
        <f t="shared" si="67"/>
        <v>1.0620364320030591</v>
      </c>
      <c r="J193" s="12">
        <f t="shared" si="68"/>
        <v>6.2036432003059083</v>
      </c>
      <c r="K193" s="57">
        <f t="shared" si="69"/>
        <v>1181.7575685279064</v>
      </c>
      <c r="L193" s="59">
        <f t="shared" si="70"/>
        <v>0.34493009137293029</v>
      </c>
      <c r="M193" s="58">
        <f t="shared" si="71"/>
        <v>1.0624647088686237</v>
      </c>
      <c r="N193" s="59">
        <f t="shared" si="72"/>
        <v>6.2464708868623653</v>
      </c>
      <c r="O193" s="8">
        <v>6.2901999999999996</v>
      </c>
      <c r="P193" s="46">
        <v>1157.1493760000001</v>
      </c>
      <c r="Q193" s="46">
        <v>0</v>
      </c>
      <c r="R193" s="46">
        <f t="shared" si="91"/>
        <v>49.066591527906397</v>
      </c>
      <c r="S193" s="48">
        <f t="shared" si="62"/>
        <v>1157.1493760000001</v>
      </c>
      <c r="T193" s="14">
        <f t="shared" si="73"/>
        <v>0.58480400800242638</v>
      </c>
      <c r="U193" s="13">
        <f t="shared" si="74"/>
        <v>1.0464190031107248</v>
      </c>
      <c r="V193" s="14">
        <f t="shared" si="75"/>
        <v>4.6419003110724777</v>
      </c>
      <c r="W193" s="56">
        <f t="shared" si="76"/>
        <v>1206.2159675279065</v>
      </c>
      <c r="X193" s="56">
        <f t="shared" si="77"/>
        <v>0.56118908683078228</v>
      </c>
      <c r="Y193" s="56">
        <f t="shared" si="78"/>
        <v>1.0472909757939879</v>
      </c>
      <c r="Z193" s="56">
        <f t="shared" si="79"/>
        <v>4.7290975793987888</v>
      </c>
      <c r="AA193" s="8">
        <v>7.1196999999999999</v>
      </c>
      <c r="AB193" s="46">
        <v>1164.061475</v>
      </c>
      <c r="AC193" s="46">
        <v>0</v>
      </c>
      <c r="AD193" s="46">
        <f t="shared" si="92"/>
        <v>49.066591527906397</v>
      </c>
      <c r="AE193" s="49">
        <f t="shared" si="63"/>
        <v>1164.061475</v>
      </c>
      <c r="AF193" s="16">
        <f t="shared" si="80"/>
        <v>0.58600011146483499</v>
      </c>
      <c r="AG193" s="15">
        <f t="shared" si="81"/>
        <v>1.0244100459676946</v>
      </c>
      <c r="AH193" s="16">
        <f t="shared" si="82"/>
        <v>2.4410045967694582</v>
      </c>
      <c r="AI193" s="64">
        <f t="shared" si="83"/>
        <v>1213.1280665279064</v>
      </c>
      <c r="AJ193" s="64">
        <f t="shared" si="84"/>
        <v>0.56247079642435249</v>
      </c>
      <c r="AK193" s="64">
        <f t="shared" si="85"/>
        <v>1.0256015665654594</v>
      </c>
      <c r="AL193" s="64">
        <f t="shared" si="86"/>
        <v>2.5601566565459422</v>
      </c>
      <c r="AM193" s="9">
        <v>1.9</v>
      </c>
      <c r="AN193" s="17">
        <f t="shared" si="64"/>
        <v>1.0229070971779355</v>
      </c>
      <c r="AO193" s="18">
        <f t="shared" si="87"/>
        <v>7.4692290285005569E-3</v>
      </c>
      <c r="AP193" s="17">
        <f t="shared" si="88"/>
        <v>1.0229070971779355</v>
      </c>
      <c r="AQ193" s="18">
        <f t="shared" si="89"/>
        <v>2.2907097177935487</v>
      </c>
    </row>
    <row r="194" spans="1:43" x14ac:dyDescent="0.3">
      <c r="A194">
        <f t="shared" si="65"/>
        <v>192</v>
      </c>
      <c r="B194" s="7">
        <v>44110</v>
      </c>
      <c r="C194" s="8">
        <v>4.8817000000000004</v>
      </c>
      <c r="D194" s="46">
        <v>1129.4265089999999</v>
      </c>
      <c r="E194" s="46">
        <v>0</v>
      </c>
      <c r="F194" s="46">
        <f t="shared" si="90"/>
        <v>49.070256424004093</v>
      </c>
      <c r="G194" s="47">
        <f t="shared" si="61"/>
        <v>1129.4265089999999</v>
      </c>
      <c r="H194" s="12">
        <f t="shared" si="66"/>
        <v>-0.28820464418690683</v>
      </c>
      <c r="I194" s="11">
        <f t="shared" si="67"/>
        <v>1.0589755936830694</v>
      </c>
      <c r="J194" s="12">
        <f t="shared" si="68"/>
        <v>5.8975593683069372</v>
      </c>
      <c r="K194" s="57">
        <f t="shared" si="69"/>
        <v>1178.496765424004</v>
      </c>
      <c r="L194" s="59">
        <f t="shared" si="70"/>
        <v>-0.27592826064691822</v>
      </c>
      <c r="M194" s="58">
        <f t="shared" si="71"/>
        <v>1.0595330684774551</v>
      </c>
      <c r="N194" s="59">
        <f t="shared" si="72"/>
        <v>5.9533068477455098</v>
      </c>
      <c r="O194" s="8">
        <v>6.48</v>
      </c>
      <c r="P194" s="46">
        <v>1150.170329</v>
      </c>
      <c r="Q194" s="46">
        <v>0</v>
      </c>
      <c r="R194" s="46">
        <f t="shared" si="91"/>
        <v>49.070256424004093</v>
      </c>
      <c r="S194" s="48">
        <f t="shared" si="62"/>
        <v>1150.170329</v>
      </c>
      <c r="T194" s="14">
        <f t="shared" si="73"/>
        <v>-0.60312412077039301</v>
      </c>
      <c r="U194" s="13">
        <f t="shared" si="74"/>
        <v>1.0401077976986388</v>
      </c>
      <c r="V194" s="14">
        <f t="shared" si="75"/>
        <v>4.0107797698638814</v>
      </c>
      <c r="W194" s="56">
        <f t="shared" si="76"/>
        <v>1199.2405854240042</v>
      </c>
      <c r="X194" s="56">
        <f t="shared" si="77"/>
        <v>-0.57828633442800204</v>
      </c>
      <c r="Y194" s="56">
        <f t="shared" si="78"/>
        <v>1.0412346351992736</v>
      </c>
      <c r="Z194" s="56">
        <f t="shared" si="79"/>
        <v>4.1234635199273617</v>
      </c>
      <c r="AA194" s="8">
        <v>7.2895000000000003</v>
      </c>
      <c r="AB194" s="46">
        <v>1155.571222</v>
      </c>
      <c r="AC194" s="46">
        <v>0</v>
      </c>
      <c r="AD194" s="46">
        <f t="shared" si="92"/>
        <v>49.070256424004093</v>
      </c>
      <c r="AE194" s="49">
        <f t="shared" si="63"/>
        <v>1155.571222</v>
      </c>
      <c r="AF194" s="16">
        <f t="shared" si="80"/>
        <v>-0.72936465833988162</v>
      </c>
      <c r="AG194" s="15">
        <f t="shared" si="81"/>
        <v>1.0169383611359228</v>
      </c>
      <c r="AH194" s="16">
        <f t="shared" si="82"/>
        <v>1.6938361135922841</v>
      </c>
      <c r="AI194" s="64">
        <f t="shared" si="83"/>
        <v>1204.6414784240042</v>
      </c>
      <c r="AJ194" s="64">
        <f t="shared" si="84"/>
        <v>-0.69956242362702037</v>
      </c>
      <c r="AK194" s="64">
        <f t="shared" si="85"/>
        <v>1.0184268433896375</v>
      </c>
      <c r="AL194" s="64">
        <f t="shared" si="86"/>
        <v>1.8426843389637515</v>
      </c>
      <c r="AM194" s="9">
        <v>1.9</v>
      </c>
      <c r="AN194" s="17">
        <f t="shared" si="64"/>
        <v>1.0229835004517724</v>
      </c>
      <c r="AO194" s="18">
        <f t="shared" si="87"/>
        <v>7.4692290285005569E-3</v>
      </c>
      <c r="AP194" s="17">
        <f t="shared" si="88"/>
        <v>1.0229835004517724</v>
      </c>
      <c r="AQ194" s="18">
        <f t="shared" si="89"/>
        <v>2.2983500451772443</v>
      </c>
    </row>
    <row r="195" spans="1:43" x14ac:dyDescent="0.3">
      <c r="A195">
        <f t="shared" si="65"/>
        <v>193</v>
      </c>
      <c r="B195" s="7">
        <v>44111</v>
      </c>
      <c r="C195" s="8">
        <v>4.8396999999999997</v>
      </c>
      <c r="D195" s="46">
        <v>1130.553437</v>
      </c>
      <c r="E195" s="46">
        <v>0</v>
      </c>
      <c r="F195" s="46">
        <f t="shared" si="90"/>
        <v>49.073921593841277</v>
      </c>
      <c r="G195" s="47">
        <f t="shared" si="61"/>
        <v>1130.553437</v>
      </c>
      <c r="H195" s="12">
        <f t="shared" si="66"/>
        <v>9.9778780736947681E-2</v>
      </c>
      <c r="I195" s="11">
        <f t="shared" si="67"/>
        <v>1.0600322266187483</v>
      </c>
      <c r="J195" s="12">
        <f t="shared" si="68"/>
        <v>6.0032226618748297</v>
      </c>
      <c r="K195" s="57">
        <f t="shared" si="69"/>
        <v>1179.6273585938413</v>
      </c>
      <c r="L195" s="59">
        <f t="shared" si="70"/>
        <v>9.5935194988050476E-2</v>
      </c>
      <c r="M195" s="58">
        <f t="shared" si="71"/>
        <v>1.0605495335926618</v>
      </c>
      <c r="N195" s="59">
        <f t="shared" si="72"/>
        <v>6.0549533592661797</v>
      </c>
      <c r="O195" s="8">
        <v>6.5053000000000001</v>
      </c>
      <c r="P195" s="46">
        <v>1149.4949819999999</v>
      </c>
      <c r="Q195" s="46">
        <v>0</v>
      </c>
      <c r="R195" s="46">
        <f t="shared" si="91"/>
        <v>49.073921593841277</v>
      </c>
      <c r="S195" s="48">
        <f t="shared" si="62"/>
        <v>1149.4949819999999</v>
      </c>
      <c r="T195" s="14">
        <f t="shared" si="73"/>
        <v>-5.8717129365293275E-2</v>
      </c>
      <c r="U195" s="13">
        <f t="shared" si="74"/>
        <v>1.0394970762575255</v>
      </c>
      <c r="V195" s="14">
        <f t="shared" si="75"/>
        <v>3.9497076257525521</v>
      </c>
      <c r="W195" s="56">
        <f t="shared" si="76"/>
        <v>1198.5689035938412</v>
      </c>
      <c r="X195" s="56">
        <f t="shared" si="77"/>
        <v>-5.6008930845630189E-2</v>
      </c>
      <c r="Y195" s="56">
        <f t="shared" si="78"/>
        <v>1.0406514508125042</v>
      </c>
      <c r="Z195" s="56">
        <f t="shared" si="79"/>
        <v>4.0651450812504208</v>
      </c>
      <c r="AA195" s="8">
        <v>7.3571</v>
      </c>
      <c r="AB195" s="46">
        <v>1152.414947</v>
      </c>
      <c r="AC195" s="46">
        <v>0</v>
      </c>
      <c r="AD195" s="46">
        <f t="shared" si="92"/>
        <v>49.073921593841277</v>
      </c>
      <c r="AE195" s="49">
        <f t="shared" si="63"/>
        <v>1152.414947</v>
      </c>
      <c r="AF195" s="16">
        <f t="shared" si="80"/>
        <v>-0.27313547965804874</v>
      </c>
      <c r="AG195" s="15">
        <f t="shared" si="81"/>
        <v>1.0141607416654075</v>
      </c>
      <c r="AH195" s="16">
        <f t="shared" si="82"/>
        <v>1.4160741665407484</v>
      </c>
      <c r="AI195" s="64">
        <f t="shared" si="83"/>
        <v>1201.4888685938413</v>
      </c>
      <c r="AJ195" s="64">
        <f t="shared" si="84"/>
        <v>-0.2617052365063266</v>
      </c>
      <c r="AK195" s="64">
        <f t="shared" si="85"/>
        <v>1.0157615670105007</v>
      </c>
      <c r="AL195" s="64">
        <f t="shared" si="86"/>
        <v>1.5761567010500688</v>
      </c>
      <c r="AM195" s="9">
        <v>1.9</v>
      </c>
      <c r="AN195" s="17">
        <f t="shared" si="64"/>
        <v>1.0230599094323449</v>
      </c>
      <c r="AO195" s="18">
        <f t="shared" si="87"/>
        <v>7.4692290285005569E-3</v>
      </c>
      <c r="AP195" s="17">
        <f t="shared" si="88"/>
        <v>1.0230599094323449</v>
      </c>
      <c r="AQ195" s="18">
        <f t="shared" si="89"/>
        <v>2.3059909432344927</v>
      </c>
    </row>
    <row r="196" spans="1:43" x14ac:dyDescent="0.3">
      <c r="A196">
        <f t="shared" si="65"/>
        <v>194</v>
      </c>
      <c r="B196" s="7">
        <v>44112</v>
      </c>
      <c r="C196" s="8">
        <v>4.7178000000000004</v>
      </c>
      <c r="D196" s="46">
        <v>1133.418015</v>
      </c>
      <c r="E196" s="46">
        <v>0</v>
      </c>
      <c r="F196" s="46">
        <f t="shared" si="90"/>
        <v>49.077587037438384</v>
      </c>
      <c r="G196" s="47">
        <f t="shared" ref="G196:G259" si="93">+D196+E196</f>
        <v>1133.418015</v>
      </c>
      <c r="H196" s="12">
        <f t="shared" si="66"/>
        <v>0.25337838144132707</v>
      </c>
      <c r="I196" s="11">
        <f t="shared" si="67"/>
        <v>1.0627181191173114</v>
      </c>
      <c r="J196" s="12">
        <f t="shared" si="68"/>
        <v>6.2718119117311399</v>
      </c>
      <c r="K196" s="57">
        <f t="shared" si="69"/>
        <v>1182.4956020374384</v>
      </c>
      <c r="L196" s="59">
        <f t="shared" si="70"/>
        <v>0.24314826395821498</v>
      </c>
      <c r="M196" s="58">
        <f t="shared" si="71"/>
        <v>1.0631282413720093</v>
      </c>
      <c r="N196" s="59">
        <f t="shared" si="72"/>
        <v>6.3128241372009342</v>
      </c>
      <c r="O196" s="8">
        <v>6.4241999999999999</v>
      </c>
      <c r="P196" s="46">
        <v>1152.867373</v>
      </c>
      <c r="Q196" s="46">
        <v>0</v>
      </c>
      <c r="R196" s="46">
        <f t="shared" si="91"/>
        <v>49.077587037438384</v>
      </c>
      <c r="S196" s="48">
        <f t="shared" ref="S196:S259" si="94">+P196+Q196</f>
        <v>1152.867373</v>
      </c>
      <c r="T196" s="14">
        <f t="shared" si="73"/>
        <v>0.29338022808351738</v>
      </c>
      <c r="U196" s="13">
        <f t="shared" si="74"/>
        <v>1.0425467551507714</v>
      </c>
      <c r="V196" s="14">
        <f t="shared" si="75"/>
        <v>4.2546755150771443</v>
      </c>
      <c r="W196" s="56">
        <f t="shared" si="76"/>
        <v>1201.9449600374385</v>
      </c>
      <c r="X196" s="56">
        <f t="shared" si="77"/>
        <v>0.28167395578797549</v>
      </c>
      <c r="Y196" s="56">
        <f t="shared" si="78"/>
        <v>1.0435826949199727</v>
      </c>
      <c r="Z196" s="56">
        <f t="shared" si="79"/>
        <v>4.3582694919972687</v>
      </c>
      <c r="AA196" s="8">
        <v>7.3524000000000003</v>
      </c>
      <c r="AB196" s="46">
        <v>1152.9809150000001</v>
      </c>
      <c r="AC196" s="46">
        <v>0</v>
      </c>
      <c r="AD196" s="46">
        <f t="shared" si="92"/>
        <v>49.077587037438384</v>
      </c>
      <c r="AE196" s="49">
        <f t="shared" ref="AE196:AE259" si="95">+AC196+AB196</f>
        <v>1152.9809150000001</v>
      </c>
      <c r="AF196" s="16">
        <f t="shared" si="80"/>
        <v>4.9111476857666148E-2</v>
      </c>
      <c r="AG196" s="15">
        <f t="shared" si="81"/>
        <v>1.0146588109833501</v>
      </c>
      <c r="AH196" s="16">
        <f t="shared" si="82"/>
        <v>1.465881098335009</v>
      </c>
      <c r="AI196" s="64">
        <f t="shared" si="83"/>
        <v>1202.0585020374385</v>
      </c>
      <c r="AJ196" s="64">
        <f t="shared" si="84"/>
        <v>4.7410630134581133E-2</v>
      </c>
      <c r="AK196" s="64">
        <f t="shared" si="85"/>
        <v>1.0162431459700854</v>
      </c>
      <c r="AL196" s="64">
        <f t="shared" si="86"/>
        <v>1.624314597008536</v>
      </c>
      <c r="AM196" s="9">
        <v>1.9</v>
      </c>
      <c r="AN196" s="17">
        <f t="shared" ref="AN196:AN259" si="96">+((AM195/100+1)^(1/252))*AN195</f>
        <v>1.0231363241200793</v>
      </c>
      <c r="AO196" s="18">
        <f t="shared" si="87"/>
        <v>7.4692290285005569E-3</v>
      </c>
      <c r="AP196" s="17">
        <f t="shared" si="88"/>
        <v>1.0231363241200793</v>
      </c>
      <c r="AQ196" s="18">
        <f t="shared" si="89"/>
        <v>2.3136324120079266</v>
      </c>
    </row>
    <row r="197" spans="1:43" x14ac:dyDescent="0.3">
      <c r="A197">
        <f t="shared" ref="A197:A260" si="97">+A196+1</f>
        <v>195</v>
      </c>
      <c r="B197" s="7">
        <v>44113</v>
      </c>
      <c r="C197" s="8">
        <v>4.7542</v>
      </c>
      <c r="D197" s="46">
        <v>1132.8337140000001</v>
      </c>
      <c r="E197" s="46">
        <v>0</v>
      </c>
      <c r="F197" s="46">
        <f t="shared" si="90"/>
        <v>49.081252754815871</v>
      </c>
      <c r="G197" s="47">
        <f t="shared" si="93"/>
        <v>1132.8337140000001</v>
      </c>
      <c r="H197" s="12">
        <f t="shared" ref="H197:H260" si="98">+(G197/D196-1)*100</f>
        <v>-5.1552118659403678E-2</v>
      </c>
      <c r="I197" s="11">
        <f t="shared" ref="I197:I260" si="99">+(1+H197/100)*I196</f>
        <v>1.062170265411529</v>
      </c>
      <c r="J197" s="12">
        <f t="shared" ref="J197:J260" si="100">+(I197-1)*100</f>
        <v>6.2170265411529035</v>
      </c>
      <c r="K197" s="57">
        <f t="shared" ref="K197:K260" si="101">+D197+F197</f>
        <v>1181.9149667548161</v>
      </c>
      <c r="L197" s="59">
        <f t="shared" ref="L197:L260" si="102">+(K197/K196-1)*100</f>
        <v>-4.9102532104294827E-2</v>
      </c>
      <c r="M197" s="58">
        <f t="shared" ref="M197:M260" si="103">+(1+L197/100)*M196</f>
        <v>1.0626062184859799</v>
      </c>
      <c r="N197" s="59">
        <f t="shared" ref="N197:N260" si="104">+(M197-1)*100</f>
        <v>6.2606218485979914</v>
      </c>
      <c r="O197" s="8">
        <v>6.4218999999999999</v>
      </c>
      <c r="P197" s="46">
        <v>1153.239832</v>
      </c>
      <c r="Q197" s="46">
        <v>0</v>
      </c>
      <c r="R197" s="46">
        <f t="shared" si="91"/>
        <v>49.081252754815871</v>
      </c>
      <c r="S197" s="48">
        <f t="shared" si="94"/>
        <v>1153.239832</v>
      </c>
      <c r="T197" s="14">
        <f t="shared" ref="T197:T260" si="105">+(S197/P196-1)*100</f>
        <v>3.2307185433722019E-2</v>
      </c>
      <c r="U197" s="13">
        <f t="shared" ref="U197:U260" si="106">+(1+T197/100)*U196</f>
        <v>1.0428835726641912</v>
      </c>
      <c r="V197" s="14">
        <f t="shared" ref="V197:V253" si="107">+(U197-1)*100</f>
        <v>4.2883572664191183</v>
      </c>
      <c r="W197" s="56">
        <f t="shared" ref="W197:W260" si="108">+P197+R197</f>
        <v>1202.321084754816</v>
      </c>
      <c r="X197" s="56">
        <f t="shared" ref="X197:X260" si="109">+(W197/W196-1)*100</f>
        <v>3.1293006741828222E-2</v>
      </c>
      <c r="Y197" s="56">
        <f t="shared" ref="Y197:Y260" si="110">+(1+X197/100)*Y196</f>
        <v>1.0439092633230505</v>
      </c>
      <c r="Z197" s="56">
        <f t="shared" ref="Z197:Z260" si="111">+(Y197-1)*100</f>
        <v>4.3909263323050451</v>
      </c>
      <c r="AA197" s="8">
        <v>7.3391000000000002</v>
      </c>
      <c r="AB197" s="46">
        <v>1153.988335</v>
      </c>
      <c r="AC197" s="46">
        <v>0</v>
      </c>
      <c r="AD197" s="46">
        <f t="shared" si="92"/>
        <v>49.081252754815871</v>
      </c>
      <c r="AE197" s="49">
        <f t="shared" si="95"/>
        <v>1153.988335</v>
      </c>
      <c r="AF197" s="16">
        <f t="shared" ref="AF197:AF260" si="112">+(AE197/AB196-1)*100</f>
        <v>8.7375253735211267E-2</v>
      </c>
      <c r="AG197" s="15">
        <f t="shared" ref="AG197:AG260" si="113">+(1+AF197/100)*AG196</f>
        <v>1.0155453716939935</v>
      </c>
      <c r="AH197" s="16">
        <f t="shared" ref="AH197:AH253" si="114">+(AG197-1)*100</f>
        <v>1.5545371693993504</v>
      </c>
      <c r="AI197" s="64">
        <f t="shared" ref="AI197:AI260" si="115">+AB197+AD197</f>
        <v>1203.069587754816</v>
      </c>
      <c r="AJ197" s="64">
        <f t="shared" ref="AJ197:AJ260" si="116">+(AI197/AI196-1)*100</f>
        <v>8.4112854379680968E-2</v>
      </c>
      <c r="AK197" s="64">
        <f t="shared" ref="AK197:AK260" si="117">+(1+AJ197/100)*AK196</f>
        <v>1.0170979370875988</v>
      </c>
      <c r="AL197" s="64">
        <f t="shared" ref="AL197:AL260" si="118">+(AK197-1)*100</f>
        <v>1.7097937087598769</v>
      </c>
      <c r="AM197" s="9">
        <v>1.9</v>
      </c>
      <c r="AN197" s="17">
        <f t="shared" si="96"/>
        <v>1.0232127445154016</v>
      </c>
      <c r="AO197" s="18">
        <f t="shared" ref="AO197:AO260" si="119">+(AN197/AN196-1)*100</f>
        <v>7.4692290285005569E-3</v>
      </c>
      <c r="AP197" s="17">
        <f t="shared" ref="AP197:AP260" si="120">+(1+AO197/100)*AP196</f>
        <v>1.0232127445154016</v>
      </c>
      <c r="AQ197" s="18">
        <f t="shared" ref="AQ197:AQ260" si="121">+(AP197-1)*100</f>
        <v>2.3212744515401562</v>
      </c>
    </row>
    <row r="198" spans="1:43" x14ac:dyDescent="0.3">
      <c r="A198">
        <f t="shared" si="97"/>
        <v>196</v>
      </c>
      <c r="B198" s="7">
        <v>44117</v>
      </c>
      <c r="C198" s="8">
        <v>4.6878000000000002</v>
      </c>
      <c r="D198" s="46">
        <v>1134.4847139999999</v>
      </c>
      <c r="E198" s="46">
        <v>0</v>
      </c>
      <c r="F198" s="46">
        <f t="shared" si="90"/>
        <v>49.084918745994187</v>
      </c>
      <c r="G198" s="47">
        <f t="shared" si="93"/>
        <v>1134.4847139999999</v>
      </c>
      <c r="H198" s="12">
        <f t="shared" si="98"/>
        <v>0.1457407190125215</v>
      </c>
      <c r="I198" s="11">
        <f t="shared" si="99"/>
        <v>1.063718279993477</v>
      </c>
      <c r="J198" s="12">
        <f t="shared" si="100"/>
        <v>6.3718279993477012</v>
      </c>
      <c r="K198" s="57">
        <f t="shared" si="101"/>
        <v>1183.5696327459941</v>
      </c>
      <c r="L198" s="59">
        <f t="shared" si="102"/>
        <v>0.13999873406471686</v>
      </c>
      <c r="M198" s="58">
        <f t="shared" si="103"/>
        <v>1.0640938537399534</v>
      </c>
      <c r="N198" s="59">
        <f t="shared" si="104"/>
        <v>6.4093853739953355</v>
      </c>
      <c r="O198" s="8">
        <v>6.3011999999999997</v>
      </c>
      <c r="P198" s="46">
        <v>1158.129833</v>
      </c>
      <c r="Q198" s="46">
        <v>0</v>
      </c>
      <c r="R198" s="46">
        <f t="shared" si="91"/>
        <v>49.084918745994187</v>
      </c>
      <c r="S198" s="48">
        <f t="shared" si="94"/>
        <v>1158.129833</v>
      </c>
      <c r="T198" s="14">
        <f t="shared" si="105"/>
        <v>0.42402290176879465</v>
      </c>
      <c r="U198" s="13">
        <f t="shared" si="106"/>
        <v>1.0473056378510719</v>
      </c>
      <c r="V198" s="14">
        <f t="shared" si="107"/>
        <v>4.7305637851071891</v>
      </c>
      <c r="W198" s="56">
        <f t="shared" si="108"/>
        <v>1207.2147517459941</v>
      </c>
      <c r="X198" s="56">
        <f t="shared" si="109"/>
        <v>0.40701831259792876</v>
      </c>
      <c r="Y198" s="56">
        <f t="shared" si="110"/>
        <v>1.0481581651916814</v>
      </c>
      <c r="Z198" s="56">
        <f t="shared" si="111"/>
        <v>4.8158165191681368</v>
      </c>
      <c r="AA198" s="8">
        <v>7.18</v>
      </c>
      <c r="AB198" s="46">
        <v>1162.519456</v>
      </c>
      <c r="AC198" s="46">
        <v>0</v>
      </c>
      <c r="AD198" s="46">
        <f t="shared" si="92"/>
        <v>49.084918745994187</v>
      </c>
      <c r="AE198" s="49">
        <f t="shared" si="95"/>
        <v>1162.519456</v>
      </c>
      <c r="AF198" s="16">
        <f t="shared" si="112"/>
        <v>0.73927272410427847</v>
      </c>
      <c r="AG198" s="15">
        <f t="shared" si="113"/>
        <v>1.0230530216278306</v>
      </c>
      <c r="AH198" s="16">
        <f t="shared" si="114"/>
        <v>2.3053021627830628</v>
      </c>
      <c r="AI198" s="64">
        <f t="shared" si="115"/>
        <v>1211.6043747459942</v>
      </c>
      <c r="AJ198" s="64">
        <f t="shared" si="116"/>
        <v>0.70941756636919706</v>
      </c>
      <c r="AK198" s="64">
        <f t="shared" si="117"/>
        <v>1.0243134085204768</v>
      </c>
      <c r="AL198" s="64">
        <f t="shared" si="118"/>
        <v>2.4313408520476809</v>
      </c>
      <c r="AM198" s="9">
        <v>1.9</v>
      </c>
      <c r="AN198" s="17">
        <f t="shared" si="96"/>
        <v>1.0232891706187381</v>
      </c>
      <c r="AO198" s="18">
        <f t="shared" si="119"/>
        <v>7.4692290285005569E-3</v>
      </c>
      <c r="AP198" s="17">
        <f t="shared" si="120"/>
        <v>1.0232891706187381</v>
      </c>
      <c r="AQ198" s="18">
        <f t="shared" si="121"/>
        <v>2.3289170618738142</v>
      </c>
    </row>
    <row r="199" spans="1:43" x14ac:dyDescent="0.3">
      <c r="A199">
        <f t="shared" si="97"/>
        <v>197</v>
      </c>
      <c r="B199" s="7">
        <v>44118</v>
      </c>
      <c r="C199" s="8">
        <v>4.6463999999999999</v>
      </c>
      <c r="D199" s="46">
        <v>1135.5900079999999</v>
      </c>
      <c r="E199" s="46">
        <v>0</v>
      </c>
      <c r="F199" s="46">
        <f t="shared" si="90"/>
        <v>49.088585010993782</v>
      </c>
      <c r="G199" s="47">
        <f t="shared" si="93"/>
        <v>1135.5900079999999</v>
      </c>
      <c r="H199" s="12">
        <f t="shared" si="98"/>
        <v>9.7426962775282178E-2</v>
      </c>
      <c r="I199" s="11">
        <f t="shared" si="99"/>
        <v>1.0647546284061602</v>
      </c>
      <c r="J199" s="12">
        <f t="shared" si="100"/>
        <v>6.4754628406160197</v>
      </c>
      <c r="K199" s="57">
        <f t="shared" si="101"/>
        <v>1184.6785930109936</v>
      </c>
      <c r="L199" s="59">
        <f t="shared" si="102"/>
        <v>9.369624180257663E-2</v>
      </c>
      <c r="M199" s="58">
        <f t="shared" si="103"/>
        <v>1.06509086969016</v>
      </c>
      <c r="N199" s="59">
        <f t="shared" si="104"/>
        <v>6.509086969015998</v>
      </c>
      <c r="O199" s="8">
        <v>6.2850000000000001</v>
      </c>
      <c r="P199" s="46">
        <v>1159.030203</v>
      </c>
      <c r="Q199" s="46">
        <v>0</v>
      </c>
      <c r="R199" s="46">
        <f t="shared" si="91"/>
        <v>49.088585010993782</v>
      </c>
      <c r="S199" s="48">
        <f t="shared" si="94"/>
        <v>1159.030203</v>
      </c>
      <c r="T199" s="14">
        <f t="shared" si="105"/>
        <v>7.7743442431477128E-2</v>
      </c>
      <c r="U199" s="13">
        <f t="shared" si="106"/>
        <v>1.0481198493067163</v>
      </c>
      <c r="V199" s="14">
        <f t="shared" si="107"/>
        <v>4.8119849306716311</v>
      </c>
      <c r="W199" s="56">
        <f t="shared" si="108"/>
        <v>1208.1187880109937</v>
      </c>
      <c r="X199" s="56">
        <f t="shared" si="109"/>
        <v>7.4886118123740353E-2</v>
      </c>
      <c r="Y199" s="56">
        <f t="shared" si="110"/>
        <v>1.0489430901533905</v>
      </c>
      <c r="Z199" s="56">
        <f t="shared" si="111"/>
        <v>4.8943090153390489</v>
      </c>
      <c r="AA199" s="8">
        <v>7.1471999999999998</v>
      </c>
      <c r="AB199" s="46">
        <v>1164.540403</v>
      </c>
      <c r="AC199" s="46">
        <v>0</v>
      </c>
      <c r="AD199" s="46">
        <f t="shared" si="92"/>
        <v>49.088585010993782</v>
      </c>
      <c r="AE199" s="49">
        <f t="shared" si="95"/>
        <v>1164.540403</v>
      </c>
      <c r="AF199" s="16">
        <f t="shared" si="112"/>
        <v>0.17384199374637088</v>
      </c>
      <c r="AG199" s="15">
        <f t="shared" si="113"/>
        <v>1.0248315173977109</v>
      </c>
      <c r="AH199" s="16">
        <f t="shared" si="114"/>
        <v>2.4831517397710945</v>
      </c>
      <c r="AI199" s="64">
        <f t="shared" si="115"/>
        <v>1213.6289880109937</v>
      </c>
      <c r="AJ199" s="64">
        <f t="shared" si="116"/>
        <v>0.16710184505763781</v>
      </c>
      <c r="AK199" s="64">
        <f t="shared" si="117"/>
        <v>1.0260250551252874</v>
      </c>
      <c r="AL199" s="64">
        <f t="shared" si="118"/>
        <v>2.6025055125287411</v>
      </c>
      <c r="AM199" s="9">
        <v>1.9</v>
      </c>
      <c r="AN199" s="17">
        <f t="shared" si="96"/>
        <v>1.0233656024305156</v>
      </c>
      <c r="AO199" s="18">
        <f t="shared" si="119"/>
        <v>7.4692290285005569E-3</v>
      </c>
      <c r="AP199" s="17">
        <f t="shared" si="120"/>
        <v>1.0233656024305156</v>
      </c>
      <c r="AQ199" s="18">
        <f t="shared" si="121"/>
        <v>2.3365602430515553</v>
      </c>
    </row>
    <row r="200" spans="1:43" x14ac:dyDescent="0.3">
      <c r="A200">
        <f t="shared" si="97"/>
        <v>198</v>
      </c>
      <c r="B200" s="7">
        <v>44119</v>
      </c>
      <c r="C200" s="8">
        <v>4.7864000000000004</v>
      </c>
      <c r="D200" s="46">
        <v>1132.764435</v>
      </c>
      <c r="E200" s="46">
        <v>0</v>
      </c>
      <c r="F200" s="46">
        <f t="shared" si="90"/>
        <v>49.092251549835105</v>
      </c>
      <c r="G200" s="47">
        <f t="shared" si="93"/>
        <v>1132.764435</v>
      </c>
      <c r="H200" s="12">
        <f t="shared" si="98"/>
        <v>-0.24881981878092096</v>
      </c>
      <c r="I200" s="11">
        <f t="shared" si="99"/>
        <v>1.0621053078692986</v>
      </c>
      <c r="J200" s="12">
        <f t="shared" si="100"/>
        <v>6.2105307869298576</v>
      </c>
      <c r="K200" s="57">
        <f t="shared" si="101"/>
        <v>1181.8566865498351</v>
      </c>
      <c r="L200" s="59">
        <f t="shared" si="102"/>
        <v>-0.23820017326271481</v>
      </c>
      <c r="M200" s="58">
        <f t="shared" si="103"/>
        <v>1.0625538213931527</v>
      </c>
      <c r="N200" s="59">
        <f t="shared" si="104"/>
        <v>6.2553821393152687</v>
      </c>
      <c r="O200" s="8">
        <v>6.4359000000000002</v>
      </c>
      <c r="P200" s="46">
        <v>1153.563124</v>
      </c>
      <c r="Q200" s="46">
        <v>0</v>
      </c>
      <c r="R200" s="46">
        <f t="shared" si="91"/>
        <v>49.092251549835105</v>
      </c>
      <c r="S200" s="48">
        <f t="shared" si="94"/>
        <v>1153.563124</v>
      </c>
      <c r="T200" s="14">
        <f t="shared" si="105"/>
        <v>-0.47169426524427127</v>
      </c>
      <c r="U200" s="13">
        <f t="shared" si="106"/>
        <v>1.0431759280846495</v>
      </c>
      <c r="V200" s="14">
        <f t="shared" si="107"/>
        <v>4.317592808464954</v>
      </c>
      <c r="W200" s="56">
        <f t="shared" si="108"/>
        <v>1202.6553755498351</v>
      </c>
      <c r="X200" s="56">
        <f t="shared" si="109"/>
        <v>-0.45222477420067131</v>
      </c>
      <c r="Y200" s="56">
        <f t="shared" si="110"/>
        <v>1.0441995096324508</v>
      </c>
      <c r="Z200" s="56">
        <f t="shared" si="111"/>
        <v>4.4199509632450784</v>
      </c>
      <c r="AA200" s="8">
        <v>7.2990000000000004</v>
      </c>
      <c r="AB200" s="46">
        <v>1157.020278</v>
      </c>
      <c r="AC200" s="46">
        <v>0</v>
      </c>
      <c r="AD200" s="46">
        <f t="shared" si="92"/>
        <v>49.092251549835105</v>
      </c>
      <c r="AE200" s="49">
        <f t="shared" si="95"/>
        <v>1157.020278</v>
      </c>
      <c r="AF200" s="16">
        <f t="shared" si="112"/>
        <v>-0.64575904628360048</v>
      </c>
      <c r="AG200" s="15">
        <f t="shared" si="113"/>
        <v>1.0182135751649497</v>
      </c>
      <c r="AH200" s="16">
        <f t="shared" si="114"/>
        <v>1.8213575164949702</v>
      </c>
      <c r="AI200" s="64">
        <f t="shared" si="115"/>
        <v>1206.112529549835</v>
      </c>
      <c r="AJ200" s="64">
        <f t="shared" si="116"/>
        <v>-0.6193374198714019</v>
      </c>
      <c r="AK200" s="64">
        <f t="shared" si="117"/>
        <v>1.0196704980216402</v>
      </c>
      <c r="AL200" s="64">
        <f t="shared" si="118"/>
        <v>1.9670498021640226</v>
      </c>
      <c r="AM200" s="9">
        <v>1.9</v>
      </c>
      <c r="AN200" s="17">
        <f t="shared" si="96"/>
        <v>1.0234420399511599</v>
      </c>
      <c r="AO200" s="18">
        <f t="shared" si="119"/>
        <v>7.4692290285005569E-3</v>
      </c>
      <c r="AP200" s="17">
        <f t="shared" si="120"/>
        <v>1.0234420399511599</v>
      </c>
      <c r="AQ200" s="18">
        <f t="shared" si="121"/>
        <v>2.3442039951159899</v>
      </c>
    </row>
    <row r="201" spans="1:43" x14ac:dyDescent="0.3">
      <c r="A201">
        <f t="shared" si="97"/>
        <v>199</v>
      </c>
      <c r="B201" s="7">
        <v>44120</v>
      </c>
      <c r="C201" s="8">
        <v>4.9181999999999997</v>
      </c>
      <c r="D201" s="46">
        <v>1130.1385299999999</v>
      </c>
      <c r="E201" s="46">
        <v>0</v>
      </c>
      <c r="F201" s="46">
        <f t="shared" si="90"/>
        <v>49.095918362538612</v>
      </c>
      <c r="G201" s="47">
        <f t="shared" si="93"/>
        <v>1130.1385299999999</v>
      </c>
      <c r="H201" s="12">
        <f t="shared" si="98"/>
        <v>-0.23181386340047627</v>
      </c>
      <c r="I201" s="11">
        <f t="shared" si="99"/>
        <v>1.0596432005217453</v>
      </c>
      <c r="J201" s="12">
        <f t="shared" si="100"/>
        <v>5.9643200521745321</v>
      </c>
      <c r="K201" s="57">
        <f t="shared" si="101"/>
        <v>1179.2344483625386</v>
      </c>
      <c r="L201" s="59">
        <f t="shared" si="102"/>
        <v>-0.22187446389557719</v>
      </c>
      <c r="M201" s="58">
        <f t="shared" si="103"/>
        <v>1.0601962857983347</v>
      </c>
      <c r="N201" s="59">
        <f t="shared" si="104"/>
        <v>6.0196285798334692</v>
      </c>
      <c r="O201" s="8">
        <v>6.4824999999999999</v>
      </c>
      <c r="P201" s="46">
        <v>1152.0834689999999</v>
      </c>
      <c r="Q201" s="46">
        <v>0</v>
      </c>
      <c r="R201" s="46">
        <f t="shared" si="91"/>
        <v>49.095918362538612</v>
      </c>
      <c r="S201" s="48">
        <f t="shared" si="94"/>
        <v>1152.0834689999999</v>
      </c>
      <c r="T201" s="14">
        <f t="shared" si="105"/>
        <v>-0.12826822990573694</v>
      </c>
      <c r="U201" s="13">
        <f t="shared" si="106"/>
        <v>1.0418378647868927</v>
      </c>
      <c r="V201" s="14">
        <f t="shared" si="107"/>
        <v>4.1837864786892665</v>
      </c>
      <c r="W201" s="56">
        <f t="shared" si="108"/>
        <v>1201.1793873625386</v>
      </c>
      <c r="X201" s="56">
        <f t="shared" si="109"/>
        <v>-0.12272744273243985</v>
      </c>
      <c r="Y201" s="56">
        <f t="shared" si="110"/>
        <v>1.0429179902772543</v>
      </c>
      <c r="Z201" s="56">
        <f t="shared" si="111"/>
        <v>4.2917990277254292</v>
      </c>
      <c r="AA201" s="8">
        <v>7.3318000000000003</v>
      </c>
      <c r="AB201" s="46">
        <v>1155.660511</v>
      </c>
      <c r="AC201" s="46">
        <v>0</v>
      </c>
      <c r="AD201" s="46">
        <f t="shared" si="92"/>
        <v>49.095918362538612</v>
      </c>
      <c r="AE201" s="49">
        <f t="shared" si="95"/>
        <v>1155.660511</v>
      </c>
      <c r="AF201" s="16">
        <f t="shared" si="112"/>
        <v>-0.11752317792997902</v>
      </c>
      <c r="AG201" s="15">
        <f t="shared" si="113"/>
        <v>1.0170169382133014</v>
      </c>
      <c r="AH201" s="16">
        <f t="shared" si="114"/>
        <v>1.7016938213301414</v>
      </c>
      <c r="AI201" s="64">
        <f t="shared" si="115"/>
        <v>1204.7564293625387</v>
      </c>
      <c r="AJ201" s="64">
        <f t="shared" si="116"/>
        <v>-0.11243562719661648</v>
      </c>
      <c r="AK201" s="64">
        <f t="shared" si="117"/>
        <v>1.0185240251018508</v>
      </c>
      <c r="AL201" s="64">
        <f t="shared" si="118"/>
        <v>1.8524025101850805</v>
      </c>
      <c r="AM201" s="9">
        <v>1.9</v>
      </c>
      <c r="AN201" s="17">
        <f t="shared" si="96"/>
        <v>1.0235184831810977</v>
      </c>
      <c r="AO201" s="18">
        <f t="shared" si="119"/>
        <v>7.4692290285005569E-3</v>
      </c>
      <c r="AP201" s="17">
        <f t="shared" si="120"/>
        <v>1.0235184831810977</v>
      </c>
      <c r="AQ201" s="18">
        <f t="shared" si="121"/>
        <v>2.3518483181097727</v>
      </c>
    </row>
    <row r="202" spans="1:43" x14ac:dyDescent="0.3">
      <c r="A202">
        <f t="shared" si="97"/>
        <v>200</v>
      </c>
      <c r="B202" s="7">
        <v>44123</v>
      </c>
      <c r="C202" s="8">
        <v>4.7645999999999997</v>
      </c>
      <c r="D202" s="46">
        <v>1133.6541609999999</v>
      </c>
      <c r="E202" s="46">
        <v>0</v>
      </c>
      <c r="F202" s="46">
        <f t="shared" si="90"/>
        <v>49.099585449124753</v>
      </c>
      <c r="G202" s="47">
        <f t="shared" si="93"/>
        <v>1133.6541609999999</v>
      </c>
      <c r="H202" s="12">
        <f t="shared" si="98"/>
        <v>0.31107965144767658</v>
      </c>
      <c r="I202" s="11">
        <f t="shared" si="99"/>
        <v>1.0629395348965174</v>
      </c>
      <c r="J202" s="12">
        <f t="shared" si="100"/>
        <v>6.293953489651738</v>
      </c>
      <c r="K202" s="57">
        <f t="shared" si="101"/>
        <v>1182.7537464491247</v>
      </c>
      <c r="L202" s="59">
        <f t="shared" si="102"/>
        <v>0.29843921973895515</v>
      </c>
      <c r="M202" s="58">
        <f t="shared" si="103"/>
        <v>1.0633603273213725</v>
      </c>
      <c r="N202" s="59">
        <f t="shared" si="104"/>
        <v>6.3360327321372534</v>
      </c>
      <c r="O202" s="8">
        <v>6.3285999999999998</v>
      </c>
      <c r="P202" s="46">
        <v>1158.2097429999999</v>
      </c>
      <c r="Q202" s="46">
        <v>0</v>
      </c>
      <c r="R202" s="46">
        <f t="shared" si="91"/>
        <v>49.099585449124753</v>
      </c>
      <c r="S202" s="48">
        <f t="shared" si="94"/>
        <v>1158.2097429999999</v>
      </c>
      <c r="T202" s="14">
        <f t="shared" si="105"/>
        <v>0.53175608928035523</v>
      </c>
      <c r="U202" s="13">
        <f t="shared" si="106"/>
        <v>1.0473779010733253</v>
      </c>
      <c r="V202" s="14">
        <f t="shared" si="107"/>
        <v>4.737790107332529</v>
      </c>
      <c r="W202" s="56">
        <f t="shared" si="108"/>
        <v>1207.3093284491247</v>
      </c>
      <c r="X202" s="56">
        <f t="shared" si="109"/>
        <v>0.51032686300467311</v>
      </c>
      <c r="Y202" s="56">
        <f t="shared" si="110"/>
        <v>1.0482402809407476</v>
      </c>
      <c r="Z202" s="56">
        <f t="shared" si="111"/>
        <v>4.8240280940747615</v>
      </c>
      <c r="AA202" s="8">
        <v>7.1653000000000002</v>
      </c>
      <c r="AB202" s="46">
        <v>1164.560311</v>
      </c>
      <c r="AC202" s="46">
        <v>0</v>
      </c>
      <c r="AD202" s="46">
        <f t="shared" si="92"/>
        <v>49.099585449124753</v>
      </c>
      <c r="AE202" s="49">
        <f t="shared" si="95"/>
        <v>1164.560311</v>
      </c>
      <c r="AF202" s="16">
        <f t="shared" si="112"/>
        <v>0.77010505380155081</v>
      </c>
      <c r="AG202" s="15">
        <f t="shared" si="113"/>
        <v>1.0248490370524999</v>
      </c>
      <c r="AH202" s="16">
        <f t="shared" si="114"/>
        <v>2.4849037052499856</v>
      </c>
      <c r="AI202" s="64">
        <f t="shared" si="115"/>
        <v>1213.6598964491247</v>
      </c>
      <c r="AJ202" s="64">
        <f t="shared" si="116"/>
        <v>0.7390263184814172</v>
      </c>
      <c r="AK202" s="64">
        <f t="shared" si="117"/>
        <v>1.0260511857074097</v>
      </c>
      <c r="AL202" s="64">
        <f t="shared" si="118"/>
        <v>2.6051185707409719</v>
      </c>
      <c r="AM202" s="9">
        <v>1.9</v>
      </c>
      <c r="AN202" s="17">
        <f t="shared" si="96"/>
        <v>1.0235949321207556</v>
      </c>
      <c r="AO202" s="18">
        <f t="shared" si="119"/>
        <v>7.4692290285005569E-3</v>
      </c>
      <c r="AP202" s="17">
        <f t="shared" si="120"/>
        <v>1.0235949321207556</v>
      </c>
      <c r="AQ202" s="18">
        <f t="shared" si="121"/>
        <v>2.3594932120755585</v>
      </c>
    </row>
    <row r="203" spans="1:43" x14ac:dyDescent="0.3">
      <c r="A203">
        <f t="shared" si="97"/>
        <v>201</v>
      </c>
      <c r="B203" s="7">
        <v>44124</v>
      </c>
      <c r="C203" s="8">
        <v>4.6490999999999998</v>
      </c>
      <c r="D203" s="46">
        <v>1136.3507090000001</v>
      </c>
      <c r="E203" s="46">
        <v>0</v>
      </c>
      <c r="F203" s="46">
        <f t="shared" si="90"/>
        <v>49.103252809613991</v>
      </c>
      <c r="G203" s="47">
        <f t="shared" si="93"/>
        <v>1136.3507090000001</v>
      </c>
      <c r="H203" s="12">
        <f t="shared" si="98"/>
        <v>0.23786337074982455</v>
      </c>
      <c r="I203" s="11">
        <f t="shared" si="99"/>
        <v>1.0654678787032548</v>
      </c>
      <c r="J203" s="12">
        <f t="shared" si="100"/>
        <v>6.5467878703254767</v>
      </c>
      <c r="K203" s="57">
        <f t="shared" si="101"/>
        <v>1185.4539618096142</v>
      </c>
      <c r="L203" s="59">
        <f t="shared" si="102"/>
        <v>0.22829903254131256</v>
      </c>
      <c r="M203" s="58">
        <f t="shared" si="103"/>
        <v>1.0657879686610754</v>
      </c>
      <c r="N203" s="59">
        <f t="shared" si="104"/>
        <v>6.5787968661075391</v>
      </c>
      <c r="O203" s="8">
        <v>6.1845999999999997</v>
      </c>
      <c r="P203" s="46">
        <v>1163.9882419999999</v>
      </c>
      <c r="Q203" s="46">
        <v>0</v>
      </c>
      <c r="R203" s="46">
        <f t="shared" si="91"/>
        <v>49.103252809613991</v>
      </c>
      <c r="S203" s="48">
        <f t="shared" si="94"/>
        <v>1163.9882419999999</v>
      </c>
      <c r="T203" s="14">
        <f t="shared" si="105"/>
        <v>0.49891645575632637</v>
      </c>
      <c r="U203" s="13">
        <f t="shared" si="106"/>
        <v>1.0526034417757353</v>
      </c>
      <c r="V203" s="14">
        <f t="shared" si="107"/>
        <v>5.2603441775735282</v>
      </c>
      <c r="W203" s="56">
        <f t="shared" si="108"/>
        <v>1213.0914948096138</v>
      </c>
      <c r="X203" s="56">
        <f t="shared" si="109"/>
        <v>0.47892998291636513</v>
      </c>
      <c r="Y203" s="56">
        <f t="shared" si="110"/>
        <v>1.0532606179391797</v>
      </c>
      <c r="Z203" s="56">
        <f t="shared" si="111"/>
        <v>5.3260617939179689</v>
      </c>
      <c r="AA203" s="8">
        <v>7.0167999999999999</v>
      </c>
      <c r="AB203" s="46">
        <v>1172.598866</v>
      </c>
      <c r="AC203" s="46">
        <v>0</v>
      </c>
      <c r="AD203" s="46">
        <f t="shared" si="92"/>
        <v>49.103252809613991</v>
      </c>
      <c r="AE203" s="49">
        <f t="shared" si="95"/>
        <v>1172.598866</v>
      </c>
      <c r="AF203" s="16">
        <f t="shared" si="112"/>
        <v>0.69026523779582849</v>
      </c>
      <c r="AG203" s="15">
        <f t="shared" si="113"/>
        <v>1.0319232136951586</v>
      </c>
      <c r="AH203" s="16">
        <f t="shared" si="114"/>
        <v>3.1923213695158603</v>
      </c>
      <c r="AI203" s="64">
        <f t="shared" si="115"/>
        <v>1221.7021188096141</v>
      </c>
      <c r="AJ203" s="64">
        <f t="shared" si="116"/>
        <v>0.66264217710572115</v>
      </c>
      <c r="AK203" s="64">
        <f t="shared" si="117"/>
        <v>1.0328502336226004</v>
      </c>
      <c r="AL203" s="64">
        <f t="shared" si="118"/>
        <v>3.2850233622600422</v>
      </c>
      <c r="AM203" s="9">
        <v>1.9</v>
      </c>
      <c r="AN203" s="17">
        <f t="shared" si="96"/>
        <v>1.0236713867705598</v>
      </c>
      <c r="AO203" s="18">
        <f t="shared" si="119"/>
        <v>7.4692290285005569E-3</v>
      </c>
      <c r="AP203" s="17">
        <f t="shared" si="120"/>
        <v>1.0236713867705598</v>
      </c>
      <c r="AQ203" s="18">
        <f t="shared" si="121"/>
        <v>2.3671386770559799</v>
      </c>
    </row>
    <row r="204" spans="1:43" x14ac:dyDescent="0.3">
      <c r="A204">
        <f t="shared" si="97"/>
        <v>202</v>
      </c>
      <c r="B204" s="7">
        <v>44125</v>
      </c>
      <c r="C204" s="8">
        <v>4.6849999999999996</v>
      </c>
      <c r="D204" s="46">
        <v>1135.7830739999999</v>
      </c>
      <c r="E204" s="46">
        <v>0</v>
      </c>
      <c r="F204" s="46">
        <f t="shared" si="90"/>
        <v>49.106920444026784</v>
      </c>
      <c r="G204" s="47">
        <f t="shared" si="93"/>
        <v>1135.7830739999999</v>
      </c>
      <c r="H204" s="12">
        <f t="shared" si="98"/>
        <v>-4.9952448263057558E-2</v>
      </c>
      <c r="I204" s="11">
        <f t="shared" si="99"/>
        <v>1.064935651412386</v>
      </c>
      <c r="J204" s="12">
        <f t="shared" si="100"/>
        <v>6.4935651412385997</v>
      </c>
      <c r="K204" s="57">
        <f t="shared" si="101"/>
        <v>1184.8899944440268</v>
      </c>
      <c r="L204" s="59">
        <f t="shared" si="102"/>
        <v>-4.7573957636148911E-2</v>
      </c>
      <c r="M204" s="58">
        <f t="shared" si="103"/>
        <v>1.0652809311443734</v>
      </c>
      <c r="N204" s="59">
        <f t="shared" si="104"/>
        <v>6.5280931144373389</v>
      </c>
      <c r="O204" s="8">
        <v>6.2175000000000002</v>
      </c>
      <c r="P204" s="46">
        <v>1163.007566</v>
      </c>
      <c r="Q204" s="46">
        <v>0</v>
      </c>
      <c r="R204" s="46">
        <f t="shared" si="91"/>
        <v>49.106920444026784</v>
      </c>
      <c r="S204" s="48">
        <f t="shared" si="94"/>
        <v>1163.007566</v>
      </c>
      <c r="T204" s="14">
        <f t="shared" si="105"/>
        <v>-8.425136651851739E-2</v>
      </c>
      <c r="U204" s="13">
        <f t="shared" si="106"/>
        <v>1.0517166089920182</v>
      </c>
      <c r="V204" s="14">
        <f t="shared" si="107"/>
        <v>5.1716608992018243</v>
      </c>
      <c r="W204" s="56">
        <f t="shared" si="108"/>
        <v>1212.1144864440269</v>
      </c>
      <c r="X204" s="56">
        <f t="shared" si="109"/>
        <v>-8.0538720266953856E-2</v>
      </c>
      <c r="Y204" s="56">
        <f t="shared" si="110"/>
        <v>1.0524123353164156</v>
      </c>
      <c r="Z204" s="56">
        <f t="shared" si="111"/>
        <v>5.2412335316415648</v>
      </c>
      <c r="AA204" s="8">
        <v>7.0841000000000003</v>
      </c>
      <c r="AB204" s="46">
        <v>1169.409547</v>
      </c>
      <c r="AC204" s="46">
        <v>0</v>
      </c>
      <c r="AD204" s="46">
        <f t="shared" si="92"/>
        <v>49.106920444026784</v>
      </c>
      <c r="AE204" s="49">
        <f t="shared" si="95"/>
        <v>1169.409547</v>
      </c>
      <c r="AF204" s="16">
        <f t="shared" si="112"/>
        <v>-0.27198721510618418</v>
      </c>
      <c r="AG204" s="15">
        <f t="shared" si="113"/>
        <v>1.0291165144841949</v>
      </c>
      <c r="AH204" s="16">
        <f t="shared" si="114"/>
        <v>2.9116514484194944</v>
      </c>
      <c r="AI204" s="64">
        <f t="shared" si="115"/>
        <v>1218.5164674440268</v>
      </c>
      <c r="AJ204" s="64">
        <f t="shared" si="116"/>
        <v>-0.260755164171389</v>
      </c>
      <c r="AK204" s="64">
        <f t="shared" si="117"/>
        <v>1.0301570233002733</v>
      </c>
      <c r="AL204" s="64">
        <f t="shared" si="118"/>
        <v>3.0157023300273256</v>
      </c>
      <c r="AM204" s="9">
        <v>1.9</v>
      </c>
      <c r="AN204" s="17">
        <f t="shared" si="96"/>
        <v>1.0237478471309369</v>
      </c>
      <c r="AO204" s="18">
        <f t="shared" si="119"/>
        <v>7.4692290285005569E-3</v>
      </c>
      <c r="AP204" s="17">
        <f t="shared" si="120"/>
        <v>1.0237478471309369</v>
      </c>
      <c r="AQ204" s="18">
        <f t="shared" si="121"/>
        <v>2.3747847130936917</v>
      </c>
    </row>
    <row r="205" spans="1:43" x14ac:dyDescent="0.3">
      <c r="A205">
        <f t="shared" si="97"/>
        <v>203</v>
      </c>
      <c r="B205" s="7">
        <v>44126</v>
      </c>
      <c r="C205" s="8">
        <v>4.7526999999999999</v>
      </c>
      <c r="D205" s="46">
        <v>1134.5374380000001</v>
      </c>
      <c r="E205" s="46">
        <v>0</v>
      </c>
      <c r="F205" s="46">
        <f t="shared" si="90"/>
        <v>49.110588352383594</v>
      </c>
      <c r="G205" s="47">
        <f t="shared" si="93"/>
        <v>1134.5374380000001</v>
      </c>
      <c r="H205" s="12">
        <f t="shared" si="98"/>
        <v>-0.10967199886269263</v>
      </c>
      <c r="I205" s="11">
        <f t="shared" si="99"/>
        <v>1.0637677151968805</v>
      </c>
      <c r="J205" s="12">
        <f t="shared" si="100"/>
        <v>6.3767715196880514</v>
      </c>
      <c r="K205" s="57">
        <f t="shared" si="101"/>
        <v>1183.6480263523836</v>
      </c>
      <c r="L205" s="59">
        <f t="shared" si="102"/>
        <v>-0.10481716424873833</v>
      </c>
      <c r="M205" s="58">
        <f t="shared" si="103"/>
        <v>1.0641643338810653</v>
      </c>
      <c r="N205" s="59">
        <f t="shared" si="104"/>
        <v>6.416433388106535</v>
      </c>
      <c r="O205" s="8">
        <v>6.2934999999999999</v>
      </c>
      <c r="P205" s="46">
        <v>1160.3901370000001</v>
      </c>
      <c r="Q205" s="46">
        <v>0</v>
      </c>
      <c r="R205" s="46">
        <f t="shared" si="91"/>
        <v>49.110588352383594</v>
      </c>
      <c r="S205" s="48">
        <f t="shared" si="94"/>
        <v>1160.3901370000001</v>
      </c>
      <c r="T205" s="14">
        <f t="shared" si="105"/>
        <v>-0.22505691936314243</v>
      </c>
      <c r="U205" s="13">
        <f t="shared" si="106"/>
        <v>1.0493496479913904</v>
      </c>
      <c r="V205" s="14">
        <f t="shared" si="107"/>
        <v>4.9349647991390411</v>
      </c>
      <c r="W205" s="56">
        <f t="shared" si="108"/>
        <v>1209.5007253523836</v>
      </c>
      <c r="X205" s="56">
        <f t="shared" si="109"/>
        <v>-0.21563648655922307</v>
      </c>
      <c r="Y205" s="56">
        <f t="shared" si="110"/>
        <v>1.0501429503324236</v>
      </c>
      <c r="Z205" s="56">
        <f t="shared" si="111"/>
        <v>5.0142950332423553</v>
      </c>
      <c r="AA205" s="8">
        <v>7.1460999999999997</v>
      </c>
      <c r="AB205" s="46">
        <v>1166.5129919999999</v>
      </c>
      <c r="AC205" s="46">
        <v>0</v>
      </c>
      <c r="AD205" s="46">
        <f t="shared" si="92"/>
        <v>49.110588352383594</v>
      </c>
      <c r="AE205" s="49">
        <f t="shared" si="95"/>
        <v>1166.5129919999999</v>
      </c>
      <c r="AF205" s="16">
        <f t="shared" si="112"/>
        <v>-0.24769380474367608</v>
      </c>
      <c r="AG205" s="15">
        <f t="shared" si="113"/>
        <v>1.0265674566342236</v>
      </c>
      <c r="AH205" s="16">
        <f t="shared" si="114"/>
        <v>2.6567456634223552</v>
      </c>
      <c r="AI205" s="64">
        <f t="shared" si="115"/>
        <v>1215.6235803523834</v>
      </c>
      <c r="AJ205" s="64">
        <f t="shared" si="116"/>
        <v>-0.23741058647418489</v>
      </c>
      <c r="AK205" s="64">
        <f t="shared" si="117"/>
        <v>1.0277113214696512</v>
      </c>
      <c r="AL205" s="64">
        <f t="shared" si="118"/>
        <v>2.7711321469651162</v>
      </c>
      <c r="AM205" s="9">
        <v>1.9</v>
      </c>
      <c r="AN205" s="17">
        <f t="shared" si="96"/>
        <v>1.0238243132023135</v>
      </c>
      <c r="AO205" s="18">
        <f t="shared" si="119"/>
        <v>7.4692290285005569E-3</v>
      </c>
      <c r="AP205" s="17">
        <f t="shared" si="120"/>
        <v>1.0238243132023135</v>
      </c>
      <c r="AQ205" s="18">
        <f t="shared" si="121"/>
        <v>2.3824313202313485</v>
      </c>
    </row>
    <row r="206" spans="1:43" x14ac:dyDescent="0.3">
      <c r="A206">
        <f t="shared" si="97"/>
        <v>204</v>
      </c>
      <c r="B206" s="7">
        <v>44127</v>
      </c>
      <c r="C206" s="8">
        <v>5.0136000000000003</v>
      </c>
      <c r="D206" s="46">
        <v>1129.1881390000001</v>
      </c>
      <c r="E206" s="46">
        <v>0</v>
      </c>
      <c r="F206" s="46">
        <f t="shared" si="90"/>
        <v>49.114256534704879</v>
      </c>
      <c r="G206" s="47">
        <f t="shared" si="93"/>
        <v>1129.1881390000001</v>
      </c>
      <c r="H206" s="12">
        <f t="shared" si="98"/>
        <v>-0.47149603184799549</v>
      </c>
      <c r="I206" s="11">
        <f t="shared" si="99"/>
        <v>1.0587520926316472</v>
      </c>
      <c r="J206" s="12">
        <f t="shared" si="100"/>
        <v>5.8752092631647157</v>
      </c>
      <c r="K206" s="57">
        <f t="shared" si="101"/>
        <v>1178.3023955347051</v>
      </c>
      <c r="L206" s="59">
        <f t="shared" si="102"/>
        <v>-0.45162334567920848</v>
      </c>
      <c r="M206" s="58">
        <f t="shared" si="103"/>
        <v>1.0593583193128668</v>
      </c>
      <c r="N206" s="59">
        <f t="shared" si="104"/>
        <v>5.9358319312866836</v>
      </c>
      <c r="O206" s="8">
        <v>6.4478</v>
      </c>
      <c r="P206" s="46">
        <v>1154.828381</v>
      </c>
      <c r="Q206" s="46">
        <v>0</v>
      </c>
      <c r="R206" s="46">
        <f t="shared" si="91"/>
        <v>49.114256534704879</v>
      </c>
      <c r="S206" s="48">
        <f t="shared" si="94"/>
        <v>1154.828381</v>
      </c>
      <c r="T206" s="14">
        <f t="shared" si="105"/>
        <v>-0.47930052338940321</v>
      </c>
      <c r="U206" s="13">
        <f t="shared" si="106"/>
        <v>1.0443201096363828</v>
      </c>
      <c r="V206" s="14">
        <f t="shared" si="107"/>
        <v>4.4320109636382776</v>
      </c>
      <c r="W206" s="56">
        <f t="shared" si="108"/>
        <v>1203.942637534705</v>
      </c>
      <c r="X206" s="56">
        <f t="shared" si="109"/>
        <v>-0.45953571595083176</v>
      </c>
      <c r="Y206" s="56">
        <f t="shared" si="110"/>
        <v>1.0453171684071063</v>
      </c>
      <c r="Z206" s="56">
        <f t="shared" si="111"/>
        <v>4.5317168407106312</v>
      </c>
      <c r="AA206" s="8">
        <v>7.2263000000000002</v>
      </c>
      <c r="AB206" s="46">
        <v>1162.6953289999999</v>
      </c>
      <c r="AC206" s="46">
        <v>0</v>
      </c>
      <c r="AD206" s="46">
        <f t="shared" si="92"/>
        <v>49.114256534704879</v>
      </c>
      <c r="AE206" s="49">
        <f t="shared" si="95"/>
        <v>1162.6953289999999</v>
      </c>
      <c r="AF206" s="16">
        <f t="shared" si="112"/>
        <v>-0.3272713657011761</v>
      </c>
      <c r="AG206" s="15">
        <f t="shared" si="113"/>
        <v>1.0232077952990528</v>
      </c>
      <c r="AH206" s="16">
        <f t="shared" si="114"/>
        <v>2.3207795299052814</v>
      </c>
      <c r="AI206" s="64">
        <f t="shared" si="115"/>
        <v>1211.8095855347049</v>
      </c>
      <c r="AJ206" s="64">
        <f t="shared" si="116"/>
        <v>-0.31374801207566527</v>
      </c>
      <c r="AK206" s="64">
        <f t="shared" si="117"/>
        <v>1.0244868976286636</v>
      </c>
      <c r="AL206" s="64">
        <f t="shared" si="118"/>
        <v>2.4486897628663629</v>
      </c>
      <c r="AM206" s="9">
        <v>1.9</v>
      </c>
      <c r="AN206" s="17">
        <f t="shared" si="96"/>
        <v>1.0239007849851161</v>
      </c>
      <c r="AO206" s="18">
        <f t="shared" si="119"/>
        <v>7.4692290285005569E-3</v>
      </c>
      <c r="AP206" s="17">
        <f t="shared" si="120"/>
        <v>1.0239007849851161</v>
      </c>
      <c r="AQ206" s="18">
        <f t="shared" si="121"/>
        <v>2.3900784985116053</v>
      </c>
    </row>
    <row r="207" spans="1:43" x14ac:dyDescent="0.3">
      <c r="A207">
        <f t="shared" si="97"/>
        <v>205</v>
      </c>
      <c r="B207" s="7">
        <v>44130</v>
      </c>
      <c r="C207" s="8">
        <v>4.97</v>
      </c>
      <c r="D207" s="46">
        <v>1130.3315709999999</v>
      </c>
      <c r="E207" s="46">
        <v>0</v>
      </c>
      <c r="F207" s="46">
        <f t="shared" si="90"/>
        <v>49.117924991011101</v>
      </c>
      <c r="G207" s="47">
        <f t="shared" si="93"/>
        <v>1130.3315709999999</v>
      </c>
      <c r="H207" s="12">
        <f t="shared" si="98"/>
        <v>0.10126142495727741</v>
      </c>
      <c r="I207" s="11">
        <f t="shared" si="99"/>
        <v>1.059824200087411</v>
      </c>
      <c r="J207" s="12">
        <f t="shared" si="100"/>
        <v>5.9824200087410961</v>
      </c>
      <c r="K207" s="57">
        <f t="shared" si="101"/>
        <v>1179.449495991011</v>
      </c>
      <c r="L207" s="59">
        <f t="shared" si="102"/>
        <v>9.7351958262414939E-2</v>
      </c>
      <c r="M207" s="58">
        <f t="shared" si="103"/>
        <v>1.0603896253817338</v>
      </c>
      <c r="N207" s="59">
        <f t="shared" si="104"/>
        <v>6.0389625381733758</v>
      </c>
      <c r="O207" s="8">
        <v>6.4192999999999998</v>
      </c>
      <c r="P207" s="46">
        <v>1156.1898650000001</v>
      </c>
      <c r="Q207" s="46">
        <v>0</v>
      </c>
      <c r="R207" s="46">
        <f t="shared" si="91"/>
        <v>49.117924991011101</v>
      </c>
      <c r="S207" s="48">
        <f t="shared" si="94"/>
        <v>1156.1898650000001</v>
      </c>
      <c r="T207" s="14">
        <f t="shared" si="105"/>
        <v>0.1178949203535451</v>
      </c>
      <c r="U207" s="13">
        <f t="shared" si="106"/>
        <v>1.0455513099978746</v>
      </c>
      <c r="V207" s="14">
        <f t="shared" si="107"/>
        <v>4.5551309997874601</v>
      </c>
      <c r="W207" s="56">
        <f t="shared" si="108"/>
        <v>1205.3077899910111</v>
      </c>
      <c r="X207" s="56">
        <f t="shared" si="109"/>
        <v>0.11339015778206729</v>
      </c>
      <c r="Y207" s="56">
        <f t="shared" si="110"/>
        <v>1.0465024551936861</v>
      </c>
      <c r="Z207" s="56">
        <f t="shared" si="111"/>
        <v>4.6502455193686121</v>
      </c>
      <c r="AA207" s="8">
        <v>7.1833999999999998</v>
      </c>
      <c r="AB207" s="46">
        <v>1165.226555</v>
      </c>
      <c r="AC207" s="46">
        <v>0</v>
      </c>
      <c r="AD207" s="46">
        <f t="shared" si="92"/>
        <v>49.117924991011101</v>
      </c>
      <c r="AE207" s="49">
        <f t="shared" si="95"/>
        <v>1165.226555</v>
      </c>
      <c r="AF207" s="16">
        <f t="shared" si="112"/>
        <v>0.21770329138390832</v>
      </c>
      <c r="AG207" s="15">
        <f t="shared" si="113"/>
        <v>1.0254353523471156</v>
      </c>
      <c r="AH207" s="16">
        <f t="shared" si="114"/>
        <v>2.5435352347115581</v>
      </c>
      <c r="AI207" s="64">
        <f t="shared" si="115"/>
        <v>1214.344479991011</v>
      </c>
      <c r="AJ207" s="64">
        <f t="shared" si="116"/>
        <v>0.20918257179716182</v>
      </c>
      <c r="AK207" s="64">
        <f t="shared" si="117"/>
        <v>1.0266299456688481</v>
      </c>
      <c r="AL207" s="64">
        <f t="shared" si="118"/>
        <v>2.6629945668848132</v>
      </c>
      <c r="AM207" s="9">
        <v>1.9</v>
      </c>
      <c r="AN207" s="17">
        <f t="shared" si="96"/>
        <v>1.0239772624797712</v>
      </c>
      <c r="AO207" s="18">
        <f t="shared" si="119"/>
        <v>7.4692290285005569E-3</v>
      </c>
      <c r="AP207" s="17">
        <f t="shared" si="120"/>
        <v>1.0239772624797712</v>
      </c>
      <c r="AQ207" s="18">
        <f t="shared" si="121"/>
        <v>2.3977262479771166</v>
      </c>
    </row>
    <row r="208" spans="1:43" x14ac:dyDescent="0.3">
      <c r="A208">
        <f t="shared" si="97"/>
        <v>206</v>
      </c>
      <c r="B208" s="7">
        <v>44131</v>
      </c>
      <c r="C208" s="8">
        <v>5.0199999999999996</v>
      </c>
      <c r="D208" s="46">
        <v>1129.491317</v>
      </c>
      <c r="E208" s="46">
        <v>0</v>
      </c>
      <c r="F208" s="46">
        <f t="shared" si="90"/>
        <v>49.121593721322725</v>
      </c>
      <c r="G208" s="47">
        <f t="shared" si="93"/>
        <v>1129.491317</v>
      </c>
      <c r="H208" s="12">
        <f t="shared" si="98"/>
        <v>-7.4336948693431992E-2</v>
      </c>
      <c r="I208" s="11">
        <f t="shared" si="99"/>
        <v>1.0590363591155514</v>
      </c>
      <c r="J208" s="12">
        <f t="shared" si="100"/>
        <v>5.9036359115551384</v>
      </c>
      <c r="K208" s="57">
        <f t="shared" si="101"/>
        <v>1178.6129107213228</v>
      </c>
      <c r="L208" s="59">
        <f t="shared" si="102"/>
        <v>-7.0930147711434355E-2</v>
      </c>
      <c r="M208" s="58">
        <f t="shared" si="103"/>
        <v>1.0596374894541338</v>
      </c>
      <c r="N208" s="59">
        <f t="shared" si="104"/>
        <v>5.963748945413383</v>
      </c>
      <c r="O208" s="8">
        <v>6.4932999999999996</v>
      </c>
      <c r="P208" s="46">
        <v>1153.6892800000001</v>
      </c>
      <c r="Q208" s="46">
        <v>0</v>
      </c>
      <c r="R208" s="46">
        <f t="shared" si="91"/>
        <v>49.121593721322725</v>
      </c>
      <c r="S208" s="48">
        <f t="shared" si="94"/>
        <v>1153.6892800000001</v>
      </c>
      <c r="T208" s="14">
        <f t="shared" si="105"/>
        <v>-0.21627805914039566</v>
      </c>
      <c r="U208" s="13">
        <f t="shared" si="106"/>
        <v>1.0432900119172943</v>
      </c>
      <c r="V208" s="14">
        <f t="shared" si="107"/>
        <v>4.3290011917294313</v>
      </c>
      <c r="W208" s="56">
        <f t="shared" si="108"/>
        <v>1202.8108737213229</v>
      </c>
      <c r="X208" s="56">
        <f t="shared" si="109"/>
        <v>-0.20716005408932814</v>
      </c>
      <c r="Y208" s="56">
        <f t="shared" si="110"/>
        <v>1.0443345201414607</v>
      </c>
      <c r="Z208" s="56">
        <f t="shared" si="111"/>
        <v>4.4334520141460665</v>
      </c>
      <c r="AA208" s="8">
        <v>7.2535999999999996</v>
      </c>
      <c r="AB208" s="46">
        <v>1161.937267</v>
      </c>
      <c r="AC208" s="46">
        <v>0</v>
      </c>
      <c r="AD208" s="46">
        <f t="shared" si="92"/>
        <v>49.121593721322725</v>
      </c>
      <c r="AE208" s="49">
        <f t="shared" si="95"/>
        <v>1161.937267</v>
      </c>
      <c r="AF208" s="16">
        <f t="shared" si="112"/>
        <v>-0.2822874217795257</v>
      </c>
      <c r="AG208" s="15">
        <f t="shared" si="113"/>
        <v>1.0225406773289591</v>
      </c>
      <c r="AH208" s="16">
        <f t="shared" si="114"/>
        <v>2.2540677328959147</v>
      </c>
      <c r="AI208" s="64">
        <f t="shared" si="115"/>
        <v>1211.0588607213228</v>
      </c>
      <c r="AJ208" s="64">
        <f t="shared" si="116"/>
        <v>-0.27056731626206032</v>
      </c>
      <c r="AK208" s="64">
        <f t="shared" si="117"/>
        <v>1.0238522205769094</v>
      </c>
      <c r="AL208" s="64">
        <f t="shared" si="118"/>
        <v>2.3852220576909389</v>
      </c>
      <c r="AM208" s="9">
        <v>1.9</v>
      </c>
      <c r="AN208" s="17">
        <f t="shared" si="96"/>
        <v>1.0240537456867056</v>
      </c>
      <c r="AO208" s="18">
        <f t="shared" si="119"/>
        <v>7.4692290285005569E-3</v>
      </c>
      <c r="AP208" s="17">
        <f t="shared" si="120"/>
        <v>1.0240537456867056</v>
      </c>
      <c r="AQ208" s="18">
        <f t="shared" si="121"/>
        <v>2.4053745686705597</v>
      </c>
    </row>
    <row r="209" spans="1:43" x14ac:dyDescent="0.3">
      <c r="A209">
        <f t="shared" si="97"/>
        <v>207</v>
      </c>
      <c r="B209" s="7">
        <v>44132</v>
      </c>
      <c r="C209" s="8">
        <v>5.1231</v>
      </c>
      <c r="D209" s="46">
        <v>1127.538507</v>
      </c>
      <c r="E209" s="46">
        <v>0</v>
      </c>
      <c r="F209" s="46">
        <f t="shared" si="90"/>
        <v>49.125262725660221</v>
      </c>
      <c r="G209" s="47">
        <f t="shared" si="93"/>
        <v>1127.538507</v>
      </c>
      <c r="H209" s="12">
        <f t="shared" si="98"/>
        <v>-0.17289287404057552</v>
      </c>
      <c r="I209" s="11">
        <f t="shared" si="99"/>
        <v>1.0572053607171419</v>
      </c>
      <c r="J209" s="12">
        <f t="shared" si="100"/>
        <v>5.7205360717141884</v>
      </c>
      <c r="K209" s="57">
        <f t="shared" si="101"/>
        <v>1176.6637697256601</v>
      </c>
      <c r="L209" s="59">
        <f t="shared" si="102"/>
        <v>-0.16537583950864132</v>
      </c>
      <c r="M209" s="58">
        <f t="shared" si="103"/>
        <v>1.0578851050602007</v>
      </c>
      <c r="N209" s="59">
        <f t="shared" si="104"/>
        <v>5.7885105060200726</v>
      </c>
      <c r="O209" s="8">
        <v>6.5191999999999997</v>
      </c>
      <c r="P209" s="46">
        <v>1153.0053230000001</v>
      </c>
      <c r="Q209" s="46">
        <v>0</v>
      </c>
      <c r="R209" s="46">
        <f t="shared" si="91"/>
        <v>49.125262725660221</v>
      </c>
      <c r="S209" s="48">
        <f t="shared" si="94"/>
        <v>1153.0053230000001</v>
      </c>
      <c r="T209" s="14">
        <f t="shared" si="105"/>
        <v>-5.9284333473219597E-2</v>
      </c>
      <c r="U209" s="13">
        <f t="shared" si="106"/>
        <v>1.0426715043875365</v>
      </c>
      <c r="V209" s="14">
        <f t="shared" si="107"/>
        <v>4.267150438753653</v>
      </c>
      <c r="W209" s="56">
        <f t="shared" si="108"/>
        <v>1202.1305857256602</v>
      </c>
      <c r="X209" s="56">
        <f t="shared" si="109"/>
        <v>-5.6558184709287751E-2</v>
      </c>
      <c r="Y209" s="56">
        <f t="shared" si="110"/>
        <v>1.0437438634945762</v>
      </c>
      <c r="Z209" s="56">
        <f t="shared" si="111"/>
        <v>4.3743863494576152</v>
      </c>
      <c r="AA209" s="8">
        <v>7.2182000000000004</v>
      </c>
      <c r="AB209" s="46">
        <v>1164.0776980000001</v>
      </c>
      <c r="AC209" s="46">
        <v>0</v>
      </c>
      <c r="AD209" s="46">
        <f t="shared" si="92"/>
        <v>49.125262725660221</v>
      </c>
      <c r="AE209" s="49">
        <f t="shared" si="95"/>
        <v>1164.0776980000001</v>
      </c>
      <c r="AF209" s="16">
        <f t="shared" si="112"/>
        <v>0.18421226866458529</v>
      </c>
      <c r="AG209" s="15">
        <f t="shared" si="113"/>
        <v>1.0244243227086851</v>
      </c>
      <c r="AH209" s="16">
        <f t="shared" si="114"/>
        <v>2.4424322708685109</v>
      </c>
      <c r="AI209" s="64">
        <f t="shared" si="115"/>
        <v>1213.2029607256602</v>
      </c>
      <c r="AJ209" s="64">
        <f t="shared" si="116"/>
        <v>0.17704341827451398</v>
      </c>
      <c r="AK209" s="64">
        <f t="shared" si="117"/>
        <v>1.0256648835462983</v>
      </c>
      <c r="AL209" s="64">
        <f t="shared" si="118"/>
        <v>2.5664883546298256</v>
      </c>
      <c r="AM209" s="9">
        <v>1.9</v>
      </c>
      <c r="AN209" s="17">
        <f t="shared" si="96"/>
        <v>1.0241302346063459</v>
      </c>
      <c r="AO209" s="18">
        <f t="shared" si="119"/>
        <v>7.4692290285005569E-3</v>
      </c>
      <c r="AP209" s="17">
        <f t="shared" si="120"/>
        <v>1.0241302346063459</v>
      </c>
      <c r="AQ209" s="18">
        <f t="shared" si="121"/>
        <v>2.4130234606345891</v>
      </c>
    </row>
    <row r="210" spans="1:43" x14ac:dyDescent="0.3">
      <c r="A210">
        <f t="shared" si="97"/>
        <v>208</v>
      </c>
      <c r="B210" s="7">
        <v>44133</v>
      </c>
      <c r="C210" s="8">
        <v>5.0627000000000004</v>
      </c>
      <c r="D210" s="46">
        <v>1129.03161</v>
      </c>
      <c r="E210" s="46">
        <v>0</v>
      </c>
      <c r="F210" s="46">
        <f t="shared" si="90"/>
        <v>49.128932004044053</v>
      </c>
      <c r="G210" s="47">
        <f t="shared" si="93"/>
        <v>1129.03161</v>
      </c>
      <c r="H210" s="12">
        <f t="shared" si="98"/>
        <v>0.13242146416556633</v>
      </c>
      <c r="I210" s="11">
        <f t="shared" si="99"/>
        <v>1.0586053275350404</v>
      </c>
      <c r="J210" s="12">
        <f t="shared" si="100"/>
        <v>5.8605327535040441</v>
      </c>
      <c r="K210" s="57">
        <f t="shared" si="101"/>
        <v>1178.1605420040441</v>
      </c>
      <c r="L210" s="59">
        <f t="shared" si="102"/>
        <v>0.12720475609893089</v>
      </c>
      <c r="M210" s="58">
        <f t="shared" si="103"/>
        <v>1.0592307852278995</v>
      </c>
      <c r="N210" s="59">
        <f t="shared" si="104"/>
        <v>5.9230785227899485</v>
      </c>
      <c r="O210" s="8">
        <v>6.4901</v>
      </c>
      <c r="P210" s="46">
        <v>1154.3855289999999</v>
      </c>
      <c r="Q210" s="46">
        <v>0</v>
      </c>
      <c r="R210" s="46">
        <f t="shared" si="91"/>
        <v>49.128932004044053</v>
      </c>
      <c r="S210" s="48">
        <f t="shared" si="94"/>
        <v>1154.3855289999999</v>
      </c>
      <c r="T210" s="14">
        <f t="shared" si="105"/>
        <v>0.11970508483072351</v>
      </c>
      <c r="U210" s="13">
        <f t="shared" si="106"/>
        <v>1.0439196351963693</v>
      </c>
      <c r="V210" s="14">
        <f t="shared" si="107"/>
        <v>4.3919635196369322</v>
      </c>
      <c r="W210" s="56">
        <f t="shared" si="108"/>
        <v>1203.5144610040441</v>
      </c>
      <c r="X210" s="56">
        <f t="shared" si="109"/>
        <v>0.11511854825225765</v>
      </c>
      <c r="Y210" s="56">
        <f t="shared" si="110"/>
        <v>1.044945406277703</v>
      </c>
      <c r="Z210" s="56">
        <f t="shared" si="111"/>
        <v>4.4945406277703048</v>
      </c>
      <c r="AA210" s="8">
        <v>7.2350000000000003</v>
      </c>
      <c r="AB210" s="46">
        <v>1163.5371379999999</v>
      </c>
      <c r="AC210" s="46">
        <v>0</v>
      </c>
      <c r="AD210" s="46">
        <f t="shared" si="92"/>
        <v>49.128932004044053</v>
      </c>
      <c r="AE210" s="49">
        <f t="shared" si="95"/>
        <v>1163.5371379999999</v>
      </c>
      <c r="AF210" s="16">
        <f t="shared" si="112"/>
        <v>-4.6436762849155766E-2</v>
      </c>
      <c r="AG210" s="15">
        <f t="shared" si="113"/>
        <v>1.0239486132153799</v>
      </c>
      <c r="AH210" s="16">
        <f t="shared" si="114"/>
        <v>2.3948613215379888</v>
      </c>
      <c r="AI210" s="64">
        <f t="shared" si="115"/>
        <v>1212.6660700040441</v>
      </c>
      <c r="AJ210" s="64">
        <f t="shared" si="116"/>
        <v>-4.4253990387144171E-2</v>
      </c>
      <c r="AK210" s="64">
        <f t="shared" si="117"/>
        <v>1.0252109859073293</v>
      </c>
      <c r="AL210" s="64">
        <f t="shared" si="118"/>
        <v>2.5210985907329286</v>
      </c>
      <c r="AM210" s="9">
        <v>1.9</v>
      </c>
      <c r="AN210" s="17">
        <f t="shared" si="96"/>
        <v>1.0242067292391188</v>
      </c>
      <c r="AO210" s="18">
        <f t="shared" si="119"/>
        <v>7.4692290285005569E-3</v>
      </c>
      <c r="AP210" s="17">
        <f t="shared" si="120"/>
        <v>1.0242067292391188</v>
      </c>
      <c r="AQ210" s="18">
        <f t="shared" si="121"/>
        <v>2.4206729239118818</v>
      </c>
    </row>
    <row r="211" spans="1:43" x14ac:dyDescent="0.3">
      <c r="A211">
        <f t="shared" si="97"/>
        <v>209</v>
      </c>
      <c r="B211" s="7">
        <v>44134</v>
      </c>
      <c r="C211" s="8">
        <v>5.1428000000000003</v>
      </c>
      <c r="D211" s="46">
        <v>1127.572866</v>
      </c>
      <c r="E211" s="46">
        <v>0</v>
      </c>
      <c r="F211" s="46">
        <f t="shared" si="90"/>
        <v>49.132601556494691</v>
      </c>
      <c r="G211" s="47">
        <f t="shared" si="93"/>
        <v>1127.572866</v>
      </c>
      <c r="H211" s="12">
        <f t="shared" si="98"/>
        <v>-0.12920311416259045</v>
      </c>
      <c r="I211" s="11">
        <f t="shared" si="99"/>
        <v>1.057237576485174</v>
      </c>
      <c r="J211" s="12">
        <f t="shared" si="100"/>
        <v>5.7237576485174024</v>
      </c>
      <c r="K211" s="57">
        <f t="shared" si="101"/>
        <v>1176.7054675564946</v>
      </c>
      <c r="L211" s="59">
        <f t="shared" si="102"/>
        <v>-0.12350391951461148</v>
      </c>
      <c r="M211" s="58">
        <f t="shared" si="103"/>
        <v>1.0579225936914376</v>
      </c>
      <c r="N211" s="59">
        <f t="shared" si="104"/>
        <v>5.7922593691437596</v>
      </c>
      <c r="O211" s="8">
        <v>6.5439999999999996</v>
      </c>
      <c r="P211" s="46">
        <v>1152.655409</v>
      </c>
      <c r="Q211" s="46">
        <v>0</v>
      </c>
      <c r="R211" s="46">
        <f t="shared" si="91"/>
        <v>49.132601556494691</v>
      </c>
      <c r="S211" s="48">
        <f t="shared" si="94"/>
        <v>1152.655409</v>
      </c>
      <c r="T211" s="14">
        <f t="shared" si="105"/>
        <v>-0.14987367361566362</v>
      </c>
      <c r="U211" s="13">
        <f t="shared" si="106"/>
        <v>1.0423550744895054</v>
      </c>
      <c r="V211" s="14">
        <f t="shared" si="107"/>
        <v>4.2355074489505373</v>
      </c>
      <c r="W211" s="56">
        <f t="shared" si="108"/>
        <v>1201.7880105564946</v>
      </c>
      <c r="X211" s="56">
        <f t="shared" si="109"/>
        <v>-0.14345074392452251</v>
      </c>
      <c r="Y211" s="56">
        <f t="shared" si="110"/>
        <v>1.0434464243187926</v>
      </c>
      <c r="Z211" s="56">
        <f t="shared" si="111"/>
        <v>4.3446424318792642</v>
      </c>
      <c r="AA211" s="8">
        <v>7.3</v>
      </c>
      <c r="AB211" s="46">
        <v>1160.532694</v>
      </c>
      <c r="AC211" s="46">
        <v>0</v>
      </c>
      <c r="AD211" s="46">
        <f t="shared" si="92"/>
        <v>49.132601556494691</v>
      </c>
      <c r="AE211" s="49">
        <f t="shared" si="95"/>
        <v>1160.532694</v>
      </c>
      <c r="AF211" s="16">
        <f t="shared" si="112"/>
        <v>-0.25821642488904617</v>
      </c>
      <c r="AG211" s="15">
        <f t="shared" si="113"/>
        <v>1.0213046097136342</v>
      </c>
      <c r="AH211" s="16">
        <f t="shared" si="114"/>
        <v>2.1304609713634237</v>
      </c>
      <c r="AI211" s="64">
        <f t="shared" si="115"/>
        <v>1209.6652955564946</v>
      </c>
      <c r="AJ211" s="64">
        <f t="shared" si="116"/>
        <v>-0.2474526600335647</v>
      </c>
      <c r="AK211" s="64">
        <f t="shared" si="117"/>
        <v>1.0226740740517453</v>
      </c>
      <c r="AL211" s="64">
        <f t="shared" si="118"/>
        <v>2.2674074051745263</v>
      </c>
      <c r="AM211" s="9">
        <v>1.9</v>
      </c>
      <c r="AN211" s="17">
        <f t="shared" si="96"/>
        <v>1.0242832295854509</v>
      </c>
      <c r="AO211" s="18">
        <f t="shared" si="119"/>
        <v>7.4692290285005569E-3</v>
      </c>
      <c r="AP211" s="17">
        <f t="shared" si="120"/>
        <v>1.0242832295854509</v>
      </c>
      <c r="AQ211" s="18">
        <f t="shared" si="121"/>
        <v>2.4283229585450927</v>
      </c>
    </row>
    <row r="212" spans="1:43" x14ac:dyDescent="0.3">
      <c r="A212">
        <f t="shared" si="97"/>
        <v>210</v>
      </c>
      <c r="B212" s="7">
        <v>44138</v>
      </c>
      <c r="C212" s="8">
        <v>5.2850000000000001</v>
      </c>
      <c r="D212" s="46">
        <v>1124.829921</v>
      </c>
      <c r="E212" s="46">
        <v>0</v>
      </c>
      <c r="F212" s="46">
        <f t="shared" si="90"/>
        <v>49.136271383032607</v>
      </c>
      <c r="G212" s="47">
        <f t="shared" si="93"/>
        <v>1124.829921</v>
      </c>
      <c r="H212" s="12">
        <f t="shared" si="98"/>
        <v>-0.24326099737841389</v>
      </c>
      <c r="I212" s="11">
        <f t="shared" si="99"/>
        <v>1.0546657298119568</v>
      </c>
      <c r="J212" s="12">
        <f t="shared" si="100"/>
        <v>5.4665729811956831</v>
      </c>
      <c r="K212" s="57">
        <f t="shared" si="101"/>
        <v>1173.9661923830326</v>
      </c>
      <c r="L212" s="59">
        <f t="shared" si="102"/>
        <v>-0.2327919134386458</v>
      </c>
      <c r="M212" s="58">
        <f t="shared" si="103"/>
        <v>1.0554598354428835</v>
      </c>
      <c r="N212" s="59">
        <f t="shared" si="104"/>
        <v>5.5459835442883465</v>
      </c>
      <c r="O212" s="8">
        <v>6.6833</v>
      </c>
      <c r="P212" s="46">
        <v>1147.757243</v>
      </c>
      <c r="Q212" s="46">
        <v>0</v>
      </c>
      <c r="R212" s="46">
        <f t="shared" si="91"/>
        <v>49.136271383032607</v>
      </c>
      <c r="S212" s="48">
        <f t="shared" si="94"/>
        <v>1147.757243</v>
      </c>
      <c r="T212" s="14">
        <f t="shared" si="105"/>
        <v>-0.42494625555519194</v>
      </c>
      <c r="U212" s="13">
        <f t="shared" si="106"/>
        <v>1.0379256256308727</v>
      </c>
      <c r="V212" s="14">
        <f t="shared" si="107"/>
        <v>3.792562563087265</v>
      </c>
      <c r="W212" s="56">
        <f t="shared" si="108"/>
        <v>1196.8935143830327</v>
      </c>
      <c r="X212" s="56">
        <f t="shared" si="109"/>
        <v>-0.40726784844486996</v>
      </c>
      <c r="Y212" s="56">
        <f t="shared" si="110"/>
        <v>1.0391968025167946</v>
      </c>
      <c r="Z212" s="56">
        <f t="shared" si="111"/>
        <v>3.9196802516794582</v>
      </c>
      <c r="AA212" s="8">
        <v>7.4177</v>
      </c>
      <c r="AB212" s="46">
        <v>1154.8698280000001</v>
      </c>
      <c r="AC212" s="46">
        <v>0</v>
      </c>
      <c r="AD212" s="46">
        <f t="shared" si="92"/>
        <v>49.136271383032607</v>
      </c>
      <c r="AE212" s="49">
        <f t="shared" si="95"/>
        <v>1154.8698280000001</v>
      </c>
      <c r="AF212" s="16">
        <f t="shared" si="112"/>
        <v>-0.48795402570536162</v>
      </c>
      <c r="AG212" s="15">
        <f t="shared" si="113"/>
        <v>1.016321112755822</v>
      </c>
      <c r="AH212" s="16">
        <f t="shared" si="114"/>
        <v>1.6321112755822043</v>
      </c>
      <c r="AI212" s="64">
        <f t="shared" si="115"/>
        <v>1204.0060993830327</v>
      </c>
      <c r="AJ212" s="64">
        <f t="shared" si="116"/>
        <v>-0.46783157243991402</v>
      </c>
      <c r="AK212" s="64">
        <f t="shared" si="117"/>
        <v>1.0178896818501737</v>
      </c>
      <c r="AL212" s="64">
        <f t="shared" si="118"/>
        <v>1.78896818501737</v>
      </c>
      <c r="AM212" s="9">
        <v>1.9</v>
      </c>
      <c r="AN212" s="17">
        <f t="shared" si="96"/>
        <v>1.0243597356457692</v>
      </c>
      <c r="AO212" s="18">
        <f t="shared" si="119"/>
        <v>7.4692290285005569E-3</v>
      </c>
      <c r="AP212" s="17">
        <f t="shared" si="120"/>
        <v>1.0243597356457692</v>
      </c>
      <c r="AQ212" s="18">
        <f t="shared" si="121"/>
        <v>2.4359735645769209</v>
      </c>
    </row>
    <row r="213" spans="1:43" x14ac:dyDescent="0.3">
      <c r="A213">
        <f t="shared" si="97"/>
        <v>211</v>
      </c>
      <c r="B213" s="7">
        <v>44139</v>
      </c>
      <c r="C213" s="8">
        <v>5.165</v>
      </c>
      <c r="D213" s="46">
        <v>1127.5585169999999</v>
      </c>
      <c r="E213" s="46">
        <v>0</v>
      </c>
      <c r="F213" s="46">
        <f t="shared" si="90"/>
        <v>49.139941483678271</v>
      </c>
      <c r="G213" s="47">
        <f t="shared" si="93"/>
        <v>1127.5585169999999</v>
      </c>
      <c r="H213" s="12">
        <f t="shared" si="98"/>
        <v>0.24257854001377144</v>
      </c>
      <c r="I213" s="11">
        <f t="shared" si="99"/>
        <v>1.0572241225413603</v>
      </c>
      <c r="J213" s="12">
        <f t="shared" si="100"/>
        <v>5.7224122541360334</v>
      </c>
      <c r="K213" s="57">
        <f t="shared" si="101"/>
        <v>1176.6984584836782</v>
      </c>
      <c r="L213" s="59">
        <f t="shared" si="102"/>
        <v>0.23273805654482338</v>
      </c>
      <c r="M213" s="58">
        <f t="shared" si="103"/>
        <v>1.0579162921515044</v>
      </c>
      <c r="N213" s="59">
        <f t="shared" si="104"/>
        <v>5.79162921515044</v>
      </c>
      <c r="O213" s="8">
        <v>6.5250000000000004</v>
      </c>
      <c r="P213" s="46">
        <v>1153.945013</v>
      </c>
      <c r="Q213" s="46">
        <v>0</v>
      </c>
      <c r="R213" s="46">
        <f t="shared" si="91"/>
        <v>49.139941483678271</v>
      </c>
      <c r="S213" s="48">
        <f t="shared" si="94"/>
        <v>1153.945013</v>
      </c>
      <c r="T213" s="14">
        <f t="shared" si="105"/>
        <v>0.53911835780069417</v>
      </c>
      <c r="U213" s="13">
        <f t="shared" si="106"/>
        <v>1.0435212732189665</v>
      </c>
      <c r="V213" s="14">
        <f t="shared" si="107"/>
        <v>4.3521273218966483</v>
      </c>
      <c r="W213" s="56">
        <f t="shared" si="108"/>
        <v>1203.0849544836783</v>
      </c>
      <c r="X213" s="56">
        <f t="shared" si="109"/>
        <v>0.51729247641860709</v>
      </c>
      <c r="Y213" s="56">
        <f t="shared" si="110"/>
        <v>1.0445724893913968</v>
      </c>
      <c r="Z213" s="56">
        <f t="shared" si="111"/>
        <v>4.4572489391396797</v>
      </c>
      <c r="AA213" s="8">
        <v>7.2769000000000004</v>
      </c>
      <c r="AB213" s="46">
        <v>1162.3613600000001</v>
      </c>
      <c r="AC213" s="46">
        <v>0</v>
      </c>
      <c r="AD213" s="46">
        <f t="shared" si="92"/>
        <v>49.139941483678271</v>
      </c>
      <c r="AE213" s="49">
        <f t="shared" si="95"/>
        <v>1162.3613600000001</v>
      </c>
      <c r="AF213" s="16">
        <f t="shared" si="112"/>
        <v>0.64869059857368683</v>
      </c>
      <c r="AG213" s="15">
        <f t="shared" si="113"/>
        <v>1.0229138922655885</v>
      </c>
      <c r="AH213" s="16">
        <f t="shared" si="114"/>
        <v>2.2913892265588487</v>
      </c>
      <c r="AI213" s="64">
        <f t="shared" si="115"/>
        <v>1211.5013014836784</v>
      </c>
      <c r="AJ213" s="64">
        <f t="shared" si="116"/>
        <v>0.62252193776148879</v>
      </c>
      <c r="AK213" s="64">
        <f t="shared" si="117"/>
        <v>1.0242262684219017</v>
      </c>
      <c r="AL213" s="64">
        <f t="shared" si="118"/>
        <v>2.4226268421901676</v>
      </c>
      <c r="AM213" s="9">
        <v>1.9</v>
      </c>
      <c r="AN213" s="17">
        <f t="shared" si="96"/>
        <v>1.0244362474205004</v>
      </c>
      <c r="AO213" s="18">
        <f t="shared" si="119"/>
        <v>7.4692290285005569E-3</v>
      </c>
      <c r="AP213" s="17">
        <f t="shared" si="120"/>
        <v>1.0244362474205004</v>
      </c>
      <c r="AQ213" s="18">
        <f t="shared" si="121"/>
        <v>2.4436247420500434</v>
      </c>
    </row>
    <row r="214" spans="1:43" x14ac:dyDescent="0.3">
      <c r="A214">
        <f t="shared" si="97"/>
        <v>212</v>
      </c>
      <c r="B214" s="7">
        <v>44140</v>
      </c>
      <c r="C214" s="8">
        <v>5.1342999999999996</v>
      </c>
      <c r="D214" s="46">
        <v>1128.423358</v>
      </c>
      <c r="E214" s="46">
        <v>0</v>
      </c>
      <c r="F214" s="46">
        <f t="shared" si="90"/>
        <v>49.143611858452161</v>
      </c>
      <c r="G214" s="47">
        <f t="shared" si="93"/>
        <v>1128.423358</v>
      </c>
      <c r="H214" s="12">
        <f t="shared" si="98"/>
        <v>7.6700320822475909E-2</v>
      </c>
      <c r="I214" s="11">
        <f t="shared" si="99"/>
        <v>1.0580350168351622</v>
      </c>
      <c r="J214" s="12">
        <f t="shared" si="100"/>
        <v>5.8035016835162212</v>
      </c>
      <c r="K214" s="57">
        <f t="shared" si="101"/>
        <v>1177.5669698584522</v>
      </c>
      <c r="L214" s="59">
        <f t="shared" si="102"/>
        <v>7.3809170778815769E-2</v>
      </c>
      <c r="M214" s="58">
        <f t="shared" si="103"/>
        <v>1.0586971313942755</v>
      </c>
      <c r="N214" s="59">
        <f t="shared" si="104"/>
        <v>5.8697131394275459</v>
      </c>
      <c r="O214" s="8">
        <v>6.4336000000000002</v>
      </c>
      <c r="P214" s="46">
        <v>1157.6535429999999</v>
      </c>
      <c r="Q214" s="46">
        <v>0</v>
      </c>
      <c r="R214" s="46">
        <f t="shared" si="91"/>
        <v>49.143611858452161</v>
      </c>
      <c r="S214" s="48">
        <f t="shared" si="94"/>
        <v>1157.6535429999999</v>
      </c>
      <c r="T214" s="14">
        <f t="shared" si="105"/>
        <v>0.32137839829633474</v>
      </c>
      <c r="U214" s="13">
        <f t="shared" si="106"/>
        <v>1.0468749251727192</v>
      </c>
      <c r="V214" s="14">
        <f t="shared" si="107"/>
        <v>4.6874925172719184</v>
      </c>
      <c r="W214" s="56">
        <f t="shared" si="108"/>
        <v>1206.7971548584521</v>
      </c>
      <c r="X214" s="56">
        <f t="shared" si="109"/>
        <v>0.30855679484138587</v>
      </c>
      <c r="Y214" s="56">
        <f t="shared" si="110"/>
        <v>1.0477955887844577</v>
      </c>
      <c r="Z214" s="56">
        <f t="shared" si="111"/>
        <v>4.7795588784457665</v>
      </c>
      <c r="AA214" s="8">
        <v>7.1550000000000002</v>
      </c>
      <c r="AB214" s="46">
        <v>1168.9340689999999</v>
      </c>
      <c r="AC214" s="46">
        <v>0</v>
      </c>
      <c r="AD214" s="46">
        <f t="shared" si="92"/>
        <v>49.143611858452161</v>
      </c>
      <c r="AE214" s="49">
        <f t="shared" si="95"/>
        <v>1168.9340689999999</v>
      </c>
      <c r="AF214" s="16">
        <f t="shared" si="112"/>
        <v>0.56546175967169265</v>
      </c>
      <c r="AG214" s="15">
        <f t="shared" si="113"/>
        <v>1.0286980791607196</v>
      </c>
      <c r="AH214" s="16">
        <f t="shared" si="114"/>
        <v>2.8698079160719647</v>
      </c>
      <c r="AI214" s="64">
        <f t="shared" si="115"/>
        <v>1218.0776808584521</v>
      </c>
      <c r="AJ214" s="64">
        <f t="shared" si="116"/>
        <v>0.54282891538952605</v>
      </c>
      <c r="AK214" s="64">
        <f t="shared" si="117"/>
        <v>1.0297860647659109</v>
      </c>
      <c r="AL214" s="64">
        <f t="shared" si="118"/>
        <v>2.9786064765910947</v>
      </c>
      <c r="AM214" s="9">
        <v>1.9</v>
      </c>
      <c r="AN214" s="17">
        <f t="shared" si="96"/>
        <v>1.0245127649100711</v>
      </c>
      <c r="AO214" s="18">
        <f t="shared" si="119"/>
        <v>7.4692290285005569E-3</v>
      </c>
      <c r="AP214" s="17">
        <f t="shared" si="120"/>
        <v>1.0245127649100711</v>
      </c>
      <c r="AQ214" s="18">
        <f t="shared" si="121"/>
        <v>2.451276491007115</v>
      </c>
    </row>
    <row r="215" spans="1:43" x14ac:dyDescent="0.3">
      <c r="A215">
        <f t="shared" si="97"/>
        <v>213</v>
      </c>
      <c r="B215" s="7">
        <v>44141</v>
      </c>
      <c r="C215" s="8">
        <v>5.0019</v>
      </c>
      <c r="D215" s="46">
        <v>1131.4069790000001</v>
      </c>
      <c r="E215" s="46">
        <v>0</v>
      </c>
      <c r="F215" s="46">
        <f t="shared" si="90"/>
        <v>49.147282507374747</v>
      </c>
      <c r="G215" s="47">
        <f t="shared" si="93"/>
        <v>1131.4069790000001</v>
      </c>
      <c r="H215" s="12">
        <f t="shared" si="98"/>
        <v>0.26440617157095225</v>
      </c>
      <c r="I215" s="11">
        <f t="shared" si="99"/>
        <v>1.0608325267170562</v>
      </c>
      <c r="J215" s="12">
        <f t="shared" si="100"/>
        <v>6.083252671705619</v>
      </c>
      <c r="K215" s="57">
        <f t="shared" si="101"/>
        <v>1180.5542615073748</v>
      </c>
      <c r="L215" s="59">
        <f t="shared" si="102"/>
        <v>0.25368337643518757</v>
      </c>
      <c r="M215" s="58">
        <f t="shared" si="103"/>
        <v>1.0613828700234189</v>
      </c>
      <c r="N215" s="59">
        <f t="shared" si="104"/>
        <v>6.1382870023418912</v>
      </c>
      <c r="O215" s="8">
        <v>6.3036000000000003</v>
      </c>
      <c r="P215" s="46">
        <v>1162.8233660000001</v>
      </c>
      <c r="Q215" s="46">
        <v>0</v>
      </c>
      <c r="R215" s="46">
        <f t="shared" si="91"/>
        <v>49.147282507374747</v>
      </c>
      <c r="S215" s="48">
        <f t="shared" si="94"/>
        <v>1162.8233660000001</v>
      </c>
      <c r="T215" s="14">
        <f t="shared" si="105"/>
        <v>0.44657773746390461</v>
      </c>
      <c r="U215" s="13">
        <f t="shared" si="106"/>
        <v>1.0515500355276324</v>
      </c>
      <c r="V215" s="14">
        <f t="shared" si="107"/>
        <v>5.1550035527632376</v>
      </c>
      <c r="W215" s="56">
        <f t="shared" si="108"/>
        <v>1211.9706485073748</v>
      </c>
      <c r="X215" s="56">
        <f t="shared" si="109"/>
        <v>0.428696208645718</v>
      </c>
      <c r="Y215" s="56">
        <f t="shared" si="110"/>
        <v>1.0522874487479337</v>
      </c>
      <c r="Z215" s="56">
        <f t="shared" si="111"/>
        <v>5.2287448747933674</v>
      </c>
      <c r="AA215" s="8">
        <v>7.0076000000000001</v>
      </c>
      <c r="AB215" s="46">
        <v>1176.8689489999999</v>
      </c>
      <c r="AC215" s="46">
        <v>0</v>
      </c>
      <c r="AD215" s="46">
        <f t="shared" si="92"/>
        <v>49.147282507374747</v>
      </c>
      <c r="AE215" s="49">
        <f t="shared" si="95"/>
        <v>1176.8689489999999</v>
      </c>
      <c r="AF215" s="16">
        <f t="shared" si="112"/>
        <v>0.67881330610786161</v>
      </c>
      <c r="AG215" s="15">
        <f t="shared" si="113"/>
        <v>1.0356810186017387</v>
      </c>
      <c r="AH215" s="16">
        <f t="shared" si="114"/>
        <v>3.5681018601738668</v>
      </c>
      <c r="AI215" s="64">
        <f t="shared" si="115"/>
        <v>1226.0162315073746</v>
      </c>
      <c r="AJ215" s="64">
        <f t="shared" si="116"/>
        <v>0.6517277817066347</v>
      </c>
      <c r="AK215" s="64">
        <f t="shared" si="117"/>
        <v>1.0364974666421338</v>
      </c>
      <c r="AL215" s="64">
        <f t="shared" si="118"/>
        <v>3.6497466642133825</v>
      </c>
      <c r="AM215" s="9">
        <v>1.9</v>
      </c>
      <c r="AN215" s="17">
        <f t="shared" si="96"/>
        <v>1.0245892881149086</v>
      </c>
      <c r="AO215" s="18">
        <f t="shared" si="119"/>
        <v>7.4692290285005569E-3</v>
      </c>
      <c r="AP215" s="17">
        <f t="shared" si="120"/>
        <v>1.0245892881149086</v>
      </c>
      <c r="AQ215" s="18">
        <f t="shared" si="121"/>
        <v>2.458928811490857</v>
      </c>
    </row>
    <row r="216" spans="1:43" x14ac:dyDescent="0.3">
      <c r="A216">
        <f t="shared" si="97"/>
        <v>214</v>
      </c>
      <c r="B216" s="7">
        <v>44144</v>
      </c>
      <c r="C216" s="8">
        <v>4.9047999999999998</v>
      </c>
      <c r="D216" s="46">
        <v>1133.6528820000001</v>
      </c>
      <c r="E216" s="46">
        <v>0</v>
      </c>
      <c r="F216" s="46">
        <f t="shared" si="90"/>
        <v>49.150953430466508</v>
      </c>
      <c r="G216" s="47">
        <f t="shared" si="93"/>
        <v>1133.6528820000001</v>
      </c>
      <c r="H216" s="12">
        <f t="shared" si="98"/>
        <v>0.19850531609633126</v>
      </c>
      <c r="I216" s="11">
        <f t="shared" si="99"/>
        <v>1.0629383356774686</v>
      </c>
      <c r="J216" s="12">
        <f t="shared" si="100"/>
        <v>6.2938335677468649</v>
      </c>
      <c r="K216" s="57">
        <f t="shared" si="101"/>
        <v>1182.8038354304665</v>
      </c>
      <c r="L216" s="59">
        <f t="shared" si="102"/>
        <v>0.19055235294473949</v>
      </c>
      <c r="M216" s="58">
        <f t="shared" si="103"/>
        <v>1.0634053600560009</v>
      </c>
      <c r="N216" s="59">
        <f t="shared" si="104"/>
        <v>6.3405360056000948</v>
      </c>
      <c r="O216" s="8">
        <v>6.1948999999999996</v>
      </c>
      <c r="P216" s="46">
        <v>1167.2074299999999</v>
      </c>
      <c r="Q216" s="46">
        <v>0</v>
      </c>
      <c r="R216" s="46">
        <f t="shared" si="91"/>
        <v>49.150953430466508</v>
      </c>
      <c r="S216" s="48">
        <f t="shared" si="94"/>
        <v>1167.2074299999999</v>
      </c>
      <c r="T216" s="14">
        <f t="shared" si="105"/>
        <v>0.37701891174415358</v>
      </c>
      <c r="U216" s="13">
        <f t="shared" si="106"/>
        <v>1.055514578028024</v>
      </c>
      <c r="V216" s="14">
        <f t="shared" si="107"/>
        <v>5.5514578028023953</v>
      </c>
      <c r="W216" s="56">
        <f t="shared" si="108"/>
        <v>1216.3583834304663</v>
      </c>
      <c r="X216" s="56">
        <f t="shared" si="109"/>
        <v>0.36203310108997577</v>
      </c>
      <c r="Y216" s="56">
        <f t="shared" si="110"/>
        <v>1.0560970776310163</v>
      </c>
      <c r="Z216" s="56">
        <f t="shared" si="111"/>
        <v>5.6097077631016345</v>
      </c>
      <c r="AA216" s="8">
        <v>6.8887</v>
      </c>
      <c r="AB216" s="46">
        <v>1183.3743079999999</v>
      </c>
      <c r="AC216" s="46">
        <v>0</v>
      </c>
      <c r="AD216" s="46">
        <f t="shared" si="92"/>
        <v>49.150953430466508</v>
      </c>
      <c r="AE216" s="49">
        <f t="shared" si="95"/>
        <v>1183.3743079999999</v>
      </c>
      <c r="AF216" s="16">
        <f t="shared" si="112"/>
        <v>0.55276834396282837</v>
      </c>
      <c r="AG216" s="15">
        <f t="shared" si="113"/>
        <v>1.0414059354170009</v>
      </c>
      <c r="AH216" s="16">
        <f t="shared" si="114"/>
        <v>4.1405935417000883</v>
      </c>
      <c r="AI216" s="64">
        <f t="shared" si="115"/>
        <v>1232.5252614304663</v>
      </c>
      <c r="AJ216" s="64">
        <f t="shared" si="116"/>
        <v>0.53090895175906816</v>
      </c>
      <c r="AK216" s="64">
        <f t="shared" si="117"/>
        <v>1.0420003244772928</v>
      </c>
      <c r="AL216" s="64">
        <f t="shared" si="118"/>
        <v>4.200032447729285</v>
      </c>
      <c r="AM216" s="9">
        <v>1.9</v>
      </c>
      <c r="AN216" s="17">
        <f t="shared" si="96"/>
        <v>1.0246658170354395</v>
      </c>
      <c r="AO216" s="18">
        <f t="shared" si="119"/>
        <v>7.4692290285005569E-3</v>
      </c>
      <c r="AP216" s="17">
        <f t="shared" si="120"/>
        <v>1.0246658170354395</v>
      </c>
      <c r="AQ216" s="18">
        <f t="shared" si="121"/>
        <v>2.4665817035439463</v>
      </c>
    </row>
    <row r="217" spans="1:43" x14ac:dyDescent="0.3">
      <c r="A217">
        <f t="shared" si="97"/>
        <v>215</v>
      </c>
      <c r="B217" s="7">
        <v>44145</v>
      </c>
      <c r="C217" s="8">
        <v>4.9135999999999997</v>
      </c>
      <c r="D217" s="46">
        <v>1133.684735</v>
      </c>
      <c r="E217" s="46">
        <v>0</v>
      </c>
      <c r="F217" s="46">
        <f t="shared" si="90"/>
        <v>49.154624627747921</v>
      </c>
      <c r="G217" s="47">
        <f t="shared" si="93"/>
        <v>1133.684735</v>
      </c>
      <c r="H217" s="12">
        <f t="shared" si="98"/>
        <v>2.8097665966120289E-3</v>
      </c>
      <c r="I217" s="11">
        <f t="shared" si="99"/>
        <v>1.0629682017637672</v>
      </c>
      <c r="J217" s="12">
        <f t="shared" si="100"/>
        <v>6.2968201763767162</v>
      </c>
      <c r="K217" s="57">
        <f t="shared" si="101"/>
        <v>1182.8393596277479</v>
      </c>
      <c r="L217" s="59">
        <f t="shared" si="102"/>
        <v>3.0033887460589881E-3</v>
      </c>
      <c r="M217" s="58">
        <f t="shared" si="103"/>
        <v>1.0634372982529099</v>
      </c>
      <c r="N217" s="59">
        <f t="shared" si="104"/>
        <v>6.3437298252909891</v>
      </c>
      <c r="O217" s="8">
        <v>6.2777000000000003</v>
      </c>
      <c r="P217" s="46">
        <v>1164.3622740000001</v>
      </c>
      <c r="Q217" s="46">
        <v>0</v>
      </c>
      <c r="R217" s="46">
        <f t="shared" si="91"/>
        <v>49.154624627747921</v>
      </c>
      <c r="S217" s="48">
        <f t="shared" si="94"/>
        <v>1164.3622740000001</v>
      </c>
      <c r="T217" s="14">
        <f t="shared" si="105"/>
        <v>-0.2437575298848027</v>
      </c>
      <c r="U217" s="13">
        <f t="shared" si="106"/>
        <v>1.0529416817650488</v>
      </c>
      <c r="V217" s="14">
        <f t="shared" si="107"/>
        <v>5.2941681765048765</v>
      </c>
      <c r="W217" s="56">
        <f t="shared" si="108"/>
        <v>1213.5168986277481</v>
      </c>
      <c r="X217" s="56">
        <f t="shared" si="109"/>
        <v>-0.23360588798709836</v>
      </c>
      <c r="Y217" s="56">
        <f t="shared" si="110"/>
        <v>1.0536299726748106</v>
      </c>
      <c r="Z217" s="56">
        <f t="shared" si="111"/>
        <v>5.3629972674810622</v>
      </c>
      <c r="AA217" s="8">
        <v>6.9653</v>
      </c>
      <c r="AB217" s="46">
        <v>1179.697091</v>
      </c>
      <c r="AC217" s="46">
        <v>0</v>
      </c>
      <c r="AD217" s="46">
        <f t="shared" si="92"/>
        <v>49.154624627747921</v>
      </c>
      <c r="AE217" s="49">
        <f t="shared" si="95"/>
        <v>1179.697091</v>
      </c>
      <c r="AF217" s="16">
        <f t="shared" si="112"/>
        <v>-0.31073997256326757</v>
      </c>
      <c r="AG217" s="15">
        <f t="shared" si="113"/>
        <v>1.0381698708990139</v>
      </c>
      <c r="AH217" s="16">
        <f t="shared" si="114"/>
        <v>3.8169870899013914</v>
      </c>
      <c r="AI217" s="64">
        <f t="shared" si="115"/>
        <v>1228.851715627748</v>
      </c>
      <c r="AJ217" s="64">
        <f t="shared" si="116"/>
        <v>-0.29805034571500633</v>
      </c>
      <c r="AK217" s="64">
        <f t="shared" si="117"/>
        <v>1.0388946389078368</v>
      </c>
      <c r="AL217" s="64">
        <f t="shared" si="118"/>
        <v>3.8894638907836843</v>
      </c>
      <c r="AM217" s="9">
        <v>1.9</v>
      </c>
      <c r="AN217" s="17">
        <f t="shared" si="96"/>
        <v>1.0247423516720906</v>
      </c>
      <c r="AO217" s="18">
        <f t="shared" si="119"/>
        <v>7.4692290285005569E-3</v>
      </c>
      <c r="AP217" s="17">
        <f t="shared" si="120"/>
        <v>1.0247423516720906</v>
      </c>
      <c r="AQ217" s="18">
        <f t="shared" si="121"/>
        <v>2.4742351672090601</v>
      </c>
    </row>
    <row r="218" spans="1:43" x14ac:dyDescent="0.3">
      <c r="A218">
        <f t="shared" si="97"/>
        <v>216</v>
      </c>
      <c r="B218" s="7">
        <v>44146</v>
      </c>
      <c r="C218" s="8">
        <v>5.0430999999999999</v>
      </c>
      <c r="D218" s="46">
        <v>1131.209546</v>
      </c>
      <c r="E218" s="46">
        <v>0</v>
      </c>
      <c r="F218" s="46">
        <f t="shared" si="90"/>
        <v>49.158296099239465</v>
      </c>
      <c r="G218" s="47">
        <f t="shared" si="93"/>
        <v>1131.209546</v>
      </c>
      <c r="H218" s="12">
        <f t="shared" si="98"/>
        <v>-0.21833133353427181</v>
      </c>
      <c r="I218" s="11">
        <f t="shared" si="99"/>
        <v>1.0606474091138112</v>
      </c>
      <c r="J218" s="12">
        <f t="shared" si="100"/>
        <v>6.0647409113811168</v>
      </c>
      <c r="K218" s="57">
        <f t="shared" si="101"/>
        <v>1180.3678420992396</v>
      </c>
      <c r="L218" s="59">
        <f t="shared" si="102"/>
        <v>-0.2089478599432204</v>
      </c>
      <c r="M218" s="58">
        <f t="shared" si="103"/>
        <v>1.0612152687763725</v>
      </c>
      <c r="N218" s="59">
        <f t="shared" si="104"/>
        <v>6.1215268776372511</v>
      </c>
      <c r="O218" s="8">
        <v>6.4802999999999997</v>
      </c>
      <c r="P218" s="46">
        <v>1157.0574409999999</v>
      </c>
      <c r="Q218" s="46">
        <v>0</v>
      </c>
      <c r="R218" s="46">
        <f t="shared" si="91"/>
        <v>49.158296099239465</v>
      </c>
      <c r="S218" s="48">
        <f t="shared" si="94"/>
        <v>1157.0574409999999</v>
      </c>
      <c r="T218" s="14">
        <f t="shared" si="105"/>
        <v>-0.62736771562560412</v>
      </c>
      <c r="U218" s="13">
        <f t="shared" si="106"/>
        <v>1.0463358655892896</v>
      </c>
      <c r="V218" s="14">
        <f t="shared" si="107"/>
        <v>4.6335865589289593</v>
      </c>
      <c r="W218" s="56">
        <f t="shared" si="108"/>
        <v>1206.2157370992395</v>
      </c>
      <c r="X218" s="56">
        <f t="shared" si="109"/>
        <v>-0.60165305788199008</v>
      </c>
      <c r="Y218" s="56">
        <f t="shared" si="110"/>
        <v>1.0472907757254515</v>
      </c>
      <c r="Z218" s="56">
        <f t="shared" si="111"/>
        <v>4.7290775725451484</v>
      </c>
      <c r="AA218" s="8">
        <v>7.23</v>
      </c>
      <c r="AB218" s="46">
        <v>1166.3756530000001</v>
      </c>
      <c r="AC218" s="46">
        <v>0</v>
      </c>
      <c r="AD218" s="46">
        <f t="shared" si="92"/>
        <v>49.158296099239465</v>
      </c>
      <c r="AE218" s="49">
        <f t="shared" si="95"/>
        <v>1166.3756530000001</v>
      </c>
      <c r="AF218" s="16">
        <f t="shared" si="112"/>
        <v>-1.1292252987339046</v>
      </c>
      <c r="AG218" s="15">
        <f t="shared" si="113"/>
        <v>1.0264465940729892</v>
      </c>
      <c r="AH218" s="16">
        <f t="shared" si="114"/>
        <v>2.6446594072989216</v>
      </c>
      <c r="AI218" s="64">
        <f t="shared" si="115"/>
        <v>1215.5339490992396</v>
      </c>
      <c r="AJ218" s="64">
        <f t="shared" si="116"/>
        <v>-1.0837570033179422</v>
      </c>
      <c r="AK218" s="64">
        <f t="shared" si="117"/>
        <v>1.0276355455015784</v>
      </c>
      <c r="AL218" s="64">
        <f t="shared" si="118"/>
        <v>2.7635545501578429</v>
      </c>
      <c r="AM218" s="9">
        <v>1.9</v>
      </c>
      <c r="AN218" s="17">
        <f t="shared" si="96"/>
        <v>1.024818892025289</v>
      </c>
      <c r="AO218" s="18">
        <f t="shared" si="119"/>
        <v>7.4692290285005569E-3</v>
      </c>
      <c r="AP218" s="17">
        <f t="shared" si="120"/>
        <v>1.024818892025289</v>
      </c>
      <c r="AQ218" s="18">
        <f t="shared" si="121"/>
        <v>2.4818892025288974</v>
      </c>
    </row>
    <row r="219" spans="1:43" x14ac:dyDescent="0.3">
      <c r="A219">
        <f t="shared" si="97"/>
        <v>217</v>
      </c>
      <c r="B219" s="7">
        <v>44147</v>
      </c>
      <c r="C219" s="8">
        <v>5.0751999999999997</v>
      </c>
      <c r="D219" s="46">
        <v>1130.7662029999999</v>
      </c>
      <c r="E219" s="46">
        <v>0</v>
      </c>
      <c r="F219" s="46">
        <f t="shared" si="90"/>
        <v>49.161967844961623</v>
      </c>
      <c r="G219" s="47">
        <f t="shared" si="93"/>
        <v>1130.7662029999999</v>
      </c>
      <c r="H219" s="12">
        <f t="shared" si="98"/>
        <v>-3.919194295768369E-2</v>
      </c>
      <c r="I219" s="11">
        <f t="shared" si="99"/>
        <v>1.0602317207862491</v>
      </c>
      <c r="J219" s="12">
        <f t="shared" si="100"/>
        <v>6.0231720786249054</v>
      </c>
      <c r="K219" s="57">
        <f t="shared" si="101"/>
        <v>1179.9281708449616</v>
      </c>
      <c r="L219" s="59">
        <f t="shared" si="102"/>
        <v>-3.7248664238098694E-2</v>
      </c>
      <c r="M219" s="58">
        <f t="shared" si="103"/>
        <v>1.0608199802640625</v>
      </c>
      <c r="N219" s="59">
        <f t="shared" si="104"/>
        <v>6.0819980264062545</v>
      </c>
      <c r="O219" s="8">
        <v>6.5476000000000001</v>
      </c>
      <c r="P219" s="46">
        <v>1154.843597</v>
      </c>
      <c r="Q219" s="46">
        <v>0</v>
      </c>
      <c r="R219" s="46">
        <f t="shared" si="91"/>
        <v>49.161967844961623</v>
      </c>
      <c r="S219" s="48">
        <f t="shared" si="94"/>
        <v>1154.843597</v>
      </c>
      <c r="T219" s="14">
        <f t="shared" si="105"/>
        <v>-0.19133397544088826</v>
      </c>
      <c r="U219" s="13">
        <f t="shared" si="106"/>
        <v>1.0443338695811937</v>
      </c>
      <c r="V219" s="14">
        <f t="shared" si="107"/>
        <v>4.4333869581193674</v>
      </c>
      <c r="W219" s="56">
        <f t="shared" si="108"/>
        <v>1204.0055648449616</v>
      </c>
      <c r="X219" s="56">
        <f t="shared" si="109"/>
        <v>-0.1832319199874699</v>
      </c>
      <c r="Y219" s="56">
        <f t="shared" si="110"/>
        <v>1.045371804729238</v>
      </c>
      <c r="Z219" s="56">
        <f t="shared" si="111"/>
        <v>4.5371804729237963</v>
      </c>
      <c r="AA219" s="8">
        <v>7.3246000000000002</v>
      </c>
      <c r="AB219" s="46">
        <v>1161.8814130000001</v>
      </c>
      <c r="AC219" s="46">
        <v>0</v>
      </c>
      <c r="AD219" s="46">
        <f t="shared" si="92"/>
        <v>49.161967844961623</v>
      </c>
      <c r="AE219" s="49">
        <f t="shared" si="95"/>
        <v>1161.8814130000001</v>
      </c>
      <c r="AF219" s="16">
        <f t="shared" si="112"/>
        <v>-0.38531668493254623</v>
      </c>
      <c r="AG219" s="15">
        <f t="shared" si="113"/>
        <v>1.0224915240841042</v>
      </c>
      <c r="AH219" s="16">
        <f t="shared" si="114"/>
        <v>2.2491524084104153</v>
      </c>
      <c r="AI219" s="64">
        <f t="shared" si="115"/>
        <v>1211.0433808449616</v>
      </c>
      <c r="AJ219" s="64">
        <f t="shared" si="116"/>
        <v>-0.369431742947679</v>
      </c>
      <c r="AK219" s="64">
        <f t="shared" si="117"/>
        <v>1.0238391335946821</v>
      </c>
      <c r="AL219" s="64">
        <f t="shared" si="118"/>
        <v>2.3839133594682149</v>
      </c>
      <c r="AM219" s="9">
        <v>1.9</v>
      </c>
      <c r="AN219" s="17">
        <f t="shared" si="96"/>
        <v>1.0248954380954616</v>
      </c>
      <c r="AO219" s="18">
        <f t="shared" si="119"/>
        <v>7.4692290285005569E-3</v>
      </c>
      <c r="AP219" s="17">
        <f t="shared" si="120"/>
        <v>1.0248954380954616</v>
      </c>
      <c r="AQ219" s="18">
        <f t="shared" si="121"/>
        <v>2.4895438095461575</v>
      </c>
    </row>
    <row r="220" spans="1:43" x14ac:dyDescent="0.3">
      <c r="A220">
        <f t="shared" si="97"/>
        <v>218</v>
      </c>
      <c r="B220" s="7">
        <v>44148</v>
      </c>
      <c r="C220" s="8">
        <v>5.0399000000000003</v>
      </c>
      <c r="D220" s="46">
        <v>1131.7174729999999</v>
      </c>
      <c r="E220" s="46">
        <v>0</v>
      </c>
      <c r="F220" s="46">
        <f t="shared" si="90"/>
        <v>49.165639864934882</v>
      </c>
      <c r="G220" s="47">
        <f t="shared" si="93"/>
        <v>1131.7174729999999</v>
      </c>
      <c r="H220" s="12">
        <f t="shared" si="98"/>
        <v>8.4126143625118388E-2</v>
      </c>
      <c r="I220" s="11">
        <f t="shared" si="99"/>
        <v>1.0611236528464367</v>
      </c>
      <c r="J220" s="12">
        <f t="shared" si="100"/>
        <v>6.1123652846436727</v>
      </c>
      <c r="K220" s="57">
        <f t="shared" si="101"/>
        <v>1180.8831128649349</v>
      </c>
      <c r="L220" s="59">
        <f t="shared" si="102"/>
        <v>8.0932216347484598E-2</v>
      </c>
      <c r="M220" s="58">
        <f t="shared" si="103"/>
        <v>1.0616785253855472</v>
      </c>
      <c r="N220" s="59">
        <f t="shared" si="104"/>
        <v>6.1678525385547189</v>
      </c>
      <c r="O220" s="8">
        <v>6.5147000000000004</v>
      </c>
      <c r="P220" s="46">
        <v>1156.3554099999999</v>
      </c>
      <c r="Q220" s="46">
        <v>0</v>
      </c>
      <c r="R220" s="46">
        <f t="shared" si="91"/>
        <v>49.165639864934882</v>
      </c>
      <c r="S220" s="48">
        <f t="shared" si="94"/>
        <v>1156.3554099999999</v>
      </c>
      <c r="T220" s="14">
        <f t="shared" si="105"/>
        <v>0.13091062754533311</v>
      </c>
      <c r="U220" s="13">
        <f t="shared" si="106"/>
        <v>1.045701013603531</v>
      </c>
      <c r="V220" s="14">
        <f t="shared" si="107"/>
        <v>4.570101360353096</v>
      </c>
      <c r="W220" s="56">
        <f t="shared" si="108"/>
        <v>1205.5210498649349</v>
      </c>
      <c r="X220" s="56">
        <f t="shared" si="109"/>
        <v>0.12587026706711857</v>
      </c>
      <c r="Y220" s="56">
        <f t="shared" si="110"/>
        <v>1.046687617011695</v>
      </c>
      <c r="Z220" s="56">
        <f t="shared" si="111"/>
        <v>4.6687617011694993</v>
      </c>
      <c r="AA220" s="8">
        <v>7.2393999999999998</v>
      </c>
      <c r="AB220" s="46">
        <v>1166.5423619999999</v>
      </c>
      <c r="AC220" s="46">
        <v>0</v>
      </c>
      <c r="AD220" s="46">
        <f t="shared" si="92"/>
        <v>49.165639864934882</v>
      </c>
      <c r="AE220" s="49">
        <f t="shared" si="95"/>
        <v>1166.5423619999999</v>
      </c>
      <c r="AF220" s="16">
        <f t="shared" si="112"/>
        <v>0.40115531136393212</v>
      </c>
      <c r="AG220" s="15">
        <f t="shared" si="113"/>
        <v>1.0265933031412136</v>
      </c>
      <c r="AH220" s="16">
        <f t="shared" si="114"/>
        <v>2.6593303141213553</v>
      </c>
      <c r="AI220" s="64">
        <f t="shared" si="115"/>
        <v>1215.7080018649349</v>
      </c>
      <c r="AJ220" s="64">
        <f t="shared" si="116"/>
        <v>0.38517373479376449</v>
      </c>
      <c r="AK220" s="64">
        <f t="shared" si="117"/>
        <v>1.027782693023829</v>
      </c>
      <c r="AL220" s="64">
        <f t="shared" si="118"/>
        <v>2.7782693023828964</v>
      </c>
      <c r="AM220" s="9">
        <v>1.9</v>
      </c>
      <c r="AN220" s="17">
        <f t="shared" si="96"/>
        <v>1.0249719898830356</v>
      </c>
      <c r="AO220" s="18">
        <f t="shared" si="119"/>
        <v>7.4692290285005569E-3</v>
      </c>
      <c r="AP220" s="17">
        <f t="shared" si="120"/>
        <v>1.0249719898830356</v>
      </c>
      <c r="AQ220" s="18">
        <f t="shared" si="121"/>
        <v>2.4971989883035617</v>
      </c>
    </row>
    <row r="221" spans="1:43" x14ac:dyDescent="0.3">
      <c r="A221">
        <f t="shared" si="97"/>
        <v>219</v>
      </c>
      <c r="B221" s="7">
        <v>44151</v>
      </c>
      <c r="C221" s="8">
        <v>4.99</v>
      </c>
      <c r="D221" s="46">
        <v>1132.9683219999999</v>
      </c>
      <c r="E221" s="46">
        <v>0</v>
      </c>
      <c r="F221" s="46">
        <f t="shared" si="90"/>
        <v>49.169312159179718</v>
      </c>
      <c r="G221" s="47">
        <f t="shared" si="93"/>
        <v>1132.9683219999999</v>
      </c>
      <c r="H221" s="12">
        <f t="shared" si="98"/>
        <v>0.11052661373904815</v>
      </c>
      <c r="I221" s="11">
        <f t="shared" si="99"/>
        <v>1.0622964768875121</v>
      </c>
      <c r="J221" s="12">
        <f t="shared" si="100"/>
        <v>6.2296476887512053</v>
      </c>
      <c r="K221" s="57">
        <f t="shared" si="101"/>
        <v>1182.1376341591797</v>
      </c>
      <c r="L221" s="59">
        <f t="shared" si="102"/>
        <v>0.10623585692586257</v>
      </c>
      <c r="M221" s="58">
        <f t="shared" si="103"/>
        <v>1.0628064086647884</v>
      </c>
      <c r="N221" s="59">
        <f t="shared" si="104"/>
        <v>6.2806408664788371</v>
      </c>
      <c r="O221" s="8">
        <v>6.5018000000000002</v>
      </c>
      <c r="P221" s="46">
        <v>1157.1239210000001</v>
      </c>
      <c r="Q221" s="46">
        <v>0</v>
      </c>
      <c r="R221" s="46">
        <f t="shared" si="91"/>
        <v>49.169312159179718</v>
      </c>
      <c r="S221" s="48">
        <f t="shared" si="94"/>
        <v>1157.1239210000001</v>
      </c>
      <c r="T221" s="14">
        <f t="shared" si="105"/>
        <v>6.6459757385506357E-2</v>
      </c>
      <c r="U221" s="13">
        <f t="shared" si="106"/>
        <v>1.0463959839601495</v>
      </c>
      <c r="V221" s="14">
        <f t="shared" si="107"/>
        <v>4.6395983960149545</v>
      </c>
      <c r="W221" s="56">
        <f t="shared" si="108"/>
        <v>1206.2932331591799</v>
      </c>
      <c r="X221" s="56">
        <f t="shared" si="109"/>
        <v>6.405390385606502E-2</v>
      </c>
      <c r="Y221" s="56">
        <f t="shared" si="110"/>
        <v>1.0473580612915689</v>
      </c>
      <c r="Z221" s="56">
        <f t="shared" si="111"/>
        <v>4.7358061291568943</v>
      </c>
      <c r="AA221" s="8">
        <v>7.2484000000000002</v>
      </c>
      <c r="AB221" s="46">
        <v>1166.4072249999999</v>
      </c>
      <c r="AC221" s="46">
        <v>0</v>
      </c>
      <c r="AD221" s="46">
        <f t="shared" si="92"/>
        <v>49.169312159179718</v>
      </c>
      <c r="AE221" s="49">
        <f t="shared" si="95"/>
        <v>1166.4072249999999</v>
      </c>
      <c r="AF221" s="16">
        <f t="shared" si="112"/>
        <v>-1.1584405710585166E-2</v>
      </c>
      <c r="AG221" s="15">
        <f t="shared" si="113"/>
        <v>1.0264743784079799</v>
      </c>
      <c r="AH221" s="16">
        <f t="shared" si="114"/>
        <v>2.6474378407979948</v>
      </c>
      <c r="AI221" s="64">
        <f t="shared" si="115"/>
        <v>1215.5765371591797</v>
      </c>
      <c r="AJ221" s="64">
        <f t="shared" si="116"/>
        <v>-1.0813838977252743E-2</v>
      </c>
      <c r="AK221" s="64">
        <f t="shared" si="117"/>
        <v>1.0276715502583693</v>
      </c>
      <c r="AL221" s="64">
        <f t="shared" si="118"/>
        <v>2.7671550258369315</v>
      </c>
      <c r="AM221" s="9">
        <v>1.9</v>
      </c>
      <c r="AN221" s="17">
        <f t="shared" si="96"/>
        <v>1.0250485473884379</v>
      </c>
      <c r="AO221" s="18">
        <f t="shared" si="119"/>
        <v>7.4692290285005569E-3</v>
      </c>
      <c r="AP221" s="17">
        <f t="shared" si="120"/>
        <v>1.0250485473884379</v>
      </c>
      <c r="AQ221" s="18">
        <f t="shared" si="121"/>
        <v>2.504854738843787</v>
      </c>
    </row>
    <row r="222" spans="1:43" x14ac:dyDescent="0.3">
      <c r="A222">
        <f t="shared" si="97"/>
        <v>220</v>
      </c>
      <c r="B222" s="7">
        <v>44152</v>
      </c>
      <c r="C222" s="8">
        <v>4.96</v>
      </c>
      <c r="D222" s="46">
        <v>1133.8060680000001</v>
      </c>
      <c r="E222" s="46">
        <v>0</v>
      </c>
      <c r="F222" s="46">
        <f t="shared" si="90"/>
        <v>49.172984727716624</v>
      </c>
      <c r="G222" s="47">
        <f t="shared" si="93"/>
        <v>1133.8060680000001</v>
      </c>
      <c r="H222" s="12">
        <f t="shared" si="98"/>
        <v>7.3942579305419365E-2</v>
      </c>
      <c r="I222" s="11">
        <f t="shared" si="99"/>
        <v>1.0630819663023934</v>
      </c>
      <c r="J222" s="12">
        <f t="shared" si="100"/>
        <v>6.3081966302393377</v>
      </c>
      <c r="K222" s="57">
        <f t="shared" si="101"/>
        <v>1182.9790527277166</v>
      </c>
      <c r="L222" s="59">
        <f t="shared" si="102"/>
        <v>7.1177716047876594E-2</v>
      </c>
      <c r="M222" s="58">
        <f t="shared" si="103"/>
        <v>1.0635628899924865</v>
      </c>
      <c r="N222" s="59">
        <f t="shared" si="104"/>
        <v>6.3562889992486493</v>
      </c>
      <c r="O222" s="8">
        <v>6.4550000000000001</v>
      </c>
      <c r="P222" s="46">
        <v>1159.1512740000001</v>
      </c>
      <c r="Q222" s="46">
        <v>0</v>
      </c>
      <c r="R222" s="46">
        <f t="shared" si="91"/>
        <v>49.172984727716624</v>
      </c>
      <c r="S222" s="48">
        <f t="shared" si="94"/>
        <v>1159.1512740000001</v>
      </c>
      <c r="T222" s="14">
        <f t="shared" si="105"/>
        <v>0.17520621285298521</v>
      </c>
      <c r="U222" s="13">
        <f t="shared" si="106"/>
        <v>1.0482293347350919</v>
      </c>
      <c r="V222" s="14">
        <f t="shared" si="107"/>
        <v>4.8229334735091944</v>
      </c>
      <c r="W222" s="56">
        <f t="shared" si="108"/>
        <v>1208.3242587277166</v>
      </c>
      <c r="X222" s="56">
        <f t="shared" si="109"/>
        <v>0.16836914215441201</v>
      </c>
      <c r="Y222" s="56">
        <f t="shared" si="110"/>
        <v>1.0491214890746507</v>
      </c>
      <c r="Z222" s="56">
        <f t="shared" si="111"/>
        <v>4.9121489074650748</v>
      </c>
      <c r="AA222" s="8">
        <v>7.2031999999999998</v>
      </c>
      <c r="AB222" s="46">
        <v>1169.036245</v>
      </c>
      <c r="AC222" s="46">
        <v>0</v>
      </c>
      <c r="AD222" s="46">
        <f t="shared" si="92"/>
        <v>49.172984727716624</v>
      </c>
      <c r="AE222" s="49">
        <f t="shared" si="95"/>
        <v>1169.036245</v>
      </c>
      <c r="AF222" s="16">
        <f t="shared" si="112"/>
        <v>0.22539469437872217</v>
      </c>
      <c r="AG222" s="15">
        <f t="shared" si="113"/>
        <v>1.0287879971960685</v>
      </c>
      <c r="AH222" s="16">
        <f t="shared" si="114"/>
        <v>2.8787997196068504</v>
      </c>
      <c r="AI222" s="64">
        <f t="shared" si="115"/>
        <v>1218.2092297277165</v>
      </c>
      <c r="AJ222" s="64">
        <f t="shared" si="116"/>
        <v>0.21657974533544344</v>
      </c>
      <c r="AK222" s="64">
        <f t="shared" si="117"/>
        <v>1.0298972786848037</v>
      </c>
      <c r="AL222" s="64">
        <f t="shared" si="118"/>
        <v>2.9897278684803741</v>
      </c>
      <c r="AM222" s="9">
        <v>1.9</v>
      </c>
      <c r="AN222" s="17">
        <f t="shared" si="96"/>
        <v>1.0251251106120955</v>
      </c>
      <c r="AO222" s="18">
        <f t="shared" si="119"/>
        <v>7.4692290285005569E-3</v>
      </c>
      <c r="AP222" s="17">
        <f t="shared" si="120"/>
        <v>1.0251251106120955</v>
      </c>
      <c r="AQ222" s="18">
        <f t="shared" si="121"/>
        <v>2.5125110612095547</v>
      </c>
    </row>
    <row r="223" spans="1:43" x14ac:dyDescent="0.3">
      <c r="A223">
        <f t="shared" si="97"/>
        <v>221</v>
      </c>
      <c r="B223" s="7">
        <v>44153</v>
      </c>
      <c r="C223" s="8">
        <v>5.0664999999999996</v>
      </c>
      <c r="D223" s="46">
        <v>1131.833736</v>
      </c>
      <c r="E223" s="46">
        <v>0</v>
      </c>
      <c r="F223" s="46">
        <f t="shared" si="90"/>
        <v>49.176657570566086</v>
      </c>
      <c r="G223" s="47">
        <f t="shared" si="93"/>
        <v>1131.833736</v>
      </c>
      <c r="H223" s="12">
        <f t="shared" si="98"/>
        <v>-0.17395673348963303</v>
      </c>
      <c r="I223" s="11">
        <f t="shared" si="99"/>
        <v>1.0612326636394964</v>
      </c>
      <c r="J223" s="12">
        <f t="shared" si="100"/>
        <v>6.1232663639496421</v>
      </c>
      <c r="K223" s="57">
        <f t="shared" si="101"/>
        <v>1181.0103935705661</v>
      </c>
      <c r="L223" s="59">
        <f t="shared" si="102"/>
        <v>-0.16641538602152339</v>
      </c>
      <c r="M223" s="58">
        <f t="shared" si="103"/>
        <v>1.0617929577035239</v>
      </c>
      <c r="N223" s="59">
        <f t="shared" si="104"/>
        <v>6.1792957703523888</v>
      </c>
      <c r="O223" s="8">
        <v>6.6196000000000002</v>
      </c>
      <c r="P223" s="46">
        <v>1153.348025</v>
      </c>
      <c r="Q223" s="46">
        <v>0</v>
      </c>
      <c r="R223" s="46">
        <f t="shared" si="91"/>
        <v>49.176657570566086</v>
      </c>
      <c r="S223" s="48">
        <f t="shared" si="94"/>
        <v>1153.348025</v>
      </c>
      <c r="T223" s="14">
        <f t="shared" si="105"/>
        <v>-0.5006463893167501</v>
      </c>
      <c r="U223" s="13">
        <f t="shared" si="106"/>
        <v>1.0429814124189818</v>
      </c>
      <c r="V223" s="14">
        <f t="shared" si="107"/>
        <v>4.298141241898179</v>
      </c>
      <c r="W223" s="56">
        <f t="shared" si="108"/>
        <v>1202.524682570566</v>
      </c>
      <c r="X223" s="56">
        <f t="shared" si="109"/>
        <v>-0.47996852792289157</v>
      </c>
      <c r="Y223" s="56">
        <f t="shared" si="110"/>
        <v>1.0440860361074165</v>
      </c>
      <c r="Z223" s="56">
        <f t="shared" si="111"/>
        <v>4.408603610741646</v>
      </c>
      <c r="AA223" s="8">
        <v>7.3917000000000002</v>
      </c>
      <c r="AB223" s="46">
        <v>1159.7933849999999</v>
      </c>
      <c r="AC223" s="46">
        <v>0</v>
      </c>
      <c r="AD223" s="46">
        <f t="shared" si="92"/>
        <v>49.176657570566086</v>
      </c>
      <c r="AE223" s="49">
        <f t="shared" si="95"/>
        <v>1159.7933849999999</v>
      </c>
      <c r="AF223" s="16">
        <f t="shared" si="112"/>
        <v>-0.79063930135032656</v>
      </c>
      <c r="AG223" s="15">
        <f t="shared" si="113"/>
        <v>1.0206539949626614</v>
      </c>
      <c r="AH223" s="16">
        <f t="shared" si="114"/>
        <v>2.0653994962661404</v>
      </c>
      <c r="AI223" s="64">
        <f t="shared" si="115"/>
        <v>1208.970042570566</v>
      </c>
      <c r="AJ223" s="64">
        <f t="shared" si="116"/>
        <v>-0.75842367071998762</v>
      </c>
      <c r="AK223" s="64">
        <f t="shared" si="117"/>
        <v>1.0220862939391573</v>
      </c>
      <c r="AL223" s="64">
        <f t="shared" si="118"/>
        <v>2.2086293939157287</v>
      </c>
      <c r="AM223" s="9">
        <v>1.9</v>
      </c>
      <c r="AN223" s="17">
        <f t="shared" si="96"/>
        <v>1.0252016795544359</v>
      </c>
      <c r="AO223" s="18">
        <f t="shared" si="119"/>
        <v>7.4692290285005569E-3</v>
      </c>
      <c r="AP223" s="17">
        <f t="shared" si="120"/>
        <v>1.0252016795544359</v>
      </c>
      <c r="AQ223" s="18">
        <f t="shared" si="121"/>
        <v>2.5201679554435863</v>
      </c>
    </row>
    <row r="224" spans="1:43" x14ac:dyDescent="0.3">
      <c r="A224">
        <f t="shared" si="97"/>
        <v>222</v>
      </c>
      <c r="B224" s="7">
        <v>44154</v>
      </c>
      <c r="C224" s="8">
        <v>5.0964999999999998</v>
      </c>
      <c r="D224" s="46">
        <v>1131.441174</v>
      </c>
      <c r="E224" s="46">
        <v>0</v>
      </c>
      <c r="F224" s="46">
        <f t="shared" si="90"/>
        <v>49.180330687748594</v>
      </c>
      <c r="G224" s="47">
        <f t="shared" si="93"/>
        <v>1131.441174</v>
      </c>
      <c r="H224" s="12">
        <f t="shared" si="98"/>
        <v>-3.4683716124894737E-2</v>
      </c>
      <c r="I224" s="11">
        <f t="shared" si="99"/>
        <v>1.060864588715015</v>
      </c>
      <c r="J224" s="12">
        <f t="shared" si="100"/>
        <v>6.0864588715014989</v>
      </c>
      <c r="K224" s="57">
        <f t="shared" si="101"/>
        <v>1180.6215046877487</v>
      </c>
      <c r="L224" s="59">
        <f t="shared" si="102"/>
        <v>-3.2928489447214826E-2</v>
      </c>
      <c r="M224" s="58">
        <f t="shared" si="103"/>
        <v>1.0614433253214952</v>
      </c>
      <c r="N224" s="59">
        <f t="shared" si="104"/>
        <v>6.1443325321495212</v>
      </c>
      <c r="O224" s="8">
        <v>6.6223000000000001</v>
      </c>
      <c r="P224" s="46">
        <v>1153.5419790000001</v>
      </c>
      <c r="Q224" s="46">
        <v>0</v>
      </c>
      <c r="R224" s="46">
        <f t="shared" si="91"/>
        <v>49.180330687748594</v>
      </c>
      <c r="S224" s="48">
        <f t="shared" si="94"/>
        <v>1153.5419790000001</v>
      </c>
      <c r="T224" s="14">
        <f t="shared" si="105"/>
        <v>1.6816606591940619E-2</v>
      </c>
      <c r="U224" s="13">
        <f t="shared" si="106"/>
        <v>1.0431568064999353</v>
      </c>
      <c r="V224" s="14">
        <f t="shared" si="107"/>
        <v>4.3156806499935252</v>
      </c>
      <c r="W224" s="56">
        <f t="shared" si="108"/>
        <v>1202.7223096877487</v>
      </c>
      <c r="X224" s="56">
        <f t="shared" si="109"/>
        <v>1.6434350167382483E-2</v>
      </c>
      <c r="Y224" s="56">
        <f t="shared" si="110"/>
        <v>1.0442576248626392</v>
      </c>
      <c r="Z224" s="56">
        <f t="shared" si="111"/>
        <v>4.4257624862639178</v>
      </c>
      <c r="AA224" s="8">
        <v>7.3823999999999996</v>
      </c>
      <c r="AB224" s="46">
        <v>1160.590729</v>
      </c>
      <c r="AC224" s="46">
        <v>0</v>
      </c>
      <c r="AD224" s="46">
        <f t="shared" si="92"/>
        <v>49.180330687748594</v>
      </c>
      <c r="AE224" s="49">
        <f t="shared" si="95"/>
        <v>1160.590729</v>
      </c>
      <c r="AF224" s="16">
        <f t="shared" si="112"/>
        <v>6.8748797010953488E-2</v>
      </c>
      <c r="AG224" s="15">
        <f t="shared" si="113"/>
        <v>1.0213556823058425</v>
      </c>
      <c r="AH224" s="16">
        <f t="shared" si="114"/>
        <v>2.1355682305842505</v>
      </c>
      <c r="AI224" s="64">
        <f t="shared" si="115"/>
        <v>1209.7710596877487</v>
      </c>
      <c r="AJ224" s="64">
        <f t="shared" si="116"/>
        <v>6.6256159290722927E-2</v>
      </c>
      <c r="AK224" s="64">
        <f t="shared" si="117"/>
        <v>1.0227634890621582</v>
      </c>
      <c r="AL224" s="64">
        <f t="shared" si="118"/>
        <v>2.2763489062158193</v>
      </c>
      <c r="AM224" s="9">
        <v>1.9</v>
      </c>
      <c r="AN224" s="17">
        <f t="shared" si="96"/>
        <v>1.0252782542158858</v>
      </c>
      <c r="AO224" s="18">
        <f t="shared" si="119"/>
        <v>7.4692290285005569E-3</v>
      </c>
      <c r="AP224" s="17">
        <f t="shared" si="120"/>
        <v>1.0252782542158858</v>
      </c>
      <c r="AQ224" s="18">
        <f t="shared" si="121"/>
        <v>2.5278254215885809</v>
      </c>
    </row>
    <row r="225" spans="1:43" x14ac:dyDescent="0.3">
      <c r="A225">
        <f t="shared" si="97"/>
        <v>223</v>
      </c>
      <c r="B225" s="7">
        <v>44155</v>
      </c>
      <c r="C225" s="8">
        <v>5.2390999999999996</v>
      </c>
      <c r="D225" s="46">
        <v>1128.7559450000001</v>
      </c>
      <c r="E225" s="46">
        <v>0</v>
      </c>
      <c r="F225" s="46">
        <f t="shared" si="90"/>
        <v>49.184004079284634</v>
      </c>
      <c r="G225" s="47">
        <f t="shared" si="93"/>
        <v>1128.7559450000001</v>
      </c>
      <c r="H225" s="12">
        <f t="shared" si="98"/>
        <v>-0.23732820244704023</v>
      </c>
      <c r="I225" s="11">
        <f t="shared" si="99"/>
        <v>1.0583468578562205</v>
      </c>
      <c r="J225" s="12">
        <f t="shared" si="100"/>
        <v>5.8346857856220513</v>
      </c>
      <c r="K225" s="57">
        <f t="shared" si="101"/>
        <v>1177.9399490792848</v>
      </c>
      <c r="L225" s="59">
        <f t="shared" si="102"/>
        <v>-0.227130845729695</v>
      </c>
      <c r="M225" s="58">
        <f t="shared" si="103"/>
        <v>1.0590324601197512</v>
      </c>
      <c r="N225" s="59">
        <f t="shared" si="104"/>
        <v>5.9032460119751162</v>
      </c>
      <c r="O225" s="8">
        <v>6.7679</v>
      </c>
      <c r="P225" s="46">
        <v>1148.495946</v>
      </c>
      <c r="Q225" s="46">
        <v>0</v>
      </c>
      <c r="R225" s="46">
        <f t="shared" si="91"/>
        <v>49.184004079284634</v>
      </c>
      <c r="S225" s="48">
        <f t="shared" si="94"/>
        <v>1148.495946</v>
      </c>
      <c r="T225" s="14">
        <f t="shared" si="105"/>
        <v>-0.4374381766647506</v>
      </c>
      <c r="U225" s="13">
        <f t="shared" si="106"/>
        <v>1.0385936403858278</v>
      </c>
      <c r="V225" s="14">
        <f t="shared" si="107"/>
        <v>3.8593640385827799</v>
      </c>
      <c r="W225" s="56">
        <f t="shared" si="108"/>
        <v>1197.6799500792847</v>
      </c>
      <c r="X225" s="56">
        <f t="shared" si="109"/>
        <v>-0.41924553721575109</v>
      </c>
      <c r="Y225" s="56">
        <f t="shared" si="110"/>
        <v>1.0398796213733674</v>
      </c>
      <c r="Z225" s="56">
        <f t="shared" si="111"/>
        <v>3.9879621373367424</v>
      </c>
      <c r="AA225" s="8">
        <v>7.51</v>
      </c>
      <c r="AB225" s="46">
        <v>1154.5094529999999</v>
      </c>
      <c r="AC225" s="46">
        <v>0</v>
      </c>
      <c r="AD225" s="46">
        <f t="shared" si="92"/>
        <v>49.184004079284634</v>
      </c>
      <c r="AE225" s="49">
        <f t="shared" si="95"/>
        <v>1154.5094529999999</v>
      </c>
      <c r="AF225" s="16">
        <f t="shared" si="112"/>
        <v>-0.52398109411402327</v>
      </c>
      <c r="AG225" s="15">
        <f t="shared" si="113"/>
        <v>1.0160039716269007</v>
      </c>
      <c r="AH225" s="16">
        <f t="shared" si="114"/>
        <v>1.6003971626900704</v>
      </c>
      <c r="AI225" s="64">
        <f t="shared" si="115"/>
        <v>1203.6934570792846</v>
      </c>
      <c r="AJ225" s="64">
        <f t="shared" si="116"/>
        <v>-0.50237626035067873</v>
      </c>
      <c r="AK225" s="64">
        <f t="shared" si="117"/>
        <v>1.0176253680935756</v>
      </c>
      <c r="AL225" s="64">
        <f t="shared" si="118"/>
        <v>1.7625368093575622</v>
      </c>
      <c r="AM225" s="9">
        <v>1.9</v>
      </c>
      <c r="AN225" s="17">
        <f t="shared" si="96"/>
        <v>1.0253548345968726</v>
      </c>
      <c r="AO225" s="18">
        <f t="shared" si="119"/>
        <v>7.4692290285005569E-3</v>
      </c>
      <c r="AP225" s="17">
        <f t="shared" si="120"/>
        <v>1.0253548345968726</v>
      </c>
      <c r="AQ225" s="18">
        <f t="shared" si="121"/>
        <v>2.53548345968726</v>
      </c>
    </row>
    <row r="226" spans="1:43" x14ac:dyDescent="0.3">
      <c r="A226">
        <f t="shared" si="97"/>
        <v>224</v>
      </c>
      <c r="B226" s="7">
        <v>44158</v>
      </c>
      <c r="C226" s="8">
        <v>5.3636999999999997</v>
      </c>
      <c r="D226" s="46">
        <v>1126.4579530000001</v>
      </c>
      <c r="E226" s="46">
        <v>0</v>
      </c>
      <c r="F226" s="46">
        <f t="shared" si="90"/>
        <v>49.187677745194705</v>
      </c>
      <c r="G226" s="47">
        <f t="shared" si="93"/>
        <v>1126.4579530000001</v>
      </c>
      <c r="H226" s="12">
        <f t="shared" si="98"/>
        <v>-0.20358625885243953</v>
      </c>
      <c r="I226" s="11">
        <f t="shared" si="99"/>
        <v>1.0561922090826288</v>
      </c>
      <c r="J226" s="12">
        <f t="shared" si="100"/>
        <v>5.6192209082628786</v>
      </c>
      <c r="K226" s="57">
        <f t="shared" si="101"/>
        <v>1175.6456307451947</v>
      </c>
      <c r="L226" s="59">
        <f t="shared" si="102"/>
        <v>-0.1947737943588268</v>
      </c>
      <c r="M226" s="58">
        <f t="shared" si="103"/>
        <v>1.0569697424136844</v>
      </c>
      <c r="N226" s="59">
        <f t="shared" si="104"/>
        <v>5.6969742413684354</v>
      </c>
      <c r="O226" s="8">
        <v>6.8680000000000003</v>
      </c>
      <c r="P226" s="46">
        <v>1145.1472240000001</v>
      </c>
      <c r="Q226" s="46">
        <v>0</v>
      </c>
      <c r="R226" s="46">
        <f t="shared" si="91"/>
        <v>49.187677745194705</v>
      </c>
      <c r="S226" s="48">
        <f t="shared" si="94"/>
        <v>1145.1472240000001</v>
      </c>
      <c r="T226" s="14">
        <f t="shared" si="105"/>
        <v>-0.29157455989835546</v>
      </c>
      <c r="U226" s="13">
        <f t="shared" si="106"/>
        <v>1.0355653655497405</v>
      </c>
      <c r="V226" s="14">
        <f t="shared" si="107"/>
        <v>3.5565365549740546</v>
      </c>
      <c r="W226" s="56">
        <f t="shared" si="108"/>
        <v>1194.3349017451947</v>
      </c>
      <c r="X226" s="56">
        <f t="shared" si="109"/>
        <v>-0.27929400787486403</v>
      </c>
      <c r="Y226" s="56">
        <f t="shared" si="110"/>
        <v>1.0369752999017599</v>
      </c>
      <c r="Z226" s="56">
        <f t="shared" si="111"/>
        <v>3.697529990175985</v>
      </c>
      <c r="AA226" s="8">
        <v>7.5780000000000003</v>
      </c>
      <c r="AB226" s="46">
        <v>1151.447815</v>
      </c>
      <c r="AC226" s="46">
        <v>0</v>
      </c>
      <c r="AD226" s="46">
        <f t="shared" si="92"/>
        <v>49.187677745194705</v>
      </c>
      <c r="AE226" s="49">
        <f t="shared" si="95"/>
        <v>1151.447815</v>
      </c>
      <c r="AF226" s="16">
        <f t="shared" si="112"/>
        <v>-0.26518951335081642</v>
      </c>
      <c r="AG226" s="15">
        <f t="shared" si="113"/>
        <v>1.0133096356389184</v>
      </c>
      <c r="AH226" s="16">
        <f t="shared" si="114"/>
        <v>1.3309635638918405</v>
      </c>
      <c r="AI226" s="64">
        <f t="shared" si="115"/>
        <v>1200.6354927451946</v>
      </c>
      <c r="AJ226" s="64">
        <f t="shared" si="116"/>
        <v>-0.25404843036282987</v>
      </c>
      <c r="AK226" s="64">
        <f t="shared" si="117"/>
        <v>1.0150401068189598</v>
      </c>
      <c r="AL226" s="64">
        <f t="shared" si="118"/>
        <v>1.5040106818959842</v>
      </c>
      <c r="AM226" s="9">
        <v>1.9</v>
      </c>
      <c r="AN226" s="17">
        <f t="shared" si="96"/>
        <v>1.0254314206978234</v>
      </c>
      <c r="AO226" s="18">
        <f t="shared" si="119"/>
        <v>7.4692290285005569E-3</v>
      </c>
      <c r="AP226" s="17">
        <f t="shared" si="120"/>
        <v>1.0254314206978234</v>
      </c>
      <c r="AQ226" s="18">
        <f t="shared" si="121"/>
        <v>2.5431420697823448</v>
      </c>
    </row>
    <row r="227" spans="1:43" x14ac:dyDescent="0.3">
      <c r="A227">
        <f t="shared" si="97"/>
        <v>225</v>
      </c>
      <c r="B227" s="7">
        <v>44159</v>
      </c>
      <c r="C227" s="8">
        <v>5.3563000000000001</v>
      </c>
      <c r="D227" s="46">
        <v>1126.8410570000001</v>
      </c>
      <c r="E227" s="46">
        <v>0</v>
      </c>
      <c r="F227" s="46">
        <f t="shared" si="90"/>
        <v>49.191351685499292</v>
      </c>
      <c r="G227" s="47">
        <f t="shared" si="93"/>
        <v>1126.8410570000001</v>
      </c>
      <c r="H227" s="12">
        <f t="shared" si="98"/>
        <v>3.4009613850183307E-2</v>
      </c>
      <c r="I227" s="11">
        <f t="shared" si="99"/>
        <v>1.0565514159744536</v>
      </c>
      <c r="J227" s="12">
        <f t="shared" si="100"/>
        <v>5.6551415974453567</v>
      </c>
      <c r="K227" s="57">
        <f t="shared" si="101"/>
        <v>1176.0324086854994</v>
      </c>
      <c r="L227" s="59">
        <f t="shared" si="102"/>
        <v>3.2899194297142387E-2</v>
      </c>
      <c r="M227" s="58">
        <f t="shared" si="103"/>
        <v>1.057317476942903</v>
      </c>
      <c r="N227" s="59">
        <f t="shared" si="104"/>
        <v>5.7317476942903012</v>
      </c>
      <c r="O227" s="8">
        <v>6.8064</v>
      </c>
      <c r="P227" s="46">
        <v>1147.689558</v>
      </c>
      <c r="Q227" s="46">
        <v>0</v>
      </c>
      <c r="R227" s="46">
        <f t="shared" si="91"/>
        <v>49.191351685499292</v>
      </c>
      <c r="S227" s="48">
        <f t="shared" si="94"/>
        <v>1147.689558</v>
      </c>
      <c r="T227" s="14">
        <f t="shared" si="105"/>
        <v>0.22200935798626364</v>
      </c>
      <c r="U227" s="13">
        <f t="shared" si="106"/>
        <v>1.0378644175693257</v>
      </c>
      <c r="V227" s="14">
        <f t="shared" si="107"/>
        <v>3.7864417569325681</v>
      </c>
      <c r="W227" s="56">
        <f t="shared" si="108"/>
        <v>1196.8809096854993</v>
      </c>
      <c r="X227" s="56">
        <f t="shared" si="109"/>
        <v>0.21317370333768793</v>
      </c>
      <c r="Y227" s="56">
        <f t="shared" si="110"/>
        <v>1.0391858585512574</v>
      </c>
      <c r="Z227" s="56">
        <f t="shared" si="111"/>
        <v>3.9185858551257446</v>
      </c>
      <c r="AA227" s="8">
        <v>7.5072000000000001</v>
      </c>
      <c r="AB227" s="46">
        <v>1155.3131060000001</v>
      </c>
      <c r="AC227" s="46">
        <v>0</v>
      </c>
      <c r="AD227" s="46">
        <f t="shared" si="92"/>
        <v>49.191351685499292</v>
      </c>
      <c r="AE227" s="49">
        <f t="shared" si="95"/>
        <v>1155.3131060000001</v>
      </c>
      <c r="AF227" s="16">
        <f t="shared" si="112"/>
        <v>0.33568963783219274</v>
      </c>
      <c r="AG227" s="15">
        <f t="shared" si="113"/>
        <v>1.0167112110849135</v>
      </c>
      <c r="AH227" s="16">
        <f t="shared" si="114"/>
        <v>1.6711211084913469</v>
      </c>
      <c r="AI227" s="64">
        <f t="shared" si="115"/>
        <v>1204.5044576854993</v>
      </c>
      <c r="AJ227" s="64">
        <f t="shared" si="116"/>
        <v>0.32224309240256321</v>
      </c>
      <c r="AK227" s="64">
        <f t="shared" si="117"/>
        <v>1.0183110034482996</v>
      </c>
      <c r="AL227" s="64">
        <f t="shared" si="118"/>
        <v>1.8311003448299612</v>
      </c>
      <c r="AM227" s="9">
        <v>1.9</v>
      </c>
      <c r="AN227" s="17">
        <f t="shared" si="96"/>
        <v>1.0255080125191656</v>
      </c>
      <c r="AO227" s="18">
        <f t="shared" si="119"/>
        <v>7.4692290285005569E-3</v>
      </c>
      <c r="AP227" s="17">
        <f t="shared" si="120"/>
        <v>1.0255080125191656</v>
      </c>
      <c r="AQ227" s="18">
        <f t="shared" si="121"/>
        <v>2.5508012519165568</v>
      </c>
    </row>
    <row r="228" spans="1:43" x14ac:dyDescent="0.3">
      <c r="A228">
        <f t="shared" si="97"/>
        <v>226</v>
      </c>
      <c r="B228" s="7">
        <v>44160</v>
      </c>
      <c r="C228" s="8">
        <v>5.2671000000000001</v>
      </c>
      <c r="D228" s="46">
        <v>1128.8758929999999</v>
      </c>
      <c r="E228" s="46">
        <v>0</v>
      </c>
      <c r="F228" s="46">
        <f t="shared" si="90"/>
        <v>49.195025900218894</v>
      </c>
      <c r="G228" s="47">
        <f t="shared" si="93"/>
        <v>1128.8758929999999</v>
      </c>
      <c r="H228" s="12">
        <f t="shared" si="98"/>
        <v>0.18057879479624894</v>
      </c>
      <c r="I228" s="11">
        <f t="shared" si="99"/>
        <v>1.058459323787823</v>
      </c>
      <c r="J228" s="12">
        <f t="shared" si="100"/>
        <v>5.8459323787823037</v>
      </c>
      <c r="K228" s="57">
        <f t="shared" si="101"/>
        <v>1178.0709189002189</v>
      </c>
      <c r="L228" s="59">
        <f t="shared" si="102"/>
        <v>0.17333792841627282</v>
      </c>
      <c r="M228" s="58">
        <f t="shared" si="103"/>
        <v>1.0591502091542191</v>
      </c>
      <c r="N228" s="59">
        <f t="shared" si="104"/>
        <v>5.9150209154219091</v>
      </c>
      <c r="O228" s="8">
        <v>6.7521000000000004</v>
      </c>
      <c r="P228" s="46">
        <v>1149.967823</v>
      </c>
      <c r="Q228" s="46">
        <v>0</v>
      </c>
      <c r="R228" s="46">
        <f t="shared" si="91"/>
        <v>49.195025900218894</v>
      </c>
      <c r="S228" s="48">
        <f t="shared" si="94"/>
        <v>1149.967823</v>
      </c>
      <c r="T228" s="14">
        <f t="shared" si="105"/>
        <v>0.19850882010028492</v>
      </c>
      <c r="U228" s="13">
        <f t="shared" si="106"/>
        <v>1.0399246699788833</v>
      </c>
      <c r="V228" s="14">
        <f t="shared" si="107"/>
        <v>3.9924669978883331</v>
      </c>
      <c r="W228" s="56">
        <f t="shared" si="108"/>
        <v>1199.1628489002189</v>
      </c>
      <c r="X228" s="56">
        <f t="shared" si="109"/>
        <v>0.19065716532475907</v>
      </c>
      <c r="Y228" s="56">
        <f t="shared" si="110"/>
        <v>1.041167140851627</v>
      </c>
      <c r="Z228" s="56">
        <f t="shared" si="111"/>
        <v>4.1167140851626982</v>
      </c>
      <c r="AA228" s="8">
        <v>7.44</v>
      </c>
      <c r="AB228" s="46">
        <v>1159.0091210000001</v>
      </c>
      <c r="AC228" s="46">
        <v>0</v>
      </c>
      <c r="AD228" s="46">
        <f t="shared" si="92"/>
        <v>49.195025900218894</v>
      </c>
      <c r="AE228" s="49">
        <f t="shared" si="95"/>
        <v>1159.0091210000001</v>
      </c>
      <c r="AF228" s="16">
        <f t="shared" si="112"/>
        <v>0.31991457387656741</v>
      </c>
      <c r="AG228" s="15">
        <f t="shared" si="113"/>
        <v>1.019963818423411</v>
      </c>
      <c r="AH228" s="16">
        <f t="shared" si="114"/>
        <v>1.9963818423410995</v>
      </c>
      <c r="AI228" s="64">
        <f t="shared" si="115"/>
        <v>1208.204146900219</v>
      </c>
      <c r="AJ228" s="64">
        <f t="shared" si="116"/>
        <v>0.30715446432043603</v>
      </c>
      <c r="AK228" s="64">
        <f t="shared" si="117"/>
        <v>1.0214387911560574</v>
      </c>
      <c r="AL228" s="64">
        <f t="shared" si="118"/>
        <v>2.1438791156057402</v>
      </c>
      <c r="AM228" s="9">
        <v>1.9</v>
      </c>
      <c r="AN228" s="17">
        <f t="shared" si="96"/>
        <v>1.0255846100613262</v>
      </c>
      <c r="AO228" s="18">
        <f t="shared" si="119"/>
        <v>7.4692290285005569E-3</v>
      </c>
      <c r="AP228" s="17">
        <f t="shared" si="120"/>
        <v>1.0255846100613262</v>
      </c>
      <c r="AQ228" s="18">
        <f t="shared" si="121"/>
        <v>2.5584610061326174</v>
      </c>
    </row>
    <row r="229" spans="1:43" x14ac:dyDescent="0.3">
      <c r="A229">
        <f t="shared" si="97"/>
        <v>227</v>
      </c>
      <c r="B229" s="7">
        <v>44161</v>
      </c>
      <c r="C229" s="8">
        <v>5.1413000000000002</v>
      </c>
      <c r="D229" s="46">
        <v>1131.649559</v>
      </c>
      <c r="E229" s="46">
        <v>0</v>
      </c>
      <c r="F229" s="46">
        <f t="shared" si="90"/>
        <v>49.198700389374011</v>
      </c>
      <c r="G229" s="47">
        <f t="shared" si="93"/>
        <v>1131.649559</v>
      </c>
      <c r="H229" s="12">
        <f t="shared" si="98"/>
        <v>0.24570158838532752</v>
      </c>
      <c r="I229" s="11">
        <f t="shared" si="99"/>
        <v>1.0610599751587824</v>
      </c>
      <c r="J229" s="12">
        <f t="shared" si="100"/>
        <v>6.1059975158782365</v>
      </c>
      <c r="K229" s="57">
        <f t="shared" si="101"/>
        <v>1180.8482593893739</v>
      </c>
      <c r="L229" s="59">
        <f t="shared" si="102"/>
        <v>0.23575325089493226</v>
      </c>
      <c r="M229" s="58">
        <f t="shared" si="103"/>
        <v>1.0616471902041607</v>
      </c>
      <c r="N229" s="59">
        <f t="shared" si="104"/>
        <v>6.1647190204160651</v>
      </c>
      <c r="O229" s="8">
        <v>6.6417000000000002</v>
      </c>
      <c r="P229" s="46">
        <v>1154.299638</v>
      </c>
      <c r="Q229" s="46">
        <v>0</v>
      </c>
      <c r="R229" s="46">
        <f t="shared" si="91"/>
        <v>49.198700389374011</v>
      </c>
      <c r="S229" s="48">
        <f t="shared" si="94"/>
        <v>1154.299638</v>
      </c>
      <c r="T229" s="14">
        <f t="shared" si="105"/>
        <v>0.37669010500653854</v>
      </c>
      <c r="U229" s="13">
        <f t="shared" si="106"/>
        <v>1.0438419633102156</v>
      </c>
      <c r="V229" s="14">
        <f t="shared" si="107"/>
        <v>4.3841963310215615</v>
      </c>
      <c r="W229" s="56">
        <f t="shared" si="108"/>
        <v>1203.4983383893739</v>
      </c>
      <c r="X229" s="56">
        <f t="shared" si="109"/>
        <v>0.36154301253839005</v>
      </c>
      <c r="Y229" s="56">
        <f t="shared" si="110"/>
        <v>1.0449314078982217</v>
      </c>
      <c r="Z229" s="56">
        <f t="shared" si="111"/>
        <v>4.4931407898221698</v>
      </c>
      <c r="AA229" s="8">
        <v>7.3582999999999998</v>
      </c>
      <c r="AB229" s="46">
        <v>1163.445436</v>
      </c>
      <c r="AC229" s="46">
        <v>0</v>
      </c>
      <c r="AD229" s="46">
        <f t="shared" si="92"/>
        <v>49.198700389374011</v>
      </c>
      <c r="AE229" s="49">
        <f t="shared" si="95"/>
        <v>1163.445436</v>
      </c>
      <c r="AF229" s="16">
        <f t="shared" si="112"/>
        <v>0.38276791093518892</v>
      </c>
      <c r="AG229" s="15">
        <f t="shared" si="113"/>
        <v>1.0238679126234851</v>
      </c>
      <c r="AH229" s="16">
        <f t="shared" si="114"/>
        <v>2.3867912623485088</v>
      </c>
      <c r="AI229" s="64">
        <f t="shared" si="115"/>
        <v>1212.6441363893739</v>
      </c>
      <c r="AJ229" s="64">
        <f t="shared" si="116"/>
        <v>0.36748669507105092</v>
      </c>
      <c r="AK229" s="64">
        <f t="shared" si="117"/>
        <v>1.0251924428118504</v>
      </c>
      <c r="AL229" s="64">
        <f t="shared" si="118"/>
        <v>2.5192442811850402</v>
      </c>
      <c r="AM229" s="9">
        <v>1.9</v>
      </c>
      <c r="AN229" s="17">
        <f t="shared" si="96"/>
        <v>1.0256612133247327</v>
      </c>
      <c r="AO229" s="18">
        <f t="shared" si="119"/>
        <v>7.4692290285005569E-3</v>
      </c>
      <c r="AP229" s="17">
        <f t="shared" si="120"/>
        <v>1.0256612133247327</v>
      </c>
      <c r="AQ229" s="18">
        <f t="shared" si="121"/>
        <v>2.5661213324732701</v>
      </c>
    </row>
    <row r="230" spans="1:43" x14ac:dyDescent="0.3">
      <c r="A230">
        <f t="shared" si="97"/>
        <v>228</v>
      </c>
      <c r="B230" s="7">
        <v>44162</v>
      </c>
      <c r="C230" s="8">
        <v>5.0720999999999998</v>
      </c>
      <c r="D230" s="46">
        <v>1133.2752069999999</v>
      </c>
      <c r="E230" s="46">
        <v>0</v>
      </c>
      <c r="F230" s="46">
        <f t="shared" si="90"/>
        <v>49.202375152985141</v>
      </c>
      <c r="G230" s="47">
        <f t="shared" si="93"/>
        <v>1133.2752069999999</v>
      </c>
      <c r="H230" s="12">
        <f t="shared" si="98"/>
        <v>0.14365295219453955</v>
      </c>
      <c r="I230" s="11">
        <f t="shared" si="99"/>
        <v>1.0625842191376527</v>
      </c>
      <c r="J230" s="12">
        <f t="shared" si="100"/>
        <v>6.2584219137652664</v>
      </c>
      <c r="K230" s="57">
        <f t="shared" si="101"/>
        <v>1182.477582152985</v>
      </c>
      <c r="L230" s="59">
        <f t="shared" si="102"/>
        <v>0.13797901217669217</v>
      </c>
      <c r="M230" s="58">
        <f t="shared" si="103"/>
        <v>1.0631120405100059</v>
      </c>
      <c r="N230" s="59">
        <f t="shared" si="104"/>
        <v>6.3112040510005851</v>
      </c>
      <c r="O230" s="8">
        <v>6.5213000000000001</v>
      </c>
      <c r="P230" s="46">
        <v>1159.0122240000001</v>
      </c>
      <c r="Q230" s="46">
        <v>0</v>
      </c>
      <c r="R230" s="46">
        <f t="shared" si="91"/>
        <v>49.202375152985141</v>
      </c>
      <c r="S230" s="48">
        <f t="shared" si="94"/>
        <v>1159.0122240000001</v>
      </c>
      <c r="T230" s="14">
        <f t="shared" si="105"/>
        <v>0.40826366437793915</v>
      </c>
      <c r="U230" s="13">
        <f t="shared" si="106"/>
        <v>1.0481035907599405</v>
      </c>
      <c r="V230" s="14">
        <f t="shared" si="107"/>
        <v>4.8103590759940529</v>
      </c>
      <c r="W230" s="56">
        <f t="shared" si="108"/>
        <v>1208.2145991529851</v>
      </c>
      <c r="X230" s="56">
        <f t="shared" si="109"/>
        <v>0.39187929165924729</v>
      </c>
      <c r="Y230" s="56">
        <f t="shared" si="110"/>
        <v>1.0490262776978183</v>
      </c>
      <c r="Z230" s="56">
        <f t="shared" si="111"/>
        <v>4.902627769781831</v>
      </c>
      <c r="AA230" s="8">
        <v>7.2564000000000002</v>
      </c>
      <c r="AB230" s="46">
        <v>1168.9204970000001</v>
      </c>
      <c r="AC230" s="46">
        <v>0</v>
      </c>
      <c r="AD230" s="46">
        <f t="shared" si="92"/>
        <v>49.202375152985141</v>
      </c>
      <c r="AE230" s="49">
        <f t="shared" si="95"/>
        <v>1168.9204970000001</v>
      </c>
      <c r="AF230" s="16">
        <f t="shared" si="112"/>
        <v>0.47059026840345908</v>
      </c>
      <c r="AG230" s="15">
        <f t="shared" si="113"/>
        <v>1.0286861353815968</v>
      </c>
      <c r="AH230" s="16">
        <f t="shared" si="114"/>
        <v>2.8686135381596811</v>
      </c>
      <c r="AI230" s="64">
        <f t="shared" si="115"/>
        <v>1218.1228721529851</v>
      </c>
      <c r="AJ230" s="64">
        <f t="shared" si="116"/>
        <v>0.45180078798088275</v>
      </c>
      <c r="AK230" s="64">
        <f t="shared" si="117"/>
        <v>1.0298242703467948</v>
      </c>
      <c r="AL230" s="64">
        <f t="shared" si="118"/>
        <v>2.9824270346794801</v>
      </c>
      <c r="AM230" s="9">
        <v>1.9</v>
      </c>
      <c r="AN230" s="17">
        <f t="shared" si="96"/>
        <v>1.0257378223098124</v>
      </c>
      <c r="AO230" s="18">
        <f t="shared" si="119"/>
        <v>7.4692290285005569E-3</v>
      </c>
      <c r="AP230" s="17">
        <f t="shared" si="120"/>
        <v>1.0257378223098124</v>
      </c>
      <c r="AQ230" s="18">
        <f t="shared" si="121"/>
        <v>2.5737822309812364</v>
      </c>
    </row>
    <row r="231" spans="1:43" x14ac:dyDescent="0.3">
      <c r="A231">
        <f t="shared" si="97"/>
        <v>229</v>
      </c>
      <c r="B231" s="7">
        <v>44165</v>
      </c>
      <c r="C231" s="8">
        <v>5.14</v>
      </c>
      <c r="D231" s="46">
        <v>1132.126162</v>
      </c>
      <c r="E231" s="46">
        <v>0</v>
      </c>
      <c r="F231" s="46">
        <f t="shared" si="90"/>
        <v>49.206050191072777</v>
      </c>
      <c r="G231" s="47">
        <f t="shared" si="93"/>
        <v>1132.126162</v>
      </c>
      <c r="H231" s="12">
        <f t="shared" si="98"/>
        <v>-0.10139152369190718</v>
      </c>
      <c r="I231" s="11">
        <f t="shared" si="99"/>
        <v>1.0615068488073593</v>
      </c>
      <c r="J231" s="12">
        <f t="shared" si="100"/>
        <v>6.1506848807359349</v>
      </c>
      <c r="K231" s="57">
        <f t="shared" si="101"/>
        <v>1181.3322121910728</v>
      </c>
      <c r="L231" s="59">
        <f t="shared" si="102"/>
        <v>-9.68618753707573E-2</v>
      </c>
      <c r="M231" s="58">
        <f t="shared" si="103"/>
        <v>1.0620822902502756</v>
      </c>
      <c r="N231" s="59">
        <f t="shared" si="104"/>
        <v>6.2082290250275562</v>
      </c>
      <c r="O231" s="8">
        <v>6.5845000000000002</v>
      </c>
      <c r="P231" s="46">
        <v>1156.9828680000001</v>
      </c>
      <c r="Q231" s="46">
        <v>0</v>
      </c>
      <c r="R231" s="46">
        <f t="shared" si="91"/>
        <v>49.206050191072777</v>
      </c>
      <c r="S231" s="48">
        <f t="shared" si="94"/>
        <v>1156.9828680000001</v>
      </c>
      <c r="T231" s="14">
        <f t="shared" si="105"/>
        <v>-0.175093580376251</v>
      </c>
      <c r="U231" s="13">
        <f t="shared" si="106"/>
        <v>1.0462684286568269</v>
      </c>
      <c r="V231" s="14">
        <f t="shared" si="107"/>
        <v>4.6268428656826899</v>
      </c>
      <c r="W231" s="56">
        <f t="shared" si="108"/>
        <v>1206.1889181910728</v>
      </c>
      <c r="X231" s="56">
        <f t="shared" si="109"/>
        <v>-0.16765903700654006</v>
      </c>
      <c r="Y231" s="56">
        <f t="shared" si="110"/>
        <v>1.0472674903426846</v>
      </c>
      <c r="Z231" s="56">
        <f t="shared" si="111"/>
        <v>4.7267490342684626</v>
      </c>
      <c r="AA231" s="8">
        <v>7.3170000000000002</v>
      </c>
      <c r="AB231" s="46">
        <v>1166.182348</v>
      </c>
      <c r="AC231" s="46">
        <v>0</v>
      </c>
      <c r="AD231" s="46">
        <f t="shared" si="92"/>
        <v>49.206050191072777</v>
      </c>
      <c r="AE231" s="49">
        <f t="shared" si="95"/>
        <v>1166.182348</v>
      </c>
      <c r="AF231" s="16">
        <f t="shared" si="112"/>
        <v>-0.23424595659220504</v>
      </c>
      <c r="AG231" s="15">
        <f t="shared" si="113"/>
        <v>1.0262764797034407</v>
      </c>
      <c r="AH231" s="16">
        <f t="shared" si="114"/>
        <v>2.6276479703440714</v>
      </c>
      <c r="AI231" s="64">
        <f t="shared" si="115"/>
        <v>1215.3883981910728</v>
      </c>
      <c r="AJ231" s="64">
        <f t="shared" si="116"/>
        <v>-0.22448260552559995</v>
      </c>
      <c r="AK231" s="64">
        <f t="shared" si="117"/>
        <v>1.0275124939923854</v>
      </c>
      <c r="AL231" s="64">
        <f t="shared" si="118"/>
        <v>2.7512493992385423</v>
      </c>
      <c r="AM231" s="9">
        <v>1.9</v>
      </c>
      <c r="AN231" s="17">
        <f t="shared" si="96"/>
        <v>1.0258144370169926</v>
      </c>
      <c r="AO231" s="18">
        <f t="shared" si="119"/>
        <v>7.4692290285005569E-3</v>
      </c>
      <c r="AP231" s="17">
        <f t="shared" si="120"/>
        <v>1.0258144370169926</v>
      </c>
      <c r="AQ231" s="18">
        <f t="shared" si="121"/>
        <v>2.5814437016992597</v>
      </c>
    </row>
    <row r="232" spans="1:43" x14ac:dyDescent="0.3">
      <c r="A232">
        <f t="shared" si="97"/>
        <v>230</v>
      </c>
      <c r="B232" s="7">
        <v>44166</v>
      </c>
      <c r="C232" s="8">
        <v>4.9451000000000001</v>
      </c>
      <c r="D232" s="46">
        <v>1136.2879270000001</v>
      </c>
      <c r="E232" s="46">
        <v>0</v>
      </c>
      <c r="F232" s="46">
        <f t="shared" si="90"/>
        <v>49.209725503657424</v>
      </c>
      <c r="G232" s="47">
        <f t="shared" si="93"/>
        <v>1136.2879270000001</v>
      </c>
      <c r="H232" s="12">
        <f t="shared" si="98"/>
        <v>0.3676061149093135</v>
      </c>
      <c r="I232" s="11">
        <f t="shared" si="99"/>
        <v>1.0654090128937563</v>
      </c>
      <c r="J232" s="12">
        <f t="shared" si="100"/>
        <v>6.5409012893756335</v>
      </c>
      <c r="K232" s="57">
        <f t="shared" si="101"/>
        <v>1185.4976525036575</v>
      </c>
      <c r="L232" s="59">
        <f t="shared" si="102"/>
        <v>0.35260532723973004</v>
      </c>
      <c r="M232" s="58">
        <f t="shared" si="103"/>
        <v>1.0658272489853677</v>
      </c>
      <c r="N232" s="59">
        <f t="shared" si="104"/>
        <v>6.5827248985367737</v>
      </c>
      <c r="O232" s="8">
        <v>6.3818000000000001</v>
      </c>
      <c r="P232" s="46">
        <v>1164.7330979999999</v>
      </c>
      <c r="Q232" s="46">
        <v>0</v>
      </c>
      <c r="R232" s="46">
        <f t="shared" si="91"/>
        <v>49.209725503657424</v>
      </c>
      <c r="S232" s="48">
        <f t="shared" si="94"/>
        <v>1164.7330979999999</v>
      </c>
      <c r="T232" s="14">
        <f t="shared" si="105"/>
        <v>0.66986558006665309</v>
      </c>
      <c r="U232" s="13">
        <f t="shared" si="106"/>
        <v>1.0532770207355031</v>
      </c>
      <c r="V232" s="14">
        <f t="shared" si="107"/>
        <v>5.3277020735503111</v>
      </c>
      <c r="W232" s="56">
        <f t="shared" si="108"/>
        <v>1213.9428235036573</v>
      </c>
      <c r="X232" s="56">
        <f t="shared" si="109"/>
        <v>0.64284335526918479</v>
      </c>
      <c r="Y232" s="56">
        <f t="shared" si="110"/>
        <v>1.0539997798162468</v>
      </c>
      <c r="Z232" s="56">
        <f t="shared" si="111"/>
        <v>5.3999779816246818</v>
      </c>
      <c r="AA232" s="8">
        <v>7.1250999999999998</v>
      </c>
      <c r="AB232" s="46">
        <v>1176.242401</v>
      </c>
      <c r="AC232" s="46">
        <v>0</v>
      </c>
      <c r="AD232" s="46">
        <f t="shared" si="92"/>
        <v>49.209725503657424</v>
      </c>
      <c r="AE232" s="49">
        <f t="shared" si="95"/>
        <v>1176.242401</v>
      </c>
      <c r="AF232" s="16">
        <f t="shared" si="112"/>
        <v>0.86264836860658889</v>
      </c>
      <c r="AG232" s="15">
        <f t="shared" si="113"/>
        <v>1.0351296370129957</v>
      </c>
      <c r="AH232" s="16">
        <f t="shared" si="114"/>
        <v>3.5129637012995651</v>
      </c>
      <c r="AI232" s="64">
        <f t="shared" si="115"/>
        <v>1225.4521265036574</v>
      </c>
      <c r="AJ232" s="64">
        <f t="shared" si="116"/>
        <v>0.82802570170679157</v>
      </c>
      <c r="AK232" s="64">
        <f t="shared" si="117"/>
        <v>1.0360205615308908</v>
      </c>
      <c r="AL232" s="64">
        <f t="shared" si="118"/>
        <v>3.6020561530890838</v>
      </c>
      <c r="AM232" s="9">
        <v>1.9</v>
      </c>
      <c r="AN232" s="17">
        <f t="shared" si="96"/>
        <v>1.0258910574467008</v>
      </c>
      <c r="AO232" s="18">
        <f t="shared" si="119"/>
        <v>7.4692290285005569E-3</v>
      </c>
      <c r="AP232" s="17">
        <f t="shared" si="120"/>
        <v>1.0258910574467008</v>
      </c>
      <c r="AQ232" s="18">
        <f t="shared" si="121"/>
        <v>2.5891057446700838</v>
      </c>
    </row>
    <row r="233" spans="1:43" x14ac:dyDescent="0.3">
      <c r="A233">
        <f t="shared" si="97"/>
        <v>231</v>
      </c>
      <c r="B233" s="7">
        <v>44167</v>
      </c>
      <c r="C233" s="8">
        <v>4.7736000000000001</v>
      </c>
      <c r="D233" s="46">
        <v>1139.9810709999999</v>
      </c>
      <c r="E233" s="46">
        <v>0</v>
      </c>
      <c r="F233" s="46">
        <f t="shared" si="90"/>
        <v>49.213401090759589</v>
      </c>
      <c r="G233" s="47">
        <f t="shared" si="93"/>
        <v>1139.9810709999999</v>
      </c>
      <c r="H233" s="12">
        <f t="shared" si="98"/>
        <v>0.32501832609894699</v>
      </c>
      <c r="I233" s="11">
        <f t="shared" si="99"/>
        <v>1.0688717874335709</v>
      </c>
      <c r="J233" s="12">
        <f t="shared" si="100"/>
        <v>6.8871787433570919</v>
      </c>
      <c r="K233" s="57">
        <f t="shared" si="101"/>
        <v>1189.1944720907595</v>
      </c>
      <c r="L233" s="59">
        <f t="shared" si="102"/>
        <v>0.31183693863034989</v>
      </c>
      <c r="M233" s="58">
        <f t="shared" si="103"/>
        <v>1.0691508920496917</v>
      </c>
      <c r="N233" s="59">
        <f t="shared" si="104"/>
        <v>6.9150892049691715</v>
      </c>
      <c r="O233" s="8">
        <v>6.2012</v>
      </c>
      <c r="P233" s="46">
        <v>1171.715209</v>
      </c>
      <c r="Q233" s="46">
        <v>0</v>
      </c>
      <c r="R233" s="46">
        <f t="shared" si="91"/>
        <v>49.213401090759589</v>
      </c>
      <c r="S233" s="48">
        <f t="shared" si="94"/>
        <v>1171.715209</v>
      </c>
      <c r="T233" s="14">
        <f t="shared" si="105"/>
        <v>0.59946016920007228</v>
      </c>
      <c r="U233" s="13">
        <f t="shared" si="106"/>
        <v>1.0595909969461497</v>
      </c>
      <c r="V233" s="14">
        <f t="shared" si="107"/>
        <v>5.9590996946149666</v>
      </c>
      <c r="W233" s="56">
        <f t="shared" si="108"/>
        <v>1220.9286100907595</v>
      </c>
      <c r="X233" s="56">
        <f t="shared" si="109"/>
        <v>0.57546257137053303</v>
      </c>
      <c r="Y233" s="56">
        <f t="shared" si="110"/>
        <v>1.0600651540514172</v>
      </c>
      <c r="Z233" s="56">
        <f t="shared" si="111"/>
        <v>6.0065154051417213</v>
      </c>
      <c r="AA233" s="8">
        <v>7.0049999999999999</v>
      </c>
      <c r="AB233" s="46">
        <v>1182.709771</v>
      </c>
      <c r="AC233" s="46">
        <v>0</v>
      </c>
      <c r="AD233" s="46">
        <f t="shared" si="92"/>
        <v>49.213401090759589</v>
      </c>
      <c r="AE233" s="49">
        <f t="shared" si="95"/>
        <v>1182.709771</v>
      </c>
      <c r="AF233" s="16">
        <f t="shared" si="112"/>
        <v>0.54983309515979073</v>
      </c>
      <c r="AG233" s="15">
        <f t="shared" si="113"/>
        <v>1.0408211223351005</v>
      </c>
      <c r="AH233" s="16">
        <f t="shared" si="114"/>
        <v>4.082112233510049</v>
      </c>
      <c r="AI233" s="64">
        <f t="shared" si="115"/>
        <v>1231.9231720907596</v>
      </c>
      <c r="AJ233" s="64">
        <f t="shared" si="116"/>
        <v>0.52805372377662252</v>
      </c>
      <c r="AK233" s="64">
        <f t="shared" si="117"/>
        <v>1.0414913066851461</v>
      </c>
      <c r="AL233" s="64">
        <f t="shared" si="118"/>
        <v>4.1491306685146112</v>
      </c>
      <c r="AM233" s="9">
        <v>1.9</v>
      </c>
      <c r="AN233" s="17">
        <f t="shared" si="96"/>
        <v>1.0259676835993645</v>
      </c>
      <c r="AO233" s="18">
        <f t="shared" si="119"/>
        <v>7.4692290285005569E-3</v>
      </c>
      <c r="AP233" s="17">
        <f t="shared" si="120"/>
        <v>1.0259676835993645</v>
      </c>
      <c r="AQ233" s="18">
        <f t="shared" si="121"/>
        <v>2.5967683599364522</v>
      </c>
    </row>
    <row r="234" spans="1:43" x14ac:dyDescent="0.3">
      <c r="A234">
        <f t="shared" si="97"/>
        <v>232</v>
      </c>
      <c r="B234" s="7">
        <v>44168</v>
      </c>
      <c r="C234" s="8">
        <v>4.6163999999999996</v>
      </c>
      <c r="D234" s="46">
        <v>1143.3865960000001</v>
      </c>
      <c r="E234" s="46">
        <v>0</v>
      </c>
      <c r="F234" s="46">
        <f t="shared" si="90"/>
        <v>49.217076952399772</v>
      </c>
      <c r="G234" s="47">
        <f t="shared" si="93"/>
        <v>1143.3865960000001</v>
      </c>
      <c r="H234" s="12">
        <f t="shared" si="98"/>
        <v>0.29873522347285686</v>
      </c>
      <c r="I234" s="11">
        <f t="shared" si="99"/>
        <v>1.0720648839563989</v>
      </c>
      <c r="J234" s="12">
        <f t="shared" si="100"/>
        <v>7.2064883956398873</v>
      </c>
      <c r="K234" s="57">
        <f t="shared" si="101"/>
        <v>1192.6036729523998</v>
      </c>
      <c r="L234" s="59">
        <f t="shared" si="102"/>
        <v>0.28668152616337927</v>
      </c>
      <c r="M234" s="58">
        <f t="shared" si="103"/>
        <v>1.0722159501440092</v>
      </c>
      <c r="N234" s="59">
        <f t="shared" si="104"/>
        <v>7.2215950144009167</v>
      </c>
      <c r="O234" s="8">
        <v>5.9267000000000003</v>
      </c>
      <c r="P234" s="46">
        <v>1182.268853</v>
      </c>
      <c r="Q234" s="46">
        <v>0</v>
      </c>
      <c r="R234" s="46">
        <f t="shared" si="91"/>
        <v>49.217076952399772</v>
      </c>
      <c r="S234" s="48">
        <f t="shared" si="94"/>
        <v>1182.268853</v>
      </c>
      <c r="T234" s="14">
        <f t="shared" si="105"/>
        <v>0.90070043632932695</v>
      </c>
      <c r="U234" s="13">
        <f t="shared" si="106"/>
        <v>1.06913473767895</v>
      </c>
      <c r="V234" s="14">
        <f t="shared" si="107"/>
        <v>6.9134737678949953</v>
      </c>
      <c r="W234" s="56">
        <f t="shared" si="108"/>
        <v>1231.4859299523998</v>
      </c>
      <c r="X234" s="56">
        <f t="shared" si="109"/>
        <v>0.86469591869549056</v>
      </c>
      <c r="Y234" s="56">
        <f t="shared" si="110"/>
        <v>1.0692314941740129</v>
      </c>
      <c r="Z234" s="56">
        <f t="shared" si="111"/>
        <v>6.9231494174012864</v>
      </c>
      <c r="AA234" s="8">
        <v>6.6872999999999996</v>
      </c>
      <c r="AB234" s="46">
        <v>1199.494938</v>
      </c>
      <c r="AC234" s="46">
        <v>0</v>
      </c>
      <c r="AD234" s="46">
        <f t="shared" si="92"/>
        <v>49.217076952399772</v>
      </c>
      <c r="AE234" s="49">
        <f t="shared" si="95"/>
        <v>1199.494938</v>
      </c>
      <c r="AF234" s="16">
        <f t="shared" si="112"/>
        <v>1.4192126768182378</v>
      </c>
      <c r="AG234" s="15">
        <f t="shared" si="113"/>
        <v>1.0555925876462822</v>
      </c>
      <c r="AH234" s="16">
        <f t="shared" si="114"/>
        <v>5.5592587646282166</v>
      </c>
      <c r="AI234" s="64">
        <f t="shared" si="115"/>
        <v>1248.7120149523998</v>
      </c>
      <c r="AJ234" s="64">
        <f t="shared" si="116"/>
        <v>1.362815737376466</v>
      </c>
      <c r="AK234" s="64">
        <f t="shared" si="117"/>
        <v>1.0556849141160591</v>
      </c>
      <c r="AL234" s="64">
        <f t="shared" si="118"/>
        <v>5.5684914116059137</v>
      </c>
      <c r="AM234" s="9">
        <v>1.9</v>
      </c>
      <c r="AN234" s="17">
        <f t="shared" si="96"/>
        <v>1.0260443154754109</v>
      </c>
      <c r="AO234" s="18">
        <f t="shared" si="119"/>
        <v>7.4692290285005569E-3</v>
      </c>
      <c r="AP234" s="17">
        <f t="shared" si="120"/>
        <v>1.0260443154754109</v>
      </c>
      <c r="AQ234" s="18">
        <f t="shared" si="121"/>
        <v>2.6044315475410862</v>
      </c>
    </row>
    <row r="235" spans="1:43" x14ac:dyDescent="0.3">
      <c r="A235">
        <f t="shared" si="97"/>
        <v>233</v>
      </c>
      <c r="B235" s="7">
        <v>44169</v>
      </c>
      <c r="C235" s="8">
        <v>4.625</v>
      </c>
      <c r="D235" s="46">
        <v>1143.4165829999999</v>
      </c>
      <c r="E235" s="46">
        <v>0</v>
      </c>
      <c r="F235" s="46">
        <f t="shared" si="90"/>
        <v>49.220753088598478</v>
      </c>
      <c r="G235" s="47">
        <f t="shared" si="93"/>
        <v>1143.4165829999999</v>
      </c>
      <c r="H235" s="12">
        <f t="shared" si="98"/>
        <v>2.6226475021484674E-3</v>
      </c>
      <c r="I235" s="11">
        <f t="shared" si="99"/>
        <v>1.0720930004392994</v>
      </c>
      <c r="J235" s="12">
        <f t="shared" si="100"/>
        <v>7.2093000439299448</v>
      </c>
      <c r="K235" s="57">
        <f t="shared" si="101"/>
        <v>1192.6373360885984</v>
      </c>
      <c r="L235" s="59">
        <f t="shared" si="102"/>
        <v>2.82265910813706E-3</v>
      </c>
      <c r="M235" s="58">
        <f t="shared" si="103"/>
        <v>1.0722462151451848</v>
      </c>
      <c r="N235" s="59">
        <f t="shared" si="104"/>
        <v>7.2246215145184811</v>
      </c>
      <c r="O235" s="8">
        <v>5.9463999999999997</v>
      </c>
      <c r="P235" s="46">
        <v>1181.7981090000001</v>
      </c>
      <c r="Q235" s="46">
        <v>0</v>
      </c>
      <c r="R235" s="46">
        <f t="shared" si="91"/>
        <v>49.220753088598478</v>
      </c>
      <c r="S235" s="48">
        <f t="shared" si="94"/>
        <v>1181.7981090000001</v>
      </c>
      <c r="T235" s="14">
        <f t="shared" si="105"/>
        <v>-3.9817000913577871E-2</v>
      </c>
      <c r="U235" s="13">
        <f t="shared" si="106"/>
        <v>1.0687090402906809</v>
      </c>
      <c r="V235" s="14">
        <f t="shared" si="107"/>
        <v>6.8709040290680923</v>
      </c>
      <c r="W235" s="56">
        <f t="shared" si="108"/>
        <v>1231.0188620885986</v>
      </c>
      <c r="X235" s="56">
        <f t="shared" si="109"/>
        <v>-3.7927178251995208E-2</v>
      </c>
      <c r="Y235" s="56">
        <f t="shared" si="110"/>
        <v>1.068825964839291</v>
      </c>
      <c r="Z235" s="56">
        <f t="shared" si="111"/>
        <v>6.8825964839291043</v>
      </c>
      <c r="AA235" s="8">
        <v>6.7138</v>
      </c>
      <c r="AB235" s="46">
        <v>1198.4180899999999</v>
      </c>
      <c r="AC235" s="46">
        <v>0</v>
      </c>
      <c r="AD235" s="46">
        <f t="shared" si="92"/>
        <v>49.220753088598478</v>
      </c>
      <c r="AE235" s="49">
        <f t="shared" si="95"/>
        <v>1198.4180899999999</v>
      </c>
      <c r="AF235" s="16">
        <f t="shared" si="112"/>
        <v>-8.9775118334023407E-2</v>
      </c>
      <c r="AG235" s="15">
        <f t="shared" si="113"/>
        <v>1.0546449281515975</v>
      </c>
      <c r="AH235" s="16">
        <f t="shared" si="114"/>
        <v>5.4644928151597494</v>
      </c>
      <c r="AI235" s="64">
        <f t="shared" si="115"/>
        <v>1247.6388430885984</v>
      </c>
      <c r="AJ235" s="64">
        <f t="shared" si="116"/>
        <v>-8.5942303025121625E-2</v>
      </c>
      <c r="AK235" s="64">
        <f t="shared" si="117"/>
        <v>1.0547776341881789</v>
      </c>
      <c r="AL235" s="64">
        <f t="shared" si="118"/>
        <v>5.4777634188178936</v>
      </c>
      <c r="AM235" s="9">
        <v>1.9</v>
      </c>
      <c r="AN235" s="17">
        <f t="shared" si="96"/>
        <v>1.0261209530752677</v>
      </c>
      <c r="AO235" s="18">
        <f t="shared" si="119"/>
        <v>7.4692290285005569E-3</v>
      </c>
      <c r="AP235" s="17">
        <f t="shared" si="120"/>
        <v>1.0261209530752677</v>
      </c>
      <c r="AQ235" s="18">
        <f t="shared" si="121"/>
        <v>2.6120953075267739</v>
      </c>
    </row>
    <row r="236" spans="1:43" x14ac:dyDescent="0.3">
      <c r="A236">
        <f t="shared" si="97"/>
        <v>234</v>
      </c>
      <c r="B236" s="7">
        <v>44172</v>
      </c>
      <c r="C236" s="8">
        <v>4.5705999999999998</v>
      </c>
      <c r="D236" s="46">
        <v>1144.726007</v>
      </c>
      <c r="E236" s="46">
        <v>0</v>
      </c>
      <c r="F236" s="46">
        <f t="shared" si="90"/>
        <v>49.224429499376221</v>
      </c>
      <c r="G236" s="47">
        <f t="shared" si="93"/>
        <v>1144.726007</v>
      </c>
      <c r="H236" s="12">
        <f t="shared" si="98"/>
        <v>0.11451854201418588</v>
      </c>
      <c r="I236" s="11">
        <f t="shared" si="99"/>
        <v>1.0733207457124387</v>
      </c>
      <c r="J236" s="12">
        <f t="shared" si="100"/>
        <v>7.332074571243874</v>
      </c>
      <c r="K236" s="57">
        <f t="shared" si="101"/>
        <v>1193.9504364993761</v>
      </c>
      <c r="L236" s="59">
        <f t="shared" si="102"/>
        <v>0.11010056209410646</v>
      </c>
      <c r="M236" s="58">
        <f t="shared" si="103"/>
        <v>1.0734267642550925</v>
      </c>
      <c r="N236" s="59">
        <f t="shared" si="104"/>
        <v>7.3426764255092536</v>
      </c>
      <c r="O236" s="8">
        <v>5.9119999999999999</v>
      </c>
      <c r="P236" s="46">
        <v>1183.361991</v>
      </c>
      <c r="Q236" s="46">
        <v>0</v>
      </c>
      <c r="R236" s="46">
        <f t="shared" si="91"/>
        <v>49.224429499376221</v>
      </c>
      <c r="S236" s="48">
        <f t="shared" si="94"/>
        <v>1183.361991</v>
      </c>
      <c r="T236" s="14">
        <f t="shared" si="105"/>
        <v>0.13233072451970251</v>
      </c>
      <c r="U236" s="13">
        <f t="shared" si="106"/>
        <v>1.0701232707067052</v>
      </c>
      <c r="V236" s="14">
        <f t="shared" si="107"/>
        <v>7.012327070670521</v>
      </c>
      <c r="W236" s="56">
        <f t="shared" si="108"/>
        <v>1232.5864204993761</v>
      </c>
      <c r="X236" s="56">
        <f t="shared" si="109"/>
        <v>0.12733829342939096</v>
      </c>
      <c r="Y236" s="56">
        <f t="shared" si="110"/>
        <v>1.0701869895826477</v>
      </c>
      <c r="Z236" s="56">
        <f t="shared" si="111"/>
        <v>7.0186989582647685</v>
      </c>
      <c r="AA236" s="8">
        <v>6.7065999999999999</v>
      </c>
      <c r="AB236" s="46">
        <v>1199.1030089999999</v>
      </c>
      <c r="AC236" s="46">
        <v>0</v>
      </c>
      <c r="AD236" s="46">
        <f t="shared" si="92"/>
        <v>49.224429499376221</v>
      </c>
      <c r="AE236" s="49">
        <f t="shared" si="95"/>
        <v>1199.1030089999999</v>
      </c>
      <c r="AF236" s="16">
        <f t="shared" si="112"/>
        <v>5.7151924333864734E-2</v>
      </c>
      <c r="AG236" s="15">
        <f t="shared" si="113"/>
        <v>1.0552476780229256</v>
      </c>
      <c r="AH236" s="16">
        <f t="shared" si="114"/>
        <v>5.5247678022925628</v>
      </c>
      <c r="AI236" s="64">
        <f t="shared" si="115"/>
        <v>1248.3274384993761</v>
      </c>
      <c r="AJ236" s="64">
        <f t="shared" si="116"/>
        <v>5.5191886225114395E-2</v>
      </c>
      <c r="AK236" s="64">
        <f t="shared" si="117"/>
        <v>1.0553597858599679</v>
      </c>
      <c r="AL236" s="64">
        <f t="shared" si="118"/>
        <v>5.5359785859967925</v>
      </c>
      <c r="AM236" s="9">
        <v>1.9</v>
      </c>
      <c r="AN236" s="17">
        <f t="shared" si="96"/>
        <v>1.0261975963993624</v>
      </c>
      <c r="AO236" s="18">
        <f t="shared" si="119"/>
        <v>7.4692290285005569E-3</v>
      </c>
      <c r="AP236" s="17">
        <f t="shared" si="120"/>
        <v>1.0261975963993624</v>
      </c>
      <c r="AQ236" s="18">
        <f t="shared" si="121"/>
        <v>2.6197596399362366</v>
      </c>
    </row>
    <row r="237" spans="1:43" x14ac:dyDescent="0.3">
      <c r="A237">
        <f t="shared" si="97"/>
        <v>235</v>
      </c>
      <c r="B237" s="7">
        <v>44173</v>
      </c>
      <c r="C237" s="8">
        <v>4.5777000000000001</v>
      </c>
      <c r="D237" s="46">
        <v>1144.785106</v>
      </c>
      <c r="E237" s="46">
        <v>0</v>
      </c>
      <c r="F237" s="46">
        <f t="shared" si="90"/>
        <v>49.2281061847535</v>
      </c>
      <c r="G237" s="47">
        <f t="shared" si="93"/>
        <v>1144.785106</v>
      </c>
      <c r="H237" s="12">
        <f t="shared" si="98"/>
        <v>5.1627201302917314E-3</v>
      </c>
      <c r="I237" s="11">
        <f t="shared" si="99"/>
        <v>1.0733761582586403</v>
      </c>
      <c r="J237" s="12">
        <f t="shared" si="100"/>
        <v>7.3376158258640301</v>
      </c>
      <c r="K237" s="57">
        <f t="shared" si="101"/>
        <v>1194.0132121847535</v>
      </c>
      <c r="L237" s="59">
        <f t="shared" si="102"/>
        <v>5.2578133445280173E-3</v>
      </c>
      <c r="M237" s="58">
        <f t="shared" si="103"/>
        <v>1.0734832030307473</v>
      </c>
      <c r="N237" s="59">
        <f t="shared" si="104"/>
        <v>7.3483203030747291</v>
      </c>
      <c r="O237" s="8">
        <v>5.8929</v>
      </c>
      <c r="P237" s="46">
        <v>1184.349829</v>
      </c>
      <c r="Q237" s="46">
        <v>0</v>
      </c>
      <c r="R237" s="46">
        <f t="shared" si="91"/>
        <v>49.2281061847535</v>
      </c>
      <c r="S237" s="48">
        <f t="shared" si="94"/>
        <v>1184.349829</v>
      </c>
      <c r="T237" s="14">
        <f t="shared" si="105"/>
        <v>8.3477245974861169E-2</v>
      </c>
      <c r="U237" s="13">
        <f t="shared" si="106"/>
        <v>1.0710165801416274</v>
      </c>
      <c r="V237" s="14">
        <f t="shared" si="107"/>
        <v>7.1016580141627372</v>
      </c>
      <c r="W237" s="56">
        <f t="shared" si="108"/>
        <v>1233.5779351847534</v>
      </c>
      <c r="X237" s="56">
        <f t="shared" si="109"/>
        <v>8.0441798553620991E-2</v>
      </c>
      <c r="Y237" s="56">
        <f t="shared" si="110"/>
        <v>1.0710478672449548</v>
      </c>
      <c r="Z237" s="56">
        <f t="shared" si="111"/>
        <v>7.1047867244954821</v>
      </c>
      <c r="AA237" s="8">
        <v>6.6996000000000002</v>
      </c>
      <c r="AB237" s="46">
        <v>1199.7772829999999</v>
      </c>
      <c r="AC237" s="46">
        <v>0</v>
      </c>
      <c r="AD237" s="46">
        <f t="shared" si="92"/>
        <v>49.2281061847535</v>
      </c>
      <c r="AE237" s="49">
        <f t="shared" si="95"/>
        <v>1199.7772829999999</v>
      </c>
      <c r="AF237" s="16">
        <f t="shared" si="112"/>
        <v>5.6231532648909344E-2</v>
      </c>
      <c r="AG237" s="15">
        <f t="shared" si="113"/>
        <v>1.0558410599655199</v>
      </c>
      <c r="AH237" s="16">
        <f t="shared" si="114"/>
        <v>5.5841059965519912</v>
      </c>
      <c r="AI237" s="64">
        <f t="shared" si="115"/>
        <v>1249.0053891847533</v>
      </c>
      <c r="AJ237" s="64">
        <f t="shared" si="116"/>
        <v>5.430872257299324E-2</v>
      </c>
      <c r="AK237" s="64">
        <f t="shared" si="117"/>
        <v>1.0559329382782177</v>
      </c>
      <c r="AL237" s="64">
        <f t="shared" si="118"/>
        <v>5.5932938278217659</v>
      </c>
      <c r="AM237" s="9">
        <v>1.9</v>
      </c>
      <c r="AN237" s="17">
        <f t="shared" si="96"/>
        <v>1.0262742454481224</v>
      </c>
      <c r="AO237" s="18">
        <f t="shared" si="119"/>
        <v>7.4692290285005569E-3</v>
      </c>
      <c r="AP237" s="17">
        <f t="shared" si="120"/>
        <v>1.0262742454481224</v>
      </c>
      <c r="AQ237" s="18">
        <f t="shared" si="121"/>
        <v>2.6274245448122402</v>
      </c>
    </row>
    <row r="238" spans="1:43" x14ac:dyDescent="0.3">
      <c r="A238">
        <f t="shared" si="97"/>
        <v>236</v>
      </c>
      <c r="B238" s="7">
        <v>44174</v>
      </c>
      <c r="C238" s="8">
        <v>4.5873999999999997</v>
      </c>
      <c r="D238" s="46">
        <v>1144.7922470000001</v>
      </c>
      <c r="E238" s="46">
        <v>0</v>
      </c>
      <c r="F238" s="46">
        <f t="shared" si="90"/>
        <v>49.231783144750835</v>
      </c>
      <c r="G238" s="47">
        <f t="shared" si="93"/>
        <v>1144.7922470000001</v>
      </c>
      <c r="H238" s="12">
        <f t="shared" si="98"/>
        <v>6.2378519449790559E-4</v>
      </c>
      <c r="I238" s="11">
        <f t="shared" si="99"/>
        <v>1.0733828538201968</v>
      </c>
      <c r="J238" s="12">
        <f t="shared" si="100"/>
        <v>7.3382853820196825</v>
      </c>
      <c r="K238" s="57">
        <f t="shared" si="101"/>
        <v>1194.0240301447509</v>
      </c>
      <c r="L238" s="59">
        <f t="shared" si="102"/>
        <v>9.0601677493751254E-4</v>
      </c>
      <c r="M238" s="58">
        <f t="shared" si="103"/>
        <v>1.0734929289686428</v>
      </c>
      <c r="N238" s="59">
        <f t="shared" si="104"/>
        <v>7.349292896864279</v>
      </c>
      <c r="O238" s="8">
        <v>5.9321000000000002</v>
      </c>
      <c r="P238" s="46">
        <v>1183.147273</v>
      </c>
      <c r="Q238" s="46">
        <v>0</v>
      </c>
      <c r="R238" s="46">
        <f t="shared" si="91"/>
        <v>49.231783144750835</v>
      </c>
      <c r="S238" s="48">
        <f t="shared" si="94"/>
        <v>1183.147273</v>
      </c>
      <c r="T238" s="14">
        <f t="shared" si="105"/>
        <v>-0.1015372291660932</v>
      </c>
      <c r="U238" s="13">
        <f t="shared" si="106"/>
        <v>1.0699290995822421</v>
      </c>
      <c r="V238" s="14">
        <f t="shared" si="107"/>
        <v>6.9929099582242138</v>
      </c>
      <c r="W238" s="56">
        <f t="shared" si="108"/>
        <v>1232.3790561447508</v>
      </c>
      <c r="X238" s="56">
        <f t="shared" si="109"/>
        <v>-9.7187133930298764E-2</v>
      </c>
      <c r="Y238" s="56">
        <f t="shared" si="110"/>
        <v>1.0700069465197579</v>
      </c>
      <c r="Z238" s="56">
        <f t="shared" si="111"/>
        <v>7.0006946519757918</v>
      </c>
      <c r="AA238" s="8">
        <v>6.7754000000000003</v>
      </c>
      <c r="AB238" s="46">
        <v>1196.1404199999999</v>
      </c>
      <c r="AC238" s="46">
        <v>0</v>
      </c>
      <c r="AD238" s="46">
        <f t="shared" si="92"/>
        <v>49.231783144750835</v>
      </c>
      <c r="AE238" s="49">
        <f t="shared" si="95"/>
        <v>1196.1404199999999</v>
      </c>
      <c r="AF238" s="16">
        <f t="shared" si="112"/>
        <v>-0.30312817649840174</v>
      </c>
      <c r="AG238" s="15">
        <f t="shared" si="113"/>
        <v>1.0526405082137251</v>
      </c>
      <c r="AH238" s="16">
        <f t="shared" si="114"/>
        <v>5.2640508213725123</v>
      </c>
      <c r="AI238" s="64">
        <f t="shared" si="115"/>
        <v>1245.3722031447508</v>
      </c>
      <c r="AJ238" s="64">
        <f t="shared" si="116"/>
        <v>-0.29088633815855802</v>
      </c>
      <c r="AK238" s="64">
        <f t="shared" si="117"/>
        <v>1.05286137362065</v>
      </c>
      <c r="AL238" s="64">
        <f t="shared" si="118"/>
        <v>5.2861373620650021</v>
      </c>
      <c r="AM238" s="9">
        <v>1.9</v>
      </c>
      <c r="AN238" s="17">
        <f t="shared" si="96"/>
        <v>1.0263509002219755</v>
      </c>
      <c r="AO238" s="18">
        <f t="shared" si="119"/>
        <v>7.4692290285005569E-3</v>
      </c>
      <c r="AP238" s="17">
        <f t="shared" si="120"/>
        <v>1.0263509002219755</v>
      </c>
      <c r="AQ238" s="18">
        <f t="shared" si="121"/>
        <v>2.6350900221975504</v>
      </c>
    </row>
    <row r="239" spans="1:43" x14ac:dyDescent="0.3">
      <c r="A239">
        <f t="shared" si="97"/>
        <v>237</v>
      </c>
      <c r="B239" s="7">
        <v>44175</v>
      </c>
      <c r="C239" s="8">
        <v>4.5879000000000003</v>
      </c>
      <c r="D239" s="46">
        <v>1144.985932</v>
      </c>
      <c r="E239" s="46">
        <v>0</v>
      </c>
      <c r="F239" s="46">
        <f t="shared" si="90"/>
        <v>49.235460379388734</v>
      </c>
      <c r="G239" s="47">
        <f t="shared" si="93"/>
        <v>1144.985932</v>
      </c>
      <c r="H239" s="12">
        <f t="shared" si="98"/>
        <v>1.6918790331388323E-2</v>
      </c>
      <c r="I239" s="11">
        <f t="shared" si="99"/>
        <v>1.0735644572146876</v>
      </c>
      <c r="J239" s="12">
        <f t="shared" si="100"/>
        <v>7.3564457214687629</v>
      </c>
      <c r="K239" s="57">
        <f t="shared" si="101"/>
        <v>1194.2213923793888</v>
      </c>
      <c r="L239" s="59">
        <f t="shared" si="102"/>
        <v>1.6529167726542227E-2</v>
      </c>
      <c r="M239" s="58">
        <f t="shared" si="103"/>
        <v>1.0736703684154045</v>
      </c>
      <c r="N239" s="59">
        <f t="shared" si="104"/>
        <v>7.367036841540453</v>
      </c>
      <c r="O239" s="8">
        <v>5.86</v>
      </c>
      <c r="P239" s="46">
        <v>1186.1241640000001</v>
      </c>
      <c r="Q239" s="46">
        <v>0</v>
      </c>
      <c r="R239" s="46">
        <f t="shared" si="91"/>
        <v>49.235460379388734</v>
      </c>
      <c r="S239" s="48">
        <f t="shared" si="94"/>
        <v>1186.1241640000001</v>
      </c>
      <c r="T239" s="14">
        <f t="shared" si="105"/>
        <v>0.25160781484554473</v>
      </c>
      <c r="U239" s="13">
        <f t="shared" si="106"/>
        <v>1.0726211248100976</v>
      </c>
      <c r="V239" s="14">
        <f t="shared" si="107"/>
        <v>7.2621124810097637</v>
      </c>
      <c r="W239" s="56">
        <f t="shared" si="108"/>
        <v>1235.3596243793888</v>
      </c>
      <c r="X239" s="56">
        <f t="shared" si="109"/>
        <v>0.24185482703367178</v>
      </c>
      <c r="Y239" s="56">
        <f t="shared" si="110"/>
        <v>1.0725948099695115</v>
      </c>
      <c r="Z239" s="56">
        <f t="shared" si="111"/>
        <v>7.2594809969511509</v>
      </c>
      <c r="AA239" s="8">
        <v>6.65</v>
      </c>
      <c r="AB239" s="46">
        <v>1202.985113</v>
      </c>
      <c r="AC239" s="46">
        <v>0</v>
      </c>
      <c r="AD239" s="46">
        <f t="shared" si="92"/>
        <v>49.235460379388734</v>
      </c>
      <c r="AE239" s="49">
        <f t="shared" si="95"/>
        <v>1202.985113</v>
      </c>
      <c r="AF239" s="16">
        <f t="shared" si="112"/>
        <v>0.57223156124095453</v>
      </c>
      <c r="AG239" s="15">
        <f t="shared" si="113"/>
        <v>1.0586640494281312</v>
      </c>
      <c r="AH239" s="16">
        <f t="shared" si="114"/>
        <v>5.8664049428131193</v>
      </c>
      <c r="AI239" s="64">
        <f t="shared" si="115"/>
        <v>1252.2205733793887</v>
      </c>
      <c r="AJ239" s="64">
        <f t="shared" si="116"/>
        <v>0.54990549952413925</v>
      </c>
      <c r="AK239" s="64">
        <f t="shared" si="117"/>
        <v>1.0586511162165553</v>
      </c>
      <c r="AL239" s="64">
        <f t="shared" si="118"/>
        <v>5.8651116216555277</v>
      </c>
      <c r="AM239" s="9">
        <v>1.9</v>
      </c>
      <c r="AN239" s="17">
        <f t="shared" si="96"/>
        <v>1.0264275607213491</v>
      </c>
      <c r="AO239" s="18">
        <f t="shared" si="119"/>
        <v>7.4692290285005569E-3</v>
      </c>
      <c r="AP239" s="17">
        <f t="shared" si="120"/>
        <v>1.0264275607213491</v>
      </c>
      <c r="AQ239" s="18">
        <f t="shared" si="121"/>
        <v>2.6427560721349108</v>
      </c>
    </row>
    <row r="240" spans="1:43" x14ac:dyDescent="0.3">
      <c r="A240">
        <f t="shared" si="97"/>
        <v>238</v>
      </c>
      <c r="B240" s="7">
        <v>44176</v>
      </c>
      <c r="C240" s="8">
        <v>4.4584000000000001</v>
      </c>
      <c r="D240" s="46">
        <v>1147.8034170000001</v>
      </c>
      <c r="E240" s="46">
        <v>0</v>
      </c>
      <c r="F240" s="46">
        <f t="shared" si="90"/>
        <v>49.239137888687708</v>
      </c>
      <c r="G240" s="47">
        <f t="shared" si="93"/>
        <v>1147.8034170000001</v>
      </c>
      <c r="H240" s="12">
        <f t="shared" si="98"/>
        <v>0.24607158230132153</v>
      </c>
      <c r="I240" s="11">
        <f t="shared" si="99"/>
        <v>1.0762061942615804</v>
      </c>
      <c r="J240" s="12">
        <f t="shared" si="100"/>
        <v>7.6206194261580373</v>
      </c>
      <c r="K240" s="57">
        <f t="shared" si="101"/>
        <v>1197.0425548886878</v>
      </c>
      <c r="L240" s="59">
        <f t="shared" si="102"/>
        <v>0.23623446433815865</v>
      </c>
      <c r="M240" s="58">
        <f t="shared" si="103"/>
        <v>1.0762067478589883</v>
      </c>
      <c r="N240" s="59">
        <f t="shared" si="104"/>
        <v>7.6206747858988289</v>
      </c>
      <c r="O240" s="8">
        <v>5.72</v>
      </c>
      <c r="P240" s="46">
        <v>1191.6674909999999</v>
      </c>
      <c r="Q240" s="46">
        <v>0</v>
      </c>
      <c r="R240" s="46">
        <f t="shared" si="91"/>
        <v>49.239137888687708</v>
      </c>
      <c r="S240" s="48">
        <f t="shared" si="94"/>
        <v>1191.6674909999999</v>
      </c>
      <c r="T240" s="14">
        <f t="shared" si="105"/>
        <v>0.46734795295848564</v>
      </c>
      <c r="U240" s="13">
        <f t="shared" si="106"/>
        <v>1.0776339976798979</v>
      </c>
      <c r="V240" s="14">
        <f t="shared" si="107"/>
        <v>7.763399767989787</v>
      </c>
      <c r="W240" s="56">
        <f t="shared" si="108"/>
        <v>1240.9066288886877</v>
      </c>
      <c r="X240" s="56">
        <f t="shared" si="109"/>
        <v>0.44901941101447296</v>
      </c>
      <c r="Y240" s="56">
        <f t="shared" si="110"/>
        <v>1.0774109688678084</v>
      </c>
      <c r="Z240" s="56">
        <f t="shared" si="111"/>
        <v>7.7410968867808405</v>
      </c>
      <c r="AA240" s="8">
        <v>6.5416999999999996</v>
      </c>
      <c r="AB240" s="46">
        <v>1208.9720239999999</v>
      </c>
      <c r="AC240" s="46">
        <v>0</v>
      </c>
      <c r="AD240" s="46">
        <f t="shared" si="92"/>
        <v>49.239137888687708</v>
      </c>
      <c r="AE240" s="49">
        <f t="shared" si="95"/>
        <v>1208.9720239999999</v>
      </c>
      <c r="AF240" s="16">
        <f t="shared" si="112"/>
        <v>0.49767124591175715</v>
      </c>
      <c r="AG240" s="15">
        <f t="shared" si="113"/>
        <v>1.0639327159929399</v>
      </c>
      <c r="AH240" s="16">
        <f t="shared" si="114"/>
        <v>6.3932715992939926</v>
      </c>
      <c r="AI240" s="64">
        <f t="shared" si="115"/>
        <v>1258.2111618886877</v>
      </c>
      <c r="AJ240" s="64">
        <f t="shared" si="116"/>
        <v>0.47839722782481164</v>
      </c>
      <c r="AK240" s="64">
        <f t="shared" si="117"/>
        <v>1.0637156738088718</v>
      </c>
      <c r="AL240" s="64">
        <f t="shared" si="118"/>
        <v>6.3715673808871776</v>
      </c>
      <c r="AM240" s="9">
        <v>1.9</v>
      </c>
      <c r="AN240" s="17">
        <f t="shared" si="96"/>
        <v>1.0265042269466711</v>
      </c>
      <c r="AO240" s="18">
        <f t="shared" si="119"/>
        <v>7.4692290285005569E-3</v>
      </c>
      <c r="AP240" s="17">
        <f t="shared" si="120"/>
        <v>1.0265042269466711</v>
      </c>
      <c r="AQ240" s="18">
        <f t="shared" si="121"/>
        <v>2.6504226946671094</v>
      </c>
    </row>
    <row r="241" spans="1:43" x14ac:dyDescent="0.3">
      <c r="A241">
        <f t="shared" si="97"/>
        <v>239</v>
      </c>
      <c r="B241" s="7">
        <v>44179</v>
      </c>
      <c r="C241" s="8">
        <v>4.4957000000000003</v>
      </c>
      <c r="D241" s="46">
        <v>1147.2497980000001</v>
      </c>
      <c r="E241" s="46">
        <v>0</v>
      </c>
      <c r="F241" s="46">
        <f t="shared" si="90"/>
        <v>49.242815672668272</v>
      </c>
      <c r="G241" s="47">
        <f t="shared" si="93"/>
        <v>1147.2497980000001</v>
      </c>
      <c r="H241" s="12">
        <f t="shared" si="98"/>
        <v>-4.8232910949774777E-2</v>
      </c>
      <c r="I241" s="11">
        <f t="shared" si="99"/>
        <v>1.0756871086862663</v>
      </c>
      <c r="J241" s="12">
        <f t="shared" si="100"/>
        <v>7.5687108686266269</v>
      </c>
      <c r="K241" s="57">
        <f t="shared" si="101"/>
        <v>1196.4926136726683</v>
      </c>
      <c r="L241" s="59">
        <f t="shared" si="102"/>
        <v>-4.594165961548935E-2</v>
      </c>
      <c r="M241" s="58">
        <f t="shared" si="103"/>
        <v>1.075712320618128</v>
      </c>
      <c r="N241" s="59">
        <f t="shared" si="104"/>
        <v>7.5712320618128048</v>
      </c>
      <c r="O241" s="8">
        <v>5.7664999999999997</v>
      </c>
      <c r="P241" s="46">
        <v>1190.1763860000001</v>
      </c>
      <c r="Q241" s="46">
        <v>0</v>
      </c>
      <c r="R241" s="46">
        <f t="shared" si="91"/>
        <v>49.242815672668272</v>
      </c>
      <c r="S241" s="48">
        <f t="shared" si="94"/>
        <v>1190.1763860000001</v>
      </c>
      <c r="T241" s="14">
        <f t="shared" si="105"/>
        <v>-0.12512760575087434</v>
      </c>
      <c r="U241" s="13">
        <f t="shared" si="106"/>
        <v>1.0762855800598436</v>
      </c>
      <c r="V241" s="14">
        <f t="shared" si="107"/>
        <v>7.628558005984365</v>
      </c>
      <c r="W241" s="56">
        <f t="shared" si="108"/>
        <v>1239.4192016726684</v>
      </c>
      <c r="X241" s="56">
        <f t="shared" si="109"/>
        <v>-0.1198661673160184</v>
      </c>
      <c r="Y241" s="56">
        <f t="shared" si="110"/>
        <v>1.0761195176331841</v>
      </c>
      <c r="Z241" s="56">
        <f t="shared" si="111"/>
        <v>7.6119517633184142</v>
      </c>
      <c r="AA241" s="8">
        <v>6.6162999999999998</v>
      </c>
      <c r="AB241" s="46">
        <v>1205.3621889999999</v>
      </c>
      <c r="AC241" s="46">
        <v>0</v>
      </c>
      <c r="AD241" s="46">
        <f t="shared" si="92"/>
        <v>49.242815672668272</v>
      </c>
      <c r="AE241" s="49">
        <f t="shared" si="95"/>
        <v>1205.3621889999999</v>
      </c>
      <c r="AF241" s="16">
        <f t="shared" si="112"/>
        <v>-0.29858714083857985</v>
      </c>
      <c r="AG241" s="15">
        <f t="shared" si="113"/>
        <v>1.0607559497158103</v>
      </c>
      <c r="AH241" s="16">
        <f t="shared" si="114"/>
        <v>6.0755949715810331</v>
      </c>
      <c r="AI241" s="64">
        <f t="shared" si="115"/>
        <v>1254.6050046726682</v>
      </c>
      <c r="AJ241" s="64">
        <f t="shared" si="116"/>
        <v>-0.28660985733159894</v>
      </c>
      <c r="AK241" s="64">
        <f t="shared" si="117"/>
        <v>1.0606669598337544</v>
      </c>
      <c r="AL241" s="64">
        <f t="shared" si="118"/>
        <v>6.0666959833754364</v>
      </c>
      <c r="AM241" s="9">
        <v>1.9</v>
      </c>
      <c r="AN241" s="17">
        <f t="shared" si="96"/>
        <v>1.0265808988983689</v>
      </c>
      <c r="AO241" s="18">
        <f t="shared" si="119"/>
        <v>7.4692290285005569E-3</v>
      </c>
      <c r="AP241" s="17">
        <f t="shared" si="120"/>
        <v>1.0265808988983689</v>
      </c>
      <c r="AQ241" s="18">
        <f t="shared" si="121"/>
        <v>2.6580898898368899</v>
      </c>
    </row>
    <row r="242" spans="1:43" x14ac:dyDescent="0.3">
      <c r="A242">
        <f t="shared" si="97"/>
        <v>240</v>
      </c>
      <c r="B242" s="7">
        <v>44180</v>
      </c>
      <c r="C242" s="8">
        <v>4.4055</v>
      </c>
      <c r="D242" s="46">
        <v>1149.2670310000001</v>
      </c>
      <c r="E242" s="46">
        <v>0</v>
      </c>
      <c r="F242" s="46">
        <f t="shared" si="90"/>
        <v>49.246493731350945</v>
      </c>
      <c r="G242" s="47">
        <f t="shared" si="93"/>
        <v>1149.2670310000001</v>
      </c>
      <c r="H242" s="12">
        <f t="shared" si="98"/>
        <v>0.17583206408200436</v>
      </c>
      <c r="I242" s="11">
        <f t="shared" si="99"/>
        <v>1.0775785115325334</v>
      </c>
      <c r="J242" s="12">
        <f t="shared" si="100"/>
        <v>7.7578511532533367</v>
      </c>
      <c r="K242" s="57">
        <f t="shared" si="101"/>
        <v>1198.513524731351</v>
      </c>
      <c r="L242" s="59">
        <f t="shared" si="102"/>
        <v>0.16890292807403284</v>
      </c>
      <c r="M242" s="58">
        <f t="shared" si="103"/>
        <v>1.0775292302253052</v>
      </c>
      <c r="N242" s="59">
        <f t="shared" si="104"/>
        <v>7.7529230225305223</v>
      </c>
      <c r="O242" s="8">
        <v>5.6673</v>
      </c>
      <c r="P242" s="46">
        <v>1194.184299</v>
      </c>
      <c r="Q242" s="46">
        <v>0</v>
      </c>
      <c r="R242" s="46">
        <f t="shared" si="91"/>
        <v>49.246493731350945</v>
      </c>
      <c r="S242" s="48">
        <f t="shared" si="94"/>
        <v>1194.184299</v>
      </c>
      <c r="T242" s="14">
        <f t="shared" si="105"/>
        <v>0.33674949756563599</v>
      </c>
      <c r="U242" s="13">
        <f t="shared" si="106"/>
        <v>1.0799099663430665</v>
      </c>
      <c r="V242" s="14">
        <f t="shared" si="107"/>
        <v>7.9909966343066463</v>
      </c>
      <c r="W242" s="56">
        <f t="shared" si="108"/>
        <v>1243.4307927313509</v>
      </c>
      <c r="X242" s="56">
        <f t="shared" si="109"/>
        <v>0.32366700897232814</v>
      </c>
      <c r="Y242" s="56">
        <f t="shared" si="110"/>
        <v>1.0796025614888749</v>
      </c>
      <c r="Z242" s="56">
        <f t="shared" si="111"/>
        <v>7.9602561488874901</v>
      </c>
      <c r="AA242" s="8">
        <v>6.5007000000000001</v>
      </c>
      <c r="AB242" s="46">
        <v>1211.737531</v>
      </c>
      <c r="AC242" s="46">
        <v>0</v>
      </c>
      <c r="AD242" s="46">
        <f t="shared" si="92"/>
        <v>49.246493731350945</v>
      </c>
      <c r="AE242" s="49">
        <f t="shared" si="95"/>
        <v>1211.737531</v>
      </c>
      <c r="AF242" s="16">
        <f t="shared" si="112"/>
        <v>0.52891504795660182</v>
      </c>
      <c r="AG242" s="15">
        <f t="shared" si="113"/>
        <v>1.0663664475559522</v>
      </c>
      <c r="AH242" s="16">
        <f t="shared" si="114"/>
        <v>6.6366447555952224</v>
      </c>
      <c r="AI242" s="64">
        <f t="shared" si="115"/>
        <v>1260.9840247313509</v>
      </c>
      <c r="AJ242" s="64">
        <f t="shared" si="116"/>
        <v>0.50844847859881082</v>
      </c>
      <c r="AK242" s="64">
        <f t="shared" si="117"/>
        <v>1.0660599048540293</v>
      </c>
      <c r="AL242" s="64">
        <f t="shared" si="118"/>
        <v>6.605990485402935</v>
      </c>
      <c r="AM242" s="9">
        <v>1.9</v>
      </c>
      <c r="AN242" s="17">
        <f t="shared" si="96"/>
        <v>1.0266575765768704</v>
      </c>
      <c r="AO242" s="18">
        <f t="shared" si="119"/>
        <v>7.4692290285005569E-3</v>
      </c>
      <c r="AP242" s="17">
        <f t="shared" si="120"/>
        <v>1.0266575765768704</v>
      </c>
      <c r="AQ242" s="18">
        <f t="shared" si="121"/>
        <v>2.6657576576870401</v>
      </c>
    </row>
    <row r="243" spans="1:43" x14ac:dyDescent="0.3">
      <c r="A243">
        <f t="shared" si="97"/>
        <v>241</v>
      </c>
      <c r="B243" s="7">
        <v>44181</v>
      </c>
      <c r="C243" s="8">
        <v>4.4790000000000001</v>
      </c>
      <c r="D243" s="46">
        <v>1147.9856609999999</v>
      </c>
      <c r="E243" s="46">
        <v>0</v>
      </c>
      <c r="F243" s="46">
        <f t="shared" si="90"/>
        <v>49.250172064756249</v>
      </c>
      <c r="G243" s="47">
        <f t="shared" si="93"/>
        <v>1147.9856609999999</v>
      </c>
      <c r="H243" s="12">
        <f t="shared" si="98"/>
        <v>-0.11149454090623179</v>
      </c>
      <c r="I243" s="11">
        <f t="shared" si="99"/>
        <v>1.0763770703181961</v>
      </c>
      <c r="J243" s="12">
        <f t="shared" si="100"/>
        <v>7.6377070318196072</v>
      </c>
      <c r="K243" s="57">
        <f t="shared" si="101"/>
        <v>1197.2358330647562</v>
      </c>
      <c r="L243" s="59">
        <f t="shared" si="102"/>
        <v>-0.10660636198337459</v>
      </c>
      <c r="M243" s="58">
        <f t="shared" si="103"/>
        <v>1.0763805155136545</v>
      </c>
      <c r="N243" s="59">
        <f t="shared" si="104"/>
        <v>7.6380515513654546</v>
      </c>
      <c r="O243" s="8">
        <v>5.7663000000000002</v>
      </c>
      <c r="P243" s="46">
        <v>1190.7135949999999</v>
      </c>
      <c r="Q243" s="46">
        <v>0</v>
      </c>
      <c r="R243" s="46">
        <f t="shared" si="91"/>
        <v>49.250172064756249</v>
      </c>
      <c r="S243" s="48">
        <f t="shared" si="94"/>
        <v>1190.7135949999999</v>
      </c>
      <c r="T243" s="14">
        <f t="shared" si="105"/>
        <v>-0.29063386638950028</v>
      </c>
      <c r="U243" s="13">
        <f t="shared" si="106"/>
        <v>1.0767713822543581</v>
      </c>
      <c r="V243" s="14">
        <f t="shared" si="107"/>
        <v>7.6771382254358089</v>
      </c>
      <c r="W243" s="56">
        <f t="shared" si="108"/>
        <v>1239.9637670647562</v>
      </c>
      <c r="X243" s="56">
        <f t="shared" si="109"/>
        <v>-0.27882739327848016</v>
      </c>
      <c r="Y243" s="56">
        <f t="shared" si="110"/>
        <v>1.0765923338089078</v>
      </c>
      <c r="Z243" s="56">
        <f t="shared" si="111"/>
        <v>7.6592333808907842</v>
      </c>
      <c r="AA243" s="8">
        <v>6.5877999999999997</v>
      </c>
      <c r="AB243" s="46">
        <v>1207.4665660000001</v>
      </c>
      <c r="AC243" s="46">
        <v>0</v>
      </c>
      <c r="AD243" s="46">
        <f t="shared" si="92"/>
        <v>49.250172064756249</v>
      </c>
      <c r="AE243" s="49">
        <f t="shared" si="95"/>
        <v>1207.4665660000001</v>
      </c>
      <c r="AF243" s="16">
        <f t="shared" si="112"/>
        <v>-0.35246618106111738</v>
      </c>
      <c r="AG243" s="15">
        <f t="shared" si="113"/>
        <v>1.0626078664621346</v>
      </c>
      <c r="AH243" s="16">
        <f t="shared" si="114"/>
        <v>6.2607866462134565</v>
      </c>
      <c r="AI243" s="64">
        <f t="shared" si="115"/>
        <v>1256.7167380647563</v>
      </c>
      <c r="AJ243" s="64">
        <f t="shared" si="116"/>
        <v>-0.3384092568106678</v>
      </c>
      <c r="AK243" s="64">
        <f t="shared" si="117"/>
        <v>1.0624522594528563</v>
      </c>
      <c r="AL243" s="64">
        <f t="shared" si="118"/>
        <v>6.2452259452856262</v>
      </c>
      <c r="AM243" s="9">
        <v>1.9</v>
      </c>
      <c r="AN243" s="17">
        <f t="shared" si="96"/>
        <v>1.0267342599826035</v>
      </c>
      <c r="AO243" s="18">
        <f t="shared" si="119"/>
        <v>7.4692290285005569E-3</v>
      </c>
      <c r="AP243" s="17">
        <f t="shared" si="120"/>
        <v>1.0267342599826035</v>
      </c>
      <c r="AQ243" s="18">
        <f t="shared" si="121"/>
        <v>2.6734259982603481</v>
      </c>
    </row>
    <row r="244" spans="1:43" x14ac:dyDescent="0.3">
      <c r="A244">
        <f t="shared" si="97"/>
        <v>242</v>
      </c>
      <c r="B244" s="7">
        <v>44182</v>
      </c>
      <c r="C244" s="8">
        <v>4.5275999999999996</v>
      </c>
      <c r="D244" s="46">
        <v>1147.2116349999999</v>
      </c>
      <c r="E244" s="46">
        <v>0</v>
      </c>
      <c r="F244" s="46">
        <f t="shared" si="90"/>
        <v>49.253850672904697</v>
      </c>
      <c r="G244" s="47">
        <f t="shared" si="93"/>
        <v>1147.2116349999999</v>
      </c>
      <c r="H244" s="12">
        <f t="shared" si="98"/>
        <v>-6.742470975863446E-2</v>
      </c>
      <c r="I244" s="11">
        <f t="shared" si="99"/>
        <v>1.0756513262026255</v>
      </c>
      <c r="J244" s="12">
        <f t="shared" si="100"/>
        <v>7.5651326202625491</v>
      </c>
      <c r="K244" s="57">
        <f t="shared" si="101"/>
        <v>1196.4654856729046</v>
      </c>
      <c r="L244" s="59">
        <f t="shared" si="102"/>
        <v>-6.4343830227631127E-2</v>
      </c>
      <c r="M244" s="58">
        <f t="shared" si="103"/>
        <v>1.0756879310621492</v>
      </c>
      <c r="N244" s="59">
        <f t="shared" si="104"/>
        <v>7.5687931062149216</v>
      </c>
      <c r="O244" s="8">
        <v>5.7679</v>
      </c>
      <c r="P244" s="46">
        <v>1190.9184</v>
      </c>
      <c r="Q244" s="46">
        <v>0</v>
      </c>
      <c r="R244" s="46">
        <f t="shared" si="91"/>
        <v>49.253850672904697</v>
      </c>
      <c r="S244" s="48">
        <f t="shared" si="94"/>
        <v>1190.9184</v>
      </c>
      <c r="T244" s="14">
        <f t="shared" si="105"/>
        <v>1.7200189941557475E-2</v>
      </c>
      <c r="U244" s="13">
        <f t="shared" si="106"/>
        <v>1.0769565889773423</v>
      </c>
      <c r="V244" s="14">
        <f t="shared" si="107"/>
        <v>7.6956588977342255</v>
      </c>
      <c r="W244" s="56">
        <f t="shared" si="108"/>
        <v>1240.1722506729047</v>
      </c>
      <c r="X244" s="56">
        <f t="shared" si="109"/>
        <v>1.6813685503258569E-2</v>
      </c>
      <c r="Y244" s="56">
        <f t="shared" si="110"/>
        <v>1.0767733486580666</v>
      </c>
      <c r="Z244" s="56">
        <f t="shared" si="111"/>
        <v>7.677334865806662</v>
      </c>
      <c r="AA244" s="8">
        <v>6.577</v>
      </c>
      <c r="AB244" s="46">
        <v>1208.337773</v>
      </c>
      <c r="AC244" s="46">
        <v>0</v>
      </c>
      <c r="AD244" s="46">
        <f t="shared" si="92"/>
        <v>49.253850672904697</v>
      </c>
      <c r="AE244" s="49">
        <f t="shared" si="95"/>
        <v>1208.337773</v>
      </c>
      <c r="AF244" s="16">
        <f t="shared" si="112"/>
        <v>7.2151645812112974E-2</v>
      </c>
      <c r="AG244" s="15">
        <f t="shared" si="113"/>
        <v>1.0633745555263159</v>
      </c>
      <c r="AH244" s="16">
        <f t="shared" si="114"/>
        <v>6.3374555526315879</v>
      </c>
      <c r="AI244" s="64">
        <f t="shared" si="115"/>
        <v>1257.5916236729047</v>
      </c>
      <c r="AJ244" s="64">
        <f t="shared" si="116"/>
        <v>6.9616770561653496E-2</v>
      </c>
      <c r="AK244" s="64">
        <f t="shared" si="117"/>
        <v>1.0631919044046467</v>
      </c>
      <c r="AL244" s="64">
        <f t="shared" si="118"/>
        <v>6.3191904404646726</v>
      </c>
      <c r="AM244" s="9">
        <v>1.9</v>
      </c>
      <c r="AN244" s="17">
        <f t="shared" si="96"/>
        <v>1.0268109491159956</v>
      </c>
      <c r="AO244" s="18">
        <f t="shared" si="119"/>
        <v>7.4692290285005569E-3</v>
      </c>
      <c r="AP244" s="17">
        <f t="shared" si="120"/>
        <v>1.0268109491159956</v>
      </c>
      <c r="AQ244" s="18">
        <f t="shared" si="121"/>
        <v>2.6810949115995575</v>
      </c>
    </row>
    <row r="245" spans="1:43" x14ac:dyDescent="0.3">
      <c r="A245">
        <f t="shared" si="97"/>
        <v>243</v>
      </c>
      <c r="B245" s="7">
        <v>44183</v>
      </c>
      <c r="C245" s="8">
        <v>4.5449999999999999</v>
      </c>
      <c r="D245" s="46">
        <v>1147.0656730000001</v>
      </c>
      <c r="E245" s="46">
        <v>0</v>
      </c>
      <c r="F245" s="46">
        <f t="shared" si="90"/>
        <v>49.257529555816809</v>
      </c>
      <c r="G245" s="47">
        <f t="shared" si="93"/>
        <v>1147.0656730000001</v>
      </c>
      <c r="H245" s="12">
        <f t="shared" si="98"/>
        <v>-1.2723197320063662E-2</v>
      </c>
      <c r="I245" s="11">
        <f t="shared" si="99"/>
        <v>1.0755144689619169</v>
      </c>
      <c r="J245" s="12">
        <f t="shared" si="100"/>
        <v>7.5514468961916936</v>
      </c>
      <c r="K245" s="57">
        <f t="shared" si="101"/>
        <v>1196.3232025558168</v>
      </c>
      <c r="L245" s="59">
        <f t="shared" si="102"/>
        <v>-1.1891953323484028E-2</v>
      </c>
      <c r="M245" s="58">
        <f t="shared" si="103"/>
        <v>1.075560010755481</v>
      </c>
      <c r="N245" s="59">
        <f t="shared" si="104"/>
        <v>7.5560010755481022</v>
      </c>
      <c r="O245" s="8">
        <v>5.7569999999999997</v>
      </c>
      <c r="P245" s="46">
        <v>1191.5926919999999</v>
      </c>
      <c r="Q245" s="46">
        <v>0</v>
      </c>
      <c r="R245" s="46">
        <f t="shared" si="91"/>
        <v>49.257529555816809</v>
      </c>
      <c r="S245" s="48">
        <f t="shared" si="94"/>
        <v>1191.5926919999999</v>
      </c>
      <c r="T245" s="14">
        <f t="shared" si="105"/>
        <v>5.6619496348364606E-2</v>
      </c>
      <c r="U245" s="13">
        <f t="shared" si="106"/>
        <v>1.0775663563739117</v>
      </c>
      <c r="V245" s="14">
        <f t="shared" si="107"/>
        <v>7.7566356373911738</v>
      </c>
      <c r="W245" s="56">
        <f t="shared" si="108"/>
        <v>1240.8502215558167</v>
      </c>
      <c r="X245" s="56">
        <f t="shared" si="109"/>
        <v>5.4667477243097728E-2</v>
      </c>
      <c r="Y245" s="56">
        <f t="shared" si="110"/>
        <v>1.077361993483404</v>
      </c>
      <c r="Z245" s="56">
        <f t="shared" si="111"/>
        <v>7.7361993483404001</v>
      </c>
      <c r="AA245" s="8">
        <v>6.54</v>
      </c>
      <c r="AB245" s="46">
        <v>1210.5821619999999</v>
      </c>
      <c r="AC245" s="46">
        <v>0</v>
      </c>
      <c r="AD245" s="46">
        <f t="shared" si="92"/>
        <v>49.257529555816809</v>
      </c>
      <c r="AE245" s="49">
        <f t="shared" si="95"/>
        <v>1210.5821619999999</v>
      </c>
      <c r="AF245" s="16">
        <f t="shared" si="112"/>
        <v>0.18574185547701738</v>
      </c>
      <c r="AG245" s="15">
        <f t="shared" si="113"/>
        <v>1.065349687156421</v>
      </c>
      <c r="AH245" s="16">
        <f t="shared" si="114"/>
        <v>6.5349687156420977</v>
      </c>
      <c r="AI245" s="64">
        <f t="shared" si="115"/>
        <v>1259.8396915558167</v>
      </c>
      <c r="AJ245" s="64">
        <f t="shared" si="116"/>
        <v>0.17875976911696512</v>
      </c>
      <c r="AK245" s="64">
        <f t="shared" si="117"/>
        <v>1.0650924637982306</v>
      </c>
      <c r="AL245" s="64">
        <f t="shared" si="118"/>
        <v>6.5092463798230638</v>
      </c>
      <c r="AM245" s="9">
        <v>1.9</v>
      </c>
      <c r="AN245" s="17">
        <f t="shared" si="96"/>
        <v>1.0268876439774748</v>
      </c>
      <c r="AO245" s="18">
        <f t="shared" si="119"/>
        <v>7.4692290285005569E-3</v>
      </c>
      <c r="AP245" s="17">
        <f t="shared" si="120"/>
        <v>1.0268876439774748</v>
      </c>
      <c r="AQ245" s="18">
        <f t="shared" si="121"/>
        <v>2.6887643977474784</v>
      </c>
    </row>
    <row r="246" spans="1:43" x14ac:dyDescent="0.3">
      <c r="A246">
        <f t="shared" si="97"/>
        <v>244</v>
      </c>
      <c r="B246" s="7">
        <v>44186</v>
      </c>
      <c r="C246" s="8">
        <v>4.5477999999999996</v>
      </c>
      <c r="D246" s="46">
        <v>1147.2122059999999</v>
      </c>
      <c r="E246" s="46">
        <v>0</v>
      </c>
      <c r="F246" s="46">
        <f t="shared" si="90"/>
        <v>49.261208713513113</v>
      </c>
      <c r="G246" s="47">
        <f t="shared" si="93"/>
        <v>1147.2122059999999</v>
      </c>
      <c r="H246" s="12">
        <f t="shared" si="98"/>
        <v>1.2774595513498355E-2</v>
      </c>
      <c r="I246" s="11">
        <f t="shared" si="99"/>
        <v>1.0756518615850159</v>
      </c>
      <c r="J246" s="12">
        <f t="shared" si="100"/>
        <v>7.5651861585015912</v>
      </c>
      <c r="K246" s="57">
        <f t="shared" si="101"/>
        <v>1196.473414713513</v>
      </c>
      <c r="L246" s="59">
        <f t="shared" si="102"/>
        <v>1.2556151830489526E-2</v>
      </c>
      <c r="M246" s="58">
        <f t="shared" si="103"/>
        <v>1.0756950597034596</v>
      </c>
      <c r="N246" s="59">
        <f t="shared" si="104"/>
        <v>7.5695059703459577</v>
      </c>
      <c r="O246" s="8">
        <v>5.7457000000000003</v>
      </c>
      <c r="P246" s="46">
        <v>1192.281467</v>
      </c>
      <c r="Q246" s="46">
        <v>0</v>
      </c>
      <c r="R246" s="46">
        <f t="shared" si="91"/>
        <v>49.261208713513113</v>
      </c>
      <c r="S246" s="48">
        <f t="shared" si="94"/>
        <v>1192.281467</v>
      </c>
      <c r="T246" s="14">
        <f t="shared" si="105"/>
        <v>5.7802888908620176E-2</v>
      </c>
      <c r="U246" s="13">
        <f t="shared" si="106"/>
        <v>1.0781892208578032</v>
      </c>
      <c r="V246" s="14">
        <f t="shared" si="107"/>
        <v>7.8189220857803221</v>
      </c>
      <c r="W246" s="56">
        <f t="shared" si="108"/>
        <v>1241.5426757135131</v>
      </c>
      <c r="X246" s="56">
        <f t="shared" si="109"/>
        <v>5.5804813962812005E-2</v>
      </c>
      <c r="Y246" s="56">
        <f t="shared" si="110"/>
        <v>1.0779632133395736</v>
      </c>
      <c r="Z246" s="56">
        <f t="shared" si="111"/>
        <v>7.7963213339573567</v>
      </c>
      <c r="AA246" s="8">
        <v>6.5223000000000004</v>
      </c>
      <c r="AB246" s="46">
        <v>1211.815049</v>
      </c>
      <c r="AC246" s="46">
        <v>0</v>
      </c>
      <c r="AD246" s="46">
        <f t="shared" si="92"/>
        <v>49.261208713513113</v>
      </c>
      <c r="AE246" s="49">
        <f t="shared" si="95"/>
        <v>1211.815049</v>
      </c>
      <c r="AF246" s="16">
        <f t="shared" si="112"/>
        <v>0.10184248857287859</v>
      </c>
      <c r="AG246" s="15">
        <f t="shared" si="113"/>
        <v>1.0664346657898245</v>
      </c>
      <c r="AH246" s="16">
        <f t="shared" si="114"/>
        <v>6.6434665789824487</v>
      </c>
      <c r="AI246" s="64">
        <f t="shared" si="115"/>
        <v>1261.0762577135131</v>
      </c>
      <c r="AJ246" s="64">
        <f t="shared" si="116"/>
        <v>9.8152659102956896E-2</v>
      </c>
      <c r="AK246" s="64">
        <f t="shared" si="117"/>
        <v>1.0661378803733539</v>
      </c>
      <c r="AL246" s="64">
        <f t="shared" si="118"/>
        <v>6.6137880373353886</v>
      </c>
      <c r="AM246" s="9">
        <v>1.9</v>
      </c>
      <c r="AN246" s="17">
        <f t="shared" si="96"/>
        <v>1.0269643445674688</v>
      </c>
      <c r="AO246" s="18">
        <f t="shared" si="119"/>
        <v>7.4692290285005569E-3</v>
      </c>
      <c r="AP246" s="17">
        <f t="shared" si="120"/>
        <v>1.0269643445674688</v>
      </c>
      <c r="AQ246" s="18">
        <f t="shared" si="121"/>
        <v>2.6964344567468768</v>
      </c>
    </row>
    <row r="247" spans="1:43" x14ac:dyDescent="0.3">
      <c r="A247">
        <f t="shared" si="97"/>
        <v>245</v>
      </c>
      <c r="B247" s="7">
        <v>44187</v>
      </c>
      <c r="C247" s="8">
        <v>4.4214000000000002</v>
      </c>
      <c r="D247" s="46">
        <v>1149.933102</v>
      </c>
      <c r="E247" s="46">
        <v>0</v>
      </c>
      <c r="F247" s="46">
        <f t="shared" si="90"/>
        <v>49.264888146014137</v>
      </c>
      <c r="G247" s="47">
        <f t="shared" si="93"/>
        <v>1149.933102</v>
      </c>
      <c r="H247" s="12">
        <f t="shared" si="98"/>
        <v>0.2371746034229405</v>
      </c>
      <c r="I247" s="11">
        <f t="shared" si="99"/>
        <v>1.0782030346219416</v>
      </c>
      <c r="J247" s="12">
        <f t="shared" si="100"/>
        <v>7.8203034621941558</v>
      </c>
      <c r="K247" s="57">
        <f t="shared" si="101"/>
        <v>1199.197990146014</v>
      </c>
      <c r="L247" s="59">
        <f t="shared" si="102"/>
        <v>0.22771717273413206</v>
      </c>
      <c r="M247" s="58">
        <f t="shared" si="103"/>
        <v>1.0781446020806571</v>
      </c>
      <c r="N247" s="59">
        <f t="shared" si="104"/>
        <v>7.81446020806571</v>
      </c>
      <c r="O247" s="8">
        <v>5.6780999999999997</v>
      </c>
      <c r="P247" s="46">
        <v>1195.084803</v>
      </c>
      <c r="Q247" s="46">
        <v>0</v>
      </c>
      <c r="R247" s="46">
        <f t="shared" si="91"/>
        <v>49.264888146014137</v>
      </c>
      <c r="S247" s="48">
        <f t="shared" si="94"/>
        <v>1195.084803</v>
      </c>
      <c r="T247" s="14">
        <f t="shared" si="105"/>
        <v>0.2351236748696417</v>
      </c>
      <c r="U247" s="13">
        <f t="shared" si="106"/>
        <v>1.0807242989759325</v>
      </c>
      <c r="V247" s="14">
        <f t="shared" si="107"/>
        <v>8.0724298975932474</v>
      </c>
      <c r="W247" s="56">
        <f t="shared" si="108"/>
        <v>1244.349691146014</v>
      </c>
      <c r="X247" s="56">
        <f t="shared" si="109"/>
        <v>0.2260909340782602</v>
      </c>
      <c r="Y247" s="56">
        <f t="shared" si="110"/>
        <v>1.0804003904376331</v>
      </c>
      <c r="Z247" s="56">
        <f t="shared" si="111"/>
        <v>8.0400390437633149</v>
      </c>
      <c r="AA247" s="8">
        <v>6.4722999999999997</v>
      </c>
      <c r="AB247" s="46">
        <v>1214.745678</v>
      </c>
      <c r="AC247" s="46">
        <v>0</v>
      </c>
      <c r="AD247" s="46">
        <f t="shared" si="92"/>
        <v>49.264888146014137</v>
      </c>
      <c r="AE247" s="49">
        <f t="shared" si="95"/>
        <v>1214.745678</v>
      </c>
      <c r="AF247" s="16">
        <f t="shared" si="112"/>
        <v>0.24183797704264709</v>
      </c>
      <c r="AG247" s="15">
        <f t="shared" si="113"/>
        <v>1.069013709812052</v>
      </c>
      <c r="AH247" s="16">
        <f t="shared" si="114"/>
        <v>6.9013709812052015</v>
      </c>
      <c r="AI247" s="64">
        <f t="shared" si="115"/>
        <v>1264.0105661460141</v>
      </c>
      <c r="AJ247" s="64">
        <f t="shared" si="116"/>
        <v>0.23268287025093315</v>
      </c>
      <c r="AK247" s="64">
        <f t="shared" si="117"/>
        <v>1.0686186005942391</v>
      </c>
      <c r="AL247" s="64">
        <f t="shared" si="118"/>
        <v>6.8618600594239076</v>
      </c>
      <c r="AM247" s="9">
        <v>1.9</v>
      </c>
      <c r="AN247" s="17">
        <f t="shared" si="96"/>
        <v>1.0270410508864056</v>
      </c>
      <c r="AO247" s="18">
        <f t="shared" si="119"/>
        <v>7.4692290285005569E-3</v>
      </c>
      <c r="AP247" s="17">
        <f t="shared" si="120"/>
        <v>1.0270410508864056</v>
      </c>
      <c r="AQ247" s="18">
        <f t="shared" si="121"/>
        <v>2.7041050886405626</v>
      </c>
    </row>
    <row r="248" spans="1:43" x14ac:dyDescent="0.3">
      <c r="A248">
        <f t="shared" si="97"/>
        <v>246</v>
      </c>
      <c r="B248" s="7">
        <v>44188</v>
      </c>
      <c r="C248" s="8">
        <v>4.3338999999999999</v>
      </c>
      <c r="D248" s="46">
        <v>1151.8756699999999</v>
      </c>
      <c r="E248" s="46">
        <v>0</v>
      </c>
      <c r="F248" s="46">
        <f t="shared" si="90"/>
        <v>49.2685678533404</v>
      </c>
      <c r="G248" s="47">
        <f t="shared" si="93"/>
        <v>1151.8756699999999</v>
      </c>
      <c r="H248" s="12">
        <f t="shared" si="98"/>
        <v>0.16892878347629647</v>
      </c>
      <c r="I248" s="11">
        <f t="shared" si="99"/>
        <v>1.080024429891733</v>
      </c>
      <c r="J248" s="12">
        <f t="shared" si="100"/>
        <v>8.0024429891732964</v>
      </c>
      <c r="K248" s="57">
        <f t="shared" si="101"/>
        <v>1201.1442378533402</v>
      </c>
      <c r="L248" s="59">
        <f t="shared" si="102"/>
        <v>0.16229577795483507</v>
      </c>
      <c r="M248" s="58">
        <f t="shared" si="103"/>
        <v>1.079894385250082</v>
      </c>
      <c r="N248" s="59">
        <f t="shared" si="104"/>
        <v>7.9894385250081967</v>
      </c>
      <c r="O248" s="8">
        <v>5.5681000000000003</v>
      </c>
      <c r="P248" s="46">
        <v>1199.490812</v>
      </c>
      <c r="Q248" s="46">
        <v>0</v>
      </c>
      <c r="R248" s="46">
        <f t="shared" si="91"/>
        <v>49.2685678533404</v>
      </c>
      <c r="S248" s="48">
        <f t="shared" si="94"/>
        <v>1199.490812</v>
      </c>
      <c r="T248" s="14">
        <f t="shared" si="105"/>
        <v>0.36867751886222599</v>
      </c>
      <c r="U248" s="13">
        <f t="shared" si="106"/>
        <v>1.084708686507138</v>
      </c>
      <c r="V248" s="14">
        <f t="shared" si="107"/>
        <v>8.470868650713804</v>
      </c>
      <c r="W248" s="56">
        <f t="shared" si="108"/>
        <v>1248.7593798533403</v>
      </c>
      <c r="X248" s="56">
        <f t="shared" si="109"/>
        <v>0.35437696804223595</v>
      </c>
      <c r="Y248" s="56">
        <f t="shared" si="110"/>
        <v>1.0842290805839825</v>
      </c>
      <c r="Z248" s="56">
        <f t="shared" si="111"/>
        <v>8.4229080583982494</v>
      </c>
      <c r="AA248" s="8">
        <v>6.3669000000000002</v>
      </c>
      <c r="AB248" s="46">
        <v>1220.6081019999999</v>
      </c>
      <c r="AC248" s="46">
        <v>0</v>
      </c>
      <c r="AD248" s="46">
        <f t="shared" si="92"/>
        <v>49.2685678533404</v>
      </c>
      <c r="AE248" s="49">
        <f t="shared" si="95"/>
        <v>1220.6081019999999</v>
      </c>
      <c r="AF248" s="16">
        <f t="shared" si="112"/>
        <v>0.48260505109611884</v>
      </c>
      <c r="AG248" s="15">
        <f t="shared" si="113"/>
        <v>1.074172823972515</v>
      </c>
      <c r="AH248" s="16">
        <f t="shared" si="114"/>
        <v>7.4172823972515012</v>
      </c>
      <c r="AI248" s="64">
        <f t="shared" si="115"/>
        <v>1269.8766698533402</v>
      </c>
      <c r="AJ248" s="64">
        <f t="shared" si="116"/>
        <v>0.46408660373875588</v>
      </c>
      <c r="AK248" s="64">
        <f t="shared" si="117"/>
        <v>1.0735779163646575</v>
      </c>
      <c r="AL248" s="64">
        <f t="shared" si="118"/>
        <v>7.3577916364657492</v>
      </c>
      <c r="AM248" s="9">
        <v>1.9</v>
      </c>
      <c r="AN248" s="17">
        <f t="shared" si="96"/>
        <v>1.027117762934713</v>
      </c>
      <c r="AO248" s="18">
        <f t="shared" si="119"/>
        <v>7.4692290285005569E-3</v>
      </c>
      <c r="AP248" s="17">
        <f t="shared" si="120"/>
        <v>1.027117762934713</v>
      </c>
      <c r="AQ248" s="18">
        <f t="shared" si="121"/>
        <v>2.7117762934713019</v>
      </c>
    </row>
    <row r="249" spans="1:43" x14ac:dyDescent="0.3">
      <c r="A249">
        <f t="shared" si="97"/>
        <v>247</v>
      </c>
      <c r="B249" s="7">
        <v>44189</v>
      </c>
      <c r="C249" s="8">
        <v>4.3338999999999999</v>
      </c>
      <c r="D249" s="46">
        <v>1152.0696129999999</v>
      </c>
      <c r="E249" s="46">
        <v>0</v>
      </c>
      <c r="F249" s="46">
        <f t="shared" si="90"/>
        <v>49.272247835512431</v>
      </c>
      <c r="G249" s="47">
        <f t="shared" si="93"/>
        <v>1152.0696129999999</v>
      </c>
      <c r="H249" s="12">
        <f t="shared" si="98"/>
        <v>1.6837147016057763E-2</v>
      </c>
      <c r="I249" s="11">
        <f t="shared" si="99"/>
        <v>1.0802062751928032</v>
      </c>
      <c r="J249" s="12">
        <f t="shared" si="100"/>
        <v>8.0206275192803211</v>
      </c>
      <c r="K249" s="57">
        <f t="shared" si="101"/>
        <v>1201.3418608355123</v>
      </c>
      <c r="L249" s="59">
        <f t="shared" si="102"/>
        <v>1.6452893494722787E-2</v>
      </c>
      <c r="M249" s="58">
        <f t="shared" si="103"/>
        <v>1.0800720591231427</v>
      </c>
      <c r="N249" s="59">
        <f t="shared" si="104"/>
        <v>8.0072059123142747</v>
      </c>
      <c r="O249" s="8">
        <v>5.5681000000000003</v>
      </c>
      <c r="P249" s="46">
        <v>1199.7487590000001</v>
      </c>
      <c r="Q249" s="46">
        <v>0</v>
      </c>
      <c r="R249" s="46">
        <f t="shared" si="91"/>
        <v>49.272247835512431</v>
      </c>
      <c r="S249" s="48">
        <f t="shared" si="94"/>
        <v>1199.7487590000001</v>
      </c>
      <c r="T249" s="14">
        <f t="shared" si="105"/>
        <v>2.1504708282837903E-2</v>
      </c>
      <c r="U249" s="13">
        <f t="shared" si="106"/>
        <v>1.0849419499458901</v>
      </c>
      <c r="V249" s="14">
        <f t="shared" si="107"/>
        <v>8.4941949945890105</v>
      </c>
      <c r="W249" s="56">
        <f t="shared" si="108"/>
        <v>1249.0210068355125</v>
      </c>
      <c r="X249" s="56">
        <f t="shared" si="109"/>
        <v>2.095095231260391E-2</v>
      </c>
      <c r="Y249" s="56">
        <f t="shared" si="110"/>
        <v>1.0844562369016151</v>
      </c>
      <c r="Z249" s="56">
        <f t="shared" si="111"/>
        <v>8.4456236901615078</v>
      </c>
      <c r="AA249" s="8">
        <v>6.3669000000000002</v>
      </c>
      <c r="AB249" s="46">
        <v>1220.907111</v>
      </c>
      <c r="AC249" s="46">
        <v>0</v>
      </c>
      <c r="AD249" s="46">
        <f t="shared" si="92"/>
        <v>49.272247835512431</v>
      </c>
      <c r="AE249" s="49">
        <f t="shared" si="95"/>
        <v>1220.907111</v>
      </c>
      <c r="AF249" s="16">
        <f t="shared" si="112"/>
        <v>2.4496724174616347E-2</v>
      </c>
      <c r="AG249" s="15">
        <f t="shared" si="113"/>
        <v>1.0744359611263623</v>
      </c>
      <c r="AH249" s="16">
        <f t="shared" si="114"/>
        <v>7.4435961126362304</v>
      </c>
      <c r="AI249" s="64">
        <f t="shared" si="115"/>
        <v>1270.1793588355124</v>
      </c>
      <c r="AJ249" s="64">
        <f t="shared" si="116"/>
        <v>2.3836092855145097E-2</v>
      </c>
      <c r="AK249" s="64">
        <f t="shared" si="117"/>
        <v>1.0738338153936744</v>
      </c>
      <c r="AL249" s="64">
        <f t="shared" si="118"/>
        <v>7.3833815393674396</v>
      </c>
      <c r="AM249" s="9">
        <v>1.9</v>
      </c>
      <c r="AN249" s="17">
        <f t="shared" si="96"/>
        <v>1.027194480712819</v>
      </c>
      <c r="AO249" s="18">
        <f t="shared" si="119"/>
        <v>7.4692290285005569E-3</v>
      </c>
      <c r="AP249" s="17">
        <f t="shared" si="120"/>
        <v>1.027194480712819</v>
      </c>
      <c r="AQ249" s="18">
        <f t="shared" si="121"/>
        <v>2.7194480712819047</v>
      </c>
    </row>
    <row r="250" spans="1:43" x14ac:dyDescent="0.3">
      <c r="A250">
        <f t="shared" si="97"/>
        <v>248</v>
      </c>
      <c r="B250" s="7">
        <v>44193</v>
      </c>
      <c r="C250" s="8">
        <v>4.4370000000000003</v>
      </c>
      <c r="D250" s="46">
        <v>1150.216111</v>
      </c>
      <c r="E250" s="46">
        <v>0</v>
      </c>
      <c r="F250" s="46">
        <f t="shared" si="90"/>
        <v>49.275928092550757</v>
      </c>
      <c r="G250" s="47">
        <f t="shared" si="93"/>
        <v>1150.216111</v>
      </c>
      <c r="H250" s="12">
        <f t="shared" si="98"/>
        <v>-0.16088454890962334</v>
      </c>
      <c r="I250" s="11">
        <f t="shared" si="99"/>
        <v>1.0784683901996659</v>
      </c>
      <c r="J250" s="12">
        <f t="shared" si="100"/>
        <v>7.8468390199665894</v>
      </c>
      <c r="K250" s="57">
        <f t="shared" si="101"/>
        <v>1199.4920390925506</v>
      </c>
      <c r="L250" s="59">
        <f t="shared" si="102"/>
        <v>-0.15397962921854802</v>
      </c>
      <c r="M250" s="58">
        <f t="shared" si="103"/>
        <v>1.0784089681712119</v>
      </c>
      <c r="N250" s="59">
        <f t="shared" si="104"/>
        <v>7.8408968171211901</v>
      </c>
      <c r="O250" s="8">
        <v>5.6284999999999998</v>
      </c>
      <c r="P250" s="46">
        <v>1197.7331959999999</v>
      </c>
      <c r="Q250" s="46">
        <v>0</v>
      </c>
      <c r="R250" s="46">
        <f t="shared" si="91"/>
        <v>49.275928092550757</v>
      </c>
      <c r="S250" s="48">
        <f t="shared" si="94"/>
        <v>1197.7331959999999</v>
      </c>
      <c r="T250" s="14">
        <f t="shared" si="105"/>
        <v>-0.1679987568130592</v>
      </c>
      <c r="U250" s="13">
        <f t="shared" si="106"/>
        <v>1.0831192609578377</v>
      </c>
      <c r="V250" s="14">
        <f t="shared" si="107"/>
        <v>8.3119260957837717</v>
      </c>
      <c r="W250" s="56">
        <f t="shared" si="108"/>
        <v>1247.0091240925506</v>
      </c>
      <c r="X250" s="56">
        <f t="shared" si="109"/>
        <v>-0.16107677388542685</v>
      </c>
      <c r="Y250" s="56">
        <f t="shared" si="110"/>
        <v>1.0827094297810147</v>
      </c>
      <c r="Z250" s="56">
        <f t="shared" si="111"/>
        <v>8.2709429781014698</v>
      </c>
      <c r="AA250" s="8">
        <v>6.3997000000000002</v>
      </c>
      <c r="AB250" s="46">
        <v>1219.474228</v>
      </c>
      <c r="AC250" s="46">
        <v>0</v>
      </c>
      <c r="AD250" s="46">
        <f t="shared" si="92"/>
        <v>49.275928092550757</v>
      </c>
      <c r="AE250" s="49">
        <f t="shared" si="95"/>
        <v>1219.474228</v>
      </c>
      <c r="AF250" s="16">
        <f t="shared" si="112"/>
        <v>-0.11736216351678763</v>
      </c>
      <c r="AG250" s="15">
        <f t="shared" si="113"/>
        <v>1.073174979836782</v>
      </c>
      <c r="AH250" s="16">
        <f t="shared" si="114"/>
        <v>7.3174979836782006</v>
      </c>
      <c r="AI250" s="64">
        <f t="shared" si="115"/>
        <v>1268.7501560925507</v>
      </c>
      <c r="AJ250" s="64">
        <f t="shared" si="116"/>
        <v>-0.11251975817588855</v>
      </c>
      <c r="AK250" s="64">
        <f t="shared" si="117"/>
        <v>1.0726255401813825</v>
      </c>
      <c r="AL250" s="64">
        <f t="shared" si="118"/>
        <v>7.2625540181382453</v>
      </c>
      <c r="AM250" s="9">
        <v>1.9</v>
      </c>
      <c r="AN250" s="17">
        <f t="shared" si="96"/>
        <v>1.0272712042211516</v>
      </c>
      <c r="AO250" s="18">
        <f t="shared" si="119"/>
        <v>7.4692290285005569E-3</v>
      </c>
      <c r="AP250" s="17">
        <f t="shared" si="120"/>
        <v>1.0272712042211516</v>
      </c>
      <c r="AQ250" s="18">
        <f t="shared" si="121"/>
        <v>2.727120422115159</v>
      </c>
    </row>
    <row r="251" spans="1:43" x14ac:dyDescent="0.3">
      <c r="A251">
        <f t="shared" si="97"/>
        <v>249</v>
      </c>
      <c r="B251" s="7">
        <v>44194</v>
      </c>
      <c r="C251" s="8">
        <v>4.3487999999999998</v>
      </c>
      <c r="D251" s="46">
        <v>1152.1619310000001</v>
      </c>
      <c r="E251" s="46">
        <v>0</v>
      </c>
      <c r="F251" s="46">
        <f t="shared" si="90"/>
        <v>49.279608624475905</v>
      </c>
      <c r="G251" s="47">
        <f t="shared" si="93"/>
        <v>1152.1619310000001</v>
      </c>
      <c r="H251" s="12">
        <f t="shared" si="98"/>
        <v>0.1691699482724518</v>
      </c>
      <c r="I251" s="11">
        <f t="shared" si="99"/>
        <v>1.0802928346175014</v>
      </c>
      <c r="J251" s="12">
        <f t="shared" si="100"/>
        <v>8.0292834617501363</v>
      </c>
      <c r="K251" s="57">
        <f t="shared" si="101"/>
        <v>1201.441539624476</v>
      </c>
      <c r="L251" s="59">
        <f t="shared" si="102"/>
        <v>0.162527175536753</v>
      </c>
      <c r="M251" s="58">
        <f t="shared" si="103"/>
        <v>1.0801616758079156</v>
      </c>
      <c r="N251" s="59">
        <f t="shared" si="104"/>
        <v>8.0161675807915564</v>
      </c>
      <c r="O251" s="8">
        <v>5.4813000000000001</v>
      </c>
      <c r="P251" s="46">
        <v>1203.539792</v>
      </c>
      <c r="Q251" s="46">
        <v>0</v>
      </c>
      <c r="R251" s="46">
        <f t="shared" si="91"/>
        <v>49.279608624475905</v>
      </c>
      <c r="S251" s="48">
        <f t="shared" si="94"/>
        <v>1203.539792</v>
      </c>
      <c r="T251" s="14">
        <f t="shared" si="105"/>
        <v>0.48479878652374353</v>
      </c>
      <c r="U251" s="13">
        <f t="shared" si="106"/>
        <v>1.0883702099915662</v>
      </c>
      <c r="V251" s="14">
        <f t="shared" si="107"/>
        <v>8.8370209991566195</v>
      </c>
      <c r="W251" s="56">
        <f t="shared" si="108"/>
        <v>1252.819400624476</v>
      </c>
      <c r="X251" s="56">
        <f t="shared" si="109"/>
        <v>0.46593697028107783</v>
      </c>
      <c r="Y251" s="56">
        <f t="shared" si="110"/>
        <v>1.0877541732950839</v>
      </c>
      <c r="Z251" s="56">
        <f t="shared" si="111"/>
        <v>8.7754173295083948</v>
      </c>
      <c r="AA251" s="8">
        <v>6.2144000000000004</v>
      </c>
      <c r="AB251" s="46">
        <v>1229.5985499999999</v>
      </c>
      <c r="AC251" s="46">
        <v>0</v>
      </c>
      <c r="AD251" s="46">
        <f t="shared" si="92"/>
        <v>49.279608624475905</v>
      </c>
      <c r="AE251" s="49">
        <f t="shared" si="95"/>
        <v>1229.5985499999999</v>
      </c>
      <c r="AF251" s="16">
        <f t="shared" si="112"/>
        <v>0.8302202512802781</v>
      </c>
      <c r="AG251" s="15">
        <f t="shared" si="113"/>
        <v>1.0820846958510599</v>
      </c>
      <c r="AH251" s="16">
        <f t="shared" si="114"/>
        <v>8.208469585105993</v>
      </c>
      <c r="AI251" s="64">
        <f t="shared" si="115"/>
        <v>1278.8781586244759</v>
      </c>
      <c r="AJ251" s="64">
        <f t="shared" si="116"/>
        <v>0.79826611120326074</v>
      </c>
      <c r="AK251" s="64">
        <f t="shared" si="117"/>
        <v>1.0811879463687613</v>
      </c>
      <c r="AL251" s="64">
        <f t="shared" si="118"/>
        <v>8.1187946368761246</v>
      </c>
      <c r="AM251" s="9">
        <v>1.9</v>
      </c>
      <c r="AN251" s="17">
        <f t="shared" si="96"/>
        <v>1.0273479334601388</v>
      </c>
      <c r="AO251" s="18">
        <f t="shared" si="119"/>
        <v>7.4692290285005569E-3</v>
      </c>
      <c r="AP251" s="17">
        <f t="shared" si="120"/>
        <v>1.0273479334601388</v>
      </c>
      <c r="AQ251" s="18">
        <f t="shared" si="121"/>
        <v>2.7347933460138751</v>
      </c>
    </row>
    <row r="252" spans="1:43" x14ac:dyDescent="0.3">
      <c r="A252">
        <f t="shared" si="97"/>
        <v>250</v>
      </c>
      <c r="B252" s="7">
        <v>44195</v>
      </c>
      <c r="C252" s="8">
        <v>4.3099999999999996</v>
      </c>
      <c r="D252" s="46">
        <v>1153.1251890000001</v>
      </c>
      <c r="E252" s="46">
        <v>0</v>
      </c>
      <c r="F252" s="46">
        <f t="shared" si="90"/>
        <v>49.283289431308418</v>
      </c>
      <c r="G252" s="47">
        <f t="shared" si="93"/>
        <v>1153.1251890000001</v>
      </c>
      <c r="H252" s="12">
        <f t="shared" si="98"/>
        <v>8.3604393972991353E-2</v>
      </c>
      <c r="I252" s="11">
        <f t="shared" si="99"/>
        <v>1.081196006895017</v>
      </c>
      <c r="J252" s="12">
        <f t="shared" si="100"/>
        <v>8.1196006895017057</v>
      </c>
      <c r="K252" s="57">
        <f t="shared" si="101"/>
        <v>1202.4084784313086</v>
      </c>
      <c r="L252" s="59">
        <f t="shared" si="102"/>
        <v>8.0481552779909649E-2</v>
      </c>
      <c r="M252" s="58">
        <f t="shared" si="103"/>
        <v>1.0810310066971394</v>
      </c>
      <c r="N252" s="59">
        <f t="shared" si="104"/>
        <v>8.1031006697139354</v>
      </c>
      <c r="O252" s="8">
        <v>5.45</v>
      </c>
      <c r="P252" s="46">
        <v>1204.977619</v>
      </c>
      <c r="Q252" s="46">
        <v>0</v>
      </c>
      <c r="R252" s="46">
        <f t="shared" si="91"/>
        <v>49.283289431308418</v>
      </c>
      <c r="S252" s="48">
        <f t="shared" si="94"/>
        <v>1204.977619</v>
      </c>
      <c r="T252" s="14">
        <f t="shared" si="105"/>
        <v>0.11946651116625517</v>
      </c>
      <c r="U252" s="13">
        <f t="shared" si="106"/>
        <v>1.0896704479100159</v>
      </c>
      <c r="V252" s="14">
        <f t="shared" si="107"/>
        <v>8.9670447910015874</v>
      </c>
      <c r="W252" s="56">
        <f t="shared" si="108"/>
        <v>1254.2609084313085</v>
      </c>
      <c r="X252" s="56">
        <f t="shared" si="109"/>
        <v>0.11506110187262664</v>
      </c>
      <c r="Y252" s="56">
        <f t="shared" si="110"/>
        <v>1.0890057552325427</v>
      </c>
      <c r="Z252" s="56">
        <f t="shared" si="111"/>
        <v>8.9005755232542718</v>
      </c>
      <c r="AA252" s="8">
        <v>6.21</v>
      </c>
      <c r="AB252" s="46">
        <v>1230.1272409999999</v>
      </c>
      <c r="AC252" s="46">
        <v>0</v>
      </c>
      <c r="AD252" s="46">
        <f t="shared" si="92"/>
        <v>49.283289431308418</v>
      </c>
      <c r="AE252" s="49">
        <f t="shared" si="95"/>
        <v>1230.1272409999999</v>
      </c>
      <c r="AF252" s="16">
        <f t="shared" si="112"/>
        <v>4.2997041595405072E-2</v>
      </c>
      <c r="AG252" s="15">
        <f t="shared" si="113"/>
        <v>1.0825499602578326</v>
      </c>
      <c r="AH252" s="16">
        <f t="shared" si="114"/>
        <v>8.2549960257832566</v>
      </c>
      <c r="AI252" s="64">
        <f t="shared" si="115"/>
        <v>1279.4105304313084</v>
      </c>
      <c r="AJ252" s="64">
        <f t="shared" si="116"/>
        <v>4.1628031821661082E-2</v>
      </c>
      <c r="AK252" s="64">
        <f t="shared" si="117"/>
        <v>1.0816380236311276</v>
      </c>
      <c r="AL252" s="64">
        <f t="shared" si="118"/>
        <v>8.1638023631127599</v>
      </c>
      <c r="AM252" s="9">
        <v>1.9</v>
      </c>
      <c r="AN252" s="17">
        <f t="shared" si="96"/>
        <v>1.0274246684302084</v>
      </c>
      <c r="AO252" s="18">
        <f t="shared" si="119"/>
        <v>7.4692290285005569E-3</v>
      </c>
      <c r="AP252" s="17">
        <f t="shared" si="120"/>
        <v>1.0274246684302084</v>
      </c>
      <c r="AQ252" s="18">
        <f t="shared" si="121"/>
        <v>2.742466843020841</v>
      </c>
    </row>
    <row r="253" spans="1:43" x14ac:dyDescent="0.3">
      <c r="A253">
        <f t="shared" si="97"/>
        <v>251</v>
      </c>
      <c r="B253" s="7">
        <v>44196</v>
      </c>
      <c r="C253" s="8">
        <v>4.3099999999999996</v>
      </c>
      <c r="D253" s="46">
        <v>1153.318295</v>
      </c>
      <c r="E253" s="46">
        <v>0</v>
      </c>
      <c r="F253" s="46">
        <f t="shared" si="90"/>
        <v>49.286970513068823</v>
      </c>
      <c r="G253" s="47">
        <f t="shared" si="93"/>
        <v>1153.318295</v>
      </c>
      <c r="H253" s="12">
        <f t="shared" si="98"/>
        <v>1.6746317038429659E-2</v>
      </c>
      <c r="I253" s="11">
        <f t="shared" si="99"/>
        <v>1.0813770674061385</v>
      </c>
      <c r="J253" s="12">
        <f t="shared" si="100"/>
        <v>8.1377067406138472</v>
      </c>
      <c r="K253" s="57">
        <f t="shared" si="101"/>
        <v>1202.6052655130688</v>
      </c>
      <c r="L253" s="59">
        <f t="shared" si="102"/>
        <v>1.6366075696416793E-2</v>
      </c>
      <c r="M253" s="58">
        <f t="shared" si="103"/>
        <v>1.0812079290499972</v>
      </c>
      <c r="N253" s="59">
        <f t="shared" si="104"/>
        <v>8.1207929049997176</v>
      </c>
      <c r="O253" s="8">
        <v>5.45</v>
      </c>
      <c r="P253" s="46">
        <v>1205.231393</v>
      </c>
      <c r="Q253" s="46">
        <v>0</v>
      </c>
      <c r="R253" s="46">
        <f t="shared" si="91"/>
        <v>49.286970513068823</v>
      </c>
      <c r="S253" s="48">
        <f t="shared" si="94"/>
        <v>1205.231393</v>
      </c>
      <c r="T253" s="14">
        <f t="shared" si="105"/>
        <v>2.1060474153089537E-2</v>
      </c>
      <c r="U253" s="13">
        <f t="shared" si="106"/>
        <v>1.0898999376730518</v>
      </c>
      <c r="V253" s="14">
        <f t="shared" si="107"/>
        <v>8.9899937673051831</v>
      </c>
      <c r="W253" s="56">
        <f t="shared" si="108"/>
        <v>1254.5183635130688</v>
      </c>
      <c r="X253" s="56">
        <f t="shared" si="109"/>
        <v>2.0526437524259755E-2</v>
      </c>
      <c r="Y253" s="56">
        <f t="shared" si="110"/>
        <v>1.089229289318526</v>
      </c>
      <c r="Z253" s="56">
        <f t="shared" si="111"/>
        <v>8.9229289318526028</v>
      </c>
      <c r="AA253" s="8">
        <v>6.21</v>
      </c>
      <c r="AB253" s="46">
        <v>1230.4213749999999</v>
      </c>
      <c r="AC253" s="46">
        <v>0</v>
      </c>
      <c r="AD253" s="46">
        <f t="shared" si="92"/>
        <v>49.286970513068823</v>
      </c>
      <c r="AE253" s="49">
        <f t="shared" si="95"/>
        <v>1230.4213749999999</v>
      </c>
      <c r="AF253" s="16">
        <f t="shared" si="112"/>
        <v>2.3910859803488727E-2</v>
      </c>
      <c r="AG253" s="15">
        <f t="shared" si="113"/>
        <v>1.0828088072611326</v>
      </c>
      <c r="AH253" s="16">
        <f t="shared" si="114"/>
        <v>8.28088072611326</v>
      </c>
      <c r="AI253" s="64">
        <f t="shared" si="115"/>
        <v>1279.7083455130687</v>
      </c>
      <c r="AJ253" s="64">
        <f t="shared" si="116"/>
        <v>2.3277523099629605E-2</v>
      </c>
      <c r="AK253" s="64">
        <f t="shared" si="117"/>
        <v>1.0818898021719328</v>
      </c>
      <c r="AL253" s="64">
        <f t="shared" si="118"/>
        <v>8.1889802171932757</v>
      </c>
      <c r="AM253" s="9">
        <v>1.9</v>
      </c>
      <c r="AN253" s="17">
        <f t="shared" si="96"/>
        <v>1.0275014091317887</v>
      </c>
      <c r="AO253" s="18">
        <f t="shared" si="119"/>
        <v>7.4692290285005569E-3</v>
      </c>
      <c r="AP253" s="17">
        <f t="shared" si="120"/>
        <v>1.0275014091317887</v>
      </c>
      <c r="AQ253" s="18">
        <f t="shared" si="121"/>
        <v>2.7501409131788668</v>
      </c>
    </row>
    <row r="254" spans="1:43" x14ac:dyDescent="0.3">
      <c r="A254">
        <f t="shared" si="97"/>
        <v>252</v>
      </c>
      <c r="B254" s="7">
        <v>44200</v>
      </c>
      <c r="C254" s="8">
        <v>4.3029000000000002</v>
      </c>
      <c r="D254" s="46">
        <v>1104.842746</v>
      </c>
      <c r="E254" s="46">
        <v>48.80885</v>
      </c>
      <c r="F254" s="46">
        <f t="shared" ref="F254:F317" si="122">+(F253*(1+AO253/100))+E254</f>
        <v>98.099501869777654</v>
      </c>
      <c r="G254" s="47">
        <f t="shared" si="93"/>
        <v>1153.6515959999999</v>
      </c>
      <c r="H254" s="12">
        <f t="shared" si="98"/>
        <v>2.8899307454399725E-2</v>
      </c>
      <c r="I254" s="11">
        <f t="shared" si="99"/>
        <v>1.0816895778895896</v>
      </c>
      <c r="J254" s="12">
        <f t="shared" si="100"/>
        <v>8.1689577889589629</v>
      </c>
      <c r="K254" s="57">
        <f t="shared" si="101"/>
        <v>1202.9422478697777</v>
      </c>
      <c r="L254" s="59">
        <f t="shared" si="102"/>
        <v>2.8021027877755955E-2</v>
      </c>
      <c r="M254" s="58">
        <f t="shared" si="103"/>
        <v>1.0815108946252128</v>
      </c>
      <c r="N254" s="59">
        <f t="shared" si="104"/>
        <v>8.1510894625212771</v>
      </c>
      <c r="O254" s="8">
        <v>5.4432999999999998</v>
      </c>
      <c r="P254" s="46">
        <v>1156.9293029999999</v>
      </c>
      <c r="Q254" s="46">
        <v>48.80885</v>
      </c>
      <c r="R254" s="46">
        <f t="shared" ref="R254:R317" si="123">+(R253*(1+AO253/100))+Q254</f>
        <v>98.099501869777654</v>
      </c>
      <c r="S254" s="48">
        <f t="shared" si="94"/>
        <v>1205.7381529999998</v>
      </c>
      <c r="T254" s="14">
        <f t="shared" si="105"/>
        <v>4.2046697666764388E-2</v>
      </c>
      <c r="U254" s="13">
        <f t="shared" si="106"/>
        <v>1.0903582046047156</v>
      </c>
      <c r="V254" s="14">
        <f t="shared" ref="V254:V317" si="124">+(U254-1)*100</f>
        <v>9.0358204604715553</v>
      </c>
      <c r="W254" s="56">
        <f t="shared" si="108"/>
        <v>1255.0288048697776</v>
      </c>
      <c r="X254" s="56">
        <f t="shared" si="109"/>
        <v>4.068823315421799E-2</v>
      </c>
      <c r="Y254" s="56">
        <f t="shared" si="110"/>
        <v>1.089672477471348</v>
      </c>
      <c r="Z254" s="56">
        <f t="shared" si="111"/>
        <v>8.9672477471347989</v>
      </c>
      <c r="AA254" s="8">
        <v>6.1875</v>
      </c>
      <c r="AB254" s="46">
        <v>1183.105268</v>
      </c>
      <c r="AC254" s="46">
        <v>48.80885</v>
      </c>
      <c r="AD254" s="46">
        <f t="shared" ref="AD254:AD317" si="125">+(AD253*(1+AO253/100))+AC254</f>
        <v>98.099501869777654</v>
      </c>
      <c r="AE254" s="49">
        <f t="shared" si="95"/>
        <v>1231.9141179999999</v>
      </c>
      <c r="AF254" s="16">
        <f t="shared" si="112"/>
        <v>0.12131965766606356</v>
      </c>
      <c r="AG254" s="15">
        <f t="shared" si="113"/>
        <v>1.0841224671992797</v>
      </c>
      <c r="AH254" s="16">
        <f t="shared" ref="AH254:AH317" si="126">+(AG254-1)*100</f>
        <v>8.4122467199279747</v>
      </c>
      <c r="AI254" s="64">
        <f t="shared" si="115"/>
        <v>1281.2047698697777</v>
      </c>
      <c r="AJ254" s="64">
        <f t="shared" si="116"/>
        <v>0.11693479705401355</v>
      </c>
      <c r="AK254" s="64">
        <f t="shared" si="117"/>
        <v>1.0831549078164506</v>
      </c>
      <c r="AL254" s="64">
        <f t="shared" si="118"/>
        <v>8.3154907816450638</v>
      </c>
      <c r="AM254" s="9">
        <v>1.9</v>
      </c>
      <c r="AN254" s="17">
        <f t="shared" si="96"/>
        <v>1.0275781555653078</v>
      </c>
      <c r="AO254" s="18">
        <f t="shared" si="119"/>
        <v>7.4692290285005569E-3</v>
      </c>
      <c r="AP254" s="17">
        <f t="shared" si="120"/>
        <v>1.0275781555653078</v>
      </c>
      <c r="AQ254" s="18">
        <f t="shared" si="121"/>
        <v>2.7578155565307849</v>
      </c>
    </row>
    <row r="255" spans="1:43" x14ac:dyDescent="0.3">
      <c r="A255">
        <f t="shared" si="97"/>
        <v>253</v>
      </c>
      <c r="B255" s="7">
        <v>44201</v>
      </c>
      <c r="C255" s="8">
        <v>4.4180000000000001</v>
      </c>
      <c r="D255" s="46">
        <v>1102.763136</v>
      </c>
      <c r="E255" s="46">
        <v>0</v>
      </c>
      <c r="F255" s="46">
        <f t="shared" si="122"/>
        <v>98.106829146248131</v>
      </c>
      <c r="G255" s="47">
        <f t="shared" si="93"/>
        <v>1102.763136</v>
      </c>
      <c r="H255" s="12">
        <f t="shared" si="98"/>
        <v>-0.18822678680102678</v>
      </c>
      <c r="I255" s="11">
        <f t="shared" si="99"/>
        <v>1.0796535483539664</v>
      </c>
      <c r="J255" s="12">
        <f t="shared" si="100"/>
        <v>7.965354835396643</v>
      </c>
      <c r="K255" s="57">
        <f t="shared" si="101"/>
        <v>1200.8699651462482</v>
      </c>
      <c r="L255" s="59">
        <f t="shared" si="102"/>
        <v>-0.17226784803668904</v>
      </c>
      <c r="M255" s="58">
        <f t="shared" si="103"/>
        <v>1.0796477990807596</v>
      </c>
      <c r="N255" s="59">
        <f t="shared" si="104"/>
        <v>7.9647799080759585</v>
      </c>
      <c r="O255" s="8">
        <v>5.5575000000000001</v>
      </c>
      <c r="P255" s="46">
        <v>1152.8759600000001</v>
      </c>
      <c r="Q255" s="46">
        <v>0</v>
      </c>
      <c r="R255" s="46">
        <f t="shared" si="123"/>
        <v>98.106829146248131</v>
      </c>
      <c r="S255" s="48">
        <f t="shared" si="94"/>
        <v>1152.8759600000001</v>
      </c>
      <c r="T255" s="14">
        <f t="shared" si="105"/>
        <v>-0.35035356002214302</v>
      </c>
      <c r="U255" s="13">
        <f t="shared" si="106"/>
        <v>1.0865380958178894</v>
      </c>
      <c r="V255" s="14">
        <f t="shared" si="124"/>
        <v>8.6538095817889413</v>
      </c>
      <c r="W255" s="56">
        <f t="shared" si="108"/>
        <v>1250.9827891462483</v>
      </c>
      <c r="X255" s="56">
        <f t="shared" si="109"/>
        <v>-0.32238429172540828</v>
      </c>
      <c r="Y255" s="56">
        <f t="shared" si="110"/>
        <v>1.0861595445727252</v>
      </c>
      <c r="Z255" s="56">
        <f t="shared" si="111"/>
        <v>8.6159544572725224</v>
      </c>
      <c r="AA255" s="8">
        <v>6.2895000000000003</v>
      </c>
      <c r="AB255" s="46">
        <v>1177.970112</v>
      </c>
      <c r="AC255" s="46">
        <v>0</v>
      </c>
      <c r="AD255" s="46">
        <f t="shared" si="125"/>
        <v>98.106829146248131</v>
      </c>
      <c r="AE255" s="49">
        <f t="shared" si="95"/>
        <v>1177.970112</v>
      </c>
      <c r="AF255" s="16">
        <f t="shared" si="112"/>
        <v>-0.43404049824584678</v>
      </c>
      <c r="AG255" s="15">
        <f t="shared" si="113"/>
        <v>1.0794169366410529</v>
      </c>
      <c r="AH255" s="16">
        <f t="shared" si="126"/>
        <v>7.9416936641052871</v>
      </c>
      <c r="AI255" s="64">
        <f t="shared" si="115"/>
        <v>1276.0769411462481</v>
      </c>
      <c r="AJ255" s="64">
        <f t="shared" si="116"/>
        <v>-0.40023490734043543</v>
      </c>
      <c r="AK255" s="64">
        <f t="shared" si="117"/>
        <v>1.0788197437747982</v>
      </c>
      <c r="AL255" s="64">
        <f t="shared" si="118"/>
        <v>7.8819743774798168</v>
      </c>
      <c r="AM255" s="9">
        <v>1.9</v>
      </c>
      <c r="AN255" s="17">
        <f t="shared" si="96"/>
        <v>1.0276549077311938</v>
      </c>
      <c r="AO255" s="18">
        <f t="shared" si="119"/>
        <v>7.4692290285005569E-3</v>
      </c>
      <c r="AP255" s="17">
        <f t="shared" si="120"/>
        <v>1.0276549077311938</v>
      </c>
      <c r="AQ255" s="18">
        <f t="shared" si="121"/>
        <v>2.7654907731193834</v>
      </c>
    </row>
    <row r="256" spans="1:43" x14ac:dyDescent="0.3">
      <c r="A256">
        <f t="shared" si="97"/>
        <v>254</v>
      </c>
      <c r="B256" s="7">
        <v>44202</v>
      </c>
      <c r="C256" s="8">
        <v>4.5389999999999997</v>
      </c>
      <c r="D256" s="46">
        <v>1100.5844649999999</v>
      </c>
      <c r="E256" s="46">
        <v>0</v>
      </c>
      <c r="F256" s="46">
        <f t="shared" si="122"/>
        <v>98.11415697000966</v>
      </c>
      <c r="G256" s="47">
        <f t="shared" si="93"/>
        <v>1100.5844649999999</v>
      </c>
      <c r="H256" s="12">
        <f t="shared" si="98"/>
        <v>-0.19756472889570498</v>
      </c>
      <c r="I256" s="11">
        <f t="shared" si="99"/>
        <v>1.0775205337481482</v>
      </c>
      <c r="J256" s="12">
        <f t="shared" si="100"/>
        <v>7.7520533748148157</v>
      </c>
      <c r="K256" s="57">
        <f t="shared" si="101"/>
        <v>1198.6986219700095</v>
      </c>
      <c r="L256" s="59">
        <f t="shared" si="102"/>
        <v>-0.1808141796580176</v>
      </c>
      <c r="M256" s="58">
        <f t="shared" si="103"/>
        <v>1.0776956427696558</v>
      </c>
      <c r="N256" s="59">
        <f t="shared" si="104"/>
        <v>7.7695642769655793</v>
      </c>
      <c r="O256" s="8">
        <v>5.7134999999999998</v>
      </c>
      <c r="P256" s="46">
        <v>1147.295075</v>
      </c>
      <c r="Q256" s="46">
        <v>0</v>
      </c>
      <c r="R256" s="46">
        <f t="shared" si="123"/>
        <v>98.11415697000966</v>
      </c>
      <c r="S256" s="48">
        <f t="shared" si="94"/>
        <v>1147.295075</v>
      </c>
      <c r="T256" s="14">
        <f t="shared" si="105"/>
        <v>-0.48408373438544317</v>
      </c>
      <c r="U256" s="13">
        <f t="shared" si="106"/>
        <v>1.0812783416281337</v>
      </c>
      <c r="V256" s="14">
        <f t="shared" si="124"/>
        <v>8.1278341628133752</v>
      </c>
      <c r="W256" s="56">
        <f t="shared" si="108"/>
        <v>1245.4092319700096</v>
      </c>
      <c r="X256" s="56">
        <f t="shared" si="109"/>
        <v>-0.44553428109449511</v>
      </c>
      <c r="Y256" s="56">
        <f t="shared" si="110"/>
        <v>1.0813203314542739</v>
      </c>
      <c r="Z256" s="56">
        <f t="shared" si="111"/>
        <v>8.1320331454273855</v>
      </c>
      <c r="AA256" s="8">
        <v>6.4947999999999997</v>
      </c>
      <c r="AB256" s="46">
        <v>1167.4597920000001</v>
      </c>
      <c r="AC256" s="46">
        <v>0</v>
      </c>
      <c r="AD256" s="46">
        <f t="shared" si="125"/>
        <v>98.11415697000966</v>
      </c>
      <c r="AE256" s="49">
        <f t="shared" si="95"/>
        <v>1167.4597920000001</v>
      </c>
      <c r="AF256" s="16">
        <f t="shared" si="112"/>
        <v>-0.89223995523579624</v>
      </c>
      <c r="AG256" s="15">
        <f t="shared" si="113"/>
        <v>1.0697859474487592</v>
      </c>
      <c r="AH256" s="16">
        <f t="shared" si="126"/>
        <v>6.9785947448759211</v>
      </c>
      <c r="AI256" s="64">
        <f t="shared" si="115"/>
        <v>1265.5739489700097</v>
      </c>
      <c r="AJ256" s="64">
        <f t="shared" si="116"/>
        <v>-0.82306887912291238</v>
      </c>
      <c r="AK256" s="64">
        <f t="shared" si="117"/>
        <v>1.0699403142019543</v>
      </c>
      <c r="AL256" s="64">
        <f t="shared" si="118"/>
        <v>6.9940314201954346</v>
      </c>
      <c r="AM256" s="9">
        <v>1.9</v>
      </c>
      <c r="AN256" s="17">
        <f t="shared" si="96"/>
        <v>1.0277316656298749</v>
      </c>
      <c r="AO256" s="18">
        <f t="shared" si="119"/>
        <v>7.4692290285005569E-3</v>
      </c>
      <c r="AP256" s="17">
        <f t="shared" si="120"/>
        <v>1.0277316656298749</v>
      </c>
      <c r="AQ256" s="18">
        <f t="shared" si="121"/>
        <v>2.7731665629874946</v>
      </c>
    </row>
    <row r="257" spans="1:43" x14ac:dyDescent="0.3">
      <c r="A257">
        <f t="shared" si="97"/>
        <v>255</v>
      </c>
      <c r="B257" s="7">
        <v>44203</v>
      </c>
      <c r="C257" s="8">
        <v>4.7363999999999997</v>
      </c>
      <c r="D257" s="46">
        <v>1096.9401069999999</v>
      </c>
      <c r="E257" s="46">
        <v>0</v>
      </c>
      <c r="F257" s="46">
        <f t="shared" si="122"/>
        <v>98.121485341103138</v>
      </c>
      <c r="G257" s="47">
        <f t="shared" si="93"/>
        <v>1096.9401069999999</v>
      </c>
      <c r="H257" s="12">
        <f t="shared" si="98"/>
        <v>-0.33112933317662741</v>
      </c>
      <c r="I257" s="11">
        <f t="shared" si="99"/>
        <v>1.0739525471899067</v>
      </c>
      <c r="J257" s="12">
        <f t="shared" si="100"/>
        <v>7.3952547189906737</v>
      </c>
      <c r="K257" s="57">
        <f t="shared" si="101"/>
        <v>1195.0615923411031</v>
      </c>
      <c r="L257" s="59">
        <f t="shared" si="102"/>
        <v>-0.30341485025895398</v>
      </c>
      <c r="M257" s="58">
        <f t="shared" si="103"/>
        <v>1.0744257541488991</v>
      </c>
      <c r="N257" s="59">
        <f t="shared" si="104"/>
        <v>7.442575414889907</v>
      </c>
      <c r="O257" s="8">
        <v>5.9619</v>
      </c>
      <c r="P257" s="46">
        <v>1138.3599770000001</v>
      </c>
      <c r="Q257" s="46">
        <v>0</v>
      </c>
      <c r="R257" s="46">
        <f t="shared" si="123"/>
        <v>98.121485341103138</v>
      </c>
      <c r="S257" s="48">
        <f t="shared" si="94"/>
        <v>1138.3599770000001</v>
      </c>
      <c r="T257" s="14">
        <f t="shared" si="105"/>
        <v>-0.77879685834090218</v>
      </c>
      <c r="U257" s="13">
        <f t="shared" si="106"/>
        <v>1.0728573798736132</v>
      </c>
      <c r="V257" s="14">
        <f t="shared" si="124"/>
        <v>7.2857379873613182</v>
      </c>
      <c r="W257" s="56">
        <f t="shared" si="108"/>
        <v>1236.4814623411032</v>
      </c>
      <c r="X257" s="56">
        <f t="shared" si="109"/>
        <v>-0.71685429975368864</v>
      </c>
      <c r="Y257" s="56">
        <f t="shared" si="110"/>
        <v>1.073568840164133</v>
      </c>
      <c r="Z257" s="56">
        <f t="shared" si="111"/>
        <v>7.3568840164133009</v>
      </c>
      <c r="AA257" s="8">
        <v>6.76</v>
      </c>
      <c r="AB257" s="46">
        <v>1154.0115149999999</v>
      </c>
      <c r="AC257" s="46">
        <v>0</v>
      </c>
      <c r="AD257" s="46">
        <f t="shared" si="125"/>
        <v>98.121485341103138</v>
      </c>
      <c r="AE257" s="49">
        <f t="shared" si="95"/>
        <v>1154.0115149999999</v>
      </c>
      <c r="AF257" s="16">
        <f t="shared" si="112"/>
        <v>-1.1519263525951229</v>
      </c>
      <c r="AG257" s="15">
        <f t="shared" si="113"/>
        <v>1.0574628012037375</v>
      </c>
      <c r="AH257" s="16">
        <f t="shared" si="126"/>
        <v>5.7462801203737479</v>
      </c>
      <c r="AI257" s="64">
        <f t="shared" si="115"/>
        <v>1252.1330003411031</v>
      </c>
      <c r="AJ257" s="64">
        <f t="shared" si="116"/>
        <v>-1.0620437185709819</v>
      </c>
      <c r="AK257" s="64">
        <f t="shared" si="117"/>
        <v>1.0585770803025139</v>
      </c>
      <c r="AL257" s="64">
        <f t="shared" si="118"/>
        <v>5.8577080302513851</v>
      </c>
      <c r="AM257" s="9">
        <v>1.9</v>
      </c>
      <c r="AN257" s="17">
        <f t="shared" si="96"/>
        <v>1.0278084292617793</v>
      </c>
      <c r="AO257" s="18">
        <f t="shared" si="119"/>
        <v>7.4692290285005569E-3</v>
      </c>
      <c r="AP257" s="17">
        <f t="shared" si="120"/>
        <v>1.0278084292617793</v>
      </c>
      <c r="AQ257" s="18">
        <f t="shared" si="121"/>
        <v>2.7808429261779288</v>
      </c>
    </row>
    <row r="258" spans="1:43" x14ac:dyDescent="0.3">
      <c r="A258">
        <f t="shared" si="97"/>
        <v>256</v>
      </c>
      <c r="B258" s="7">
        <v>44204</v>
      </c>
      <c r="C258" s="8">
        <v>4.8000999999999996</v>
      </c>
      <c r="D258" s="46">
        <v>1095.9099080000001</v>
      </c>
      <c r="E258" s="46">
        <v>0</v>
      </c>
      <c r="F258" s="46">
        <f t="shared" si="122"/>
        <v>98.128814259569438</v>
      </c>
      <c r="G258" s="47">
        <f t="shared" si="93"/>
        <v>1095.9099080000001</v>
      </c>
      <c r="H258" s="12">
        <f t="shared" si="98"/>
        <v>-9.3915701816871255E-2</v>
      </c>
      <c r="I258" s="11">
        <f t="shared" si="99"/>
        <v>1.0729439371180332</v>
      </c>
      <c r="J258" s="12">
        <f t="shared" si="100"/>
        <v>7.2943937118033153</v>
      </c>
      <c r="K258" s="57">
        <f t="shared" si="101"/>
        <v>1194.0387222595696</v>
      </c>
      <c r="L258" s="59">
        <f t="shared" si="102"/>
        <v>-8.5591411194940736E-2</v>
      </c>
      <c r="M258" s="58">
        <f t="shared" si="103"/>
        <v>1.0735061379836812</v>
      </c>
      <c r="N258" s="59">
        <f t="shared" si="104"/>
        <v>7.3506137983681219</v>
      </c>
      <c r="O258" s="8">
        <v>6.0385999999999997</v>
      </c>
      <c r="P258" s="46">
        <v>1135.8077510000001</v>
      </c>
      <c r="Q258" s="46">
        <v>0</v>
      </c>
      <c r="R258" s="46">
        <f t="shared" si="123"/>
        <v>98.128814259569438</v>
      </c>
      <c r="S258" s="48">
        <f t="shared" si="94"/>
        <v>1135.8077510000001</v>
      </c>
      <c r="T258" s="14">
        <f t="shared" si="105"/>
        <v>-0.22420201443887899</v>
      </c>
      <c r="U258" s="13">
        <f t="shared" si="106"/>
        <v>1.0704520120158805</v>
      </c>
      <c r="V258" s="14">
        <f t="shared" si="124"/>
        <v>7.0452012015880472</v>
      </c>
      <c r="W258" s="56">
        <f t="shared" si="108"/>
        <v>1233.9365652595695</v>
      </c>
      <c r="X258" s="56">
        <f t="shared" si="109"/>
        <v>-0.20581764943853331</v>
      </c>
      <c r="Y258" s="56">
        <f t="shared" si="110"/>
        <v>1.0713592460122026</v>
      </c>
      <c r="Z258" s="56">
        <f t="shared" si="111"/>
        <v>7.135924601220256</v>
      </c>
      <c r="AA258" s="8">
        <v>6.8300999999999998</v>
      </c>
      <c r="AB258" s="46">
        <v>1150.7180149999999</v>
      </c>
      <c r="AC258" s="46">
        <v>0</v>
      </c>
      <c r="AD258" s="46">
        <f t="shared" si="125"/>
        <v>98.128814259569438</v>
      </c>
      <c r="AE258" s="49">
        <f t="shared" si="95"/>
        <v>1150.7180149999999</v>
      </c>
      <c r="AF258" s="16">
        <f t="shared" si="112"/>
        <v>-0.2853957657432904</v>
      </c>
      <c r="AG258" s="15">
        <f t="shared" si="113"/>
        <v>1.0544448471447916</v>
      </c>
      <c r="AH258" s="16">
        <f t="shared" si="126"/>
        <v>5.4444847144791586</v>
      </c>
      <c r="AI258" s="64">
        <f t="shared" si="115"/>
        <v>1248.8468292595694</v>
      </c>
      <c r="AJ258" s="64">
        <f t="shared" si="116"/>
        <v>-0.26244584885458666</v>
      </c>
      <c r="AK258" s="64">
        <f t="shared" si="117"/>
        <v>1.0557988886983338</v>
      </c>
      <c r="AL258" s="64">
        <f t="shared" si="118"/>
        <v>5.5798888698333826</v>
      </c>
      <c r="AM258" s="9">
        <v>1.9</v>
      </c>
      <c r="AN258" s="17">
        <f t="shared" si="96"/>
        <v>1.0278851986273352</v>
      </c>
      <c r="AO258" s="18">
        <f t="shared" si="119"/>
        <v>7.4692290285005569E-3</v>
      </c>
      <c r="AP258" s="17">
        <f t="shared" si="120"/>
        <v>1.0278851986273352</v>
      </c>
      <c r="AQ258" s="18">
        <f t="shared" si="121"/>
        <v>2.7885198627335184</v>
      </c>
    </row>
    <row r="259" spans="1:43" x14ac:dyDescent="0.3">
      <c r="A259">
        <f t="shared" si="97"/>
        <v>257</v>
      </c>
      <c r="B259" s="7">
        <v>44207</v>
      </c>
      <c r="C259" s="8">
        <v>5.0096999999999996</v>
      </c>
      <c r="D259" s="46">
        <v>1092.0844500000001</v>
      </c>
      <c r="E259" s="46">
        <v>0</v>
      </c>
      <c r="F259" s="46">
        <f t="shared" si="122"/>
        <v>98.136143725449443</v>
      </c>
      <c r="G259" s="47">
        <f t="shared" si="93"/>
        <v>1092.0844500000001</v>
      </c>
      <c r="H259" s="12">
        <f t="shared" si="98"/>
        <v>-0.34906683223453472</v>
      </c>
      <c r="I259" s="11">
        <f t="shared" si="99"/>
        <v>1.0691986457050828</v>
      </c>
      <c r="J259" s="12">
        <f t="shared" si="100"/>
        <v>6.9198645705082829</v>
      </c>
      <c r="K259" s="57">
        <f t="shared" si="101"/>
        <v>1190.2205937254496</v>
      </c>
      <c r="L259" s="59">
        <f t="shared" si="102"/>
        <v>-0.31976588890640922</v>
      </c>
      <c r="M259" s="58">
        <f t="shared" si="103"/>
        <v>1.0700734315390927</v>
      </c>
      <c r="N259" s="59">
        <f t="shared" si="104"/>
        <v>7.0073431539092734</v>
      </c>
      <c r="O259" s="8">
        <v>6.2793000000000001</v>
      </c>
      <c r="P259" s="46">
        <v>1127.3120799999999</v>
      </c>
      <c r="Q259" s="46">
        <v>0</v>
      </c>
      <c r="R259" s="46">
        <f t="shared" si="123"/>
        <v>98.136143725449443</v>
      </c>
      <c r="S259" s="48">
        <f t="shared" si="94"/>
        <v>1127.3120799999999</v>
      </c>
      <c r="T259" s="14">
        <f t="shared" si="105"/>
        <v>-0.74798494661797443</v>
      </c>
      <c r="U259" s="13">
        <f t="shared" si="106"/>
        <v>1.0624451921052325</v>
      </c>
      <c r="V259" s="14">
        <f t="shared" si="124"/>
        <v>6.2445192105232472</v>
      </c>
      <c r="W259" s="56">
        <f t="shared" si="108"/>
        <v>1225.4482237254495</v>
      </c>
      <c r="X259" s="56">
        <f t="shared" si="109"/>
        <v>-0.68790744784635871</v>
      </c>
      <c r="Y259" s="56">
        <f t="shared" si="110"/>
        <v>1.0639892859656941</v>
      </c>
      <c r="Z259" s="56">
        <f t="shared" si="111"/>
        <v>6.3989285965694087</v>
      </c>
      <c r="AA259" s="8">
        <v>7.0316999999999998</v>
      </c>
      <c r="AB259" s="46">
        <v>1140.7765440000001</v>
      </c>
      <c r="AC259" s="46">
        <v>0</v>
      </c>
      <c r="AD259" s="46">
        <f t="shared" si="125"/>
        <v>98.136143725449443</v>
      </c>
      <c r="AE259" s="49">
        <f t="shared" si="95"/>
        <v>1140.7765440000001</v>
      </c>
      <c r="AF259" s="16">
        <f t="shared" si="112"/>
        <v>-0.86393633109149714</v>
      </c>
      <c r="AG259" s="15">
        <f t="shared" si="113"/>
        <v>1.0453351150189856</v>
      </c>
      <c r="AH259" s="16">
        <f t="shared" si="126"/>
        <v>4.5335115018985572</v>
      </c>
      <c r="AI259" s="64">
        <f t="shared" si="115"/>
        <v>1238.9126877254496</v>
      </c>
      <c r="AJ259" s="64">
        <f t="shared" si="116"/>
        <v>-0.79546516845542259</v>
      </c>
      <c r="AK259" s="64">
        <f t="shared" si="117"/>
        <v>1.0474003762897992</v>
      </c>
      <c r="AL259" s="64">
        <f t="shared" si="118"/>
        <v>4.7400376289799206</v>
      </c>
      <c r="AM259" s="9">
        <v>1.9</v>
      </c>
      <c r="AN259" s="17">
        <f t="shared" si="96"/>
        <v>1.0279619737269707</v>
      </c>
      <c r="AO259" s="18">
        <f t="shared" si="119"/>
        <v>7.4692290285005569E-3</v>
      </c>
      <c r="AP259" s="17">
        <f t="shared" si="120"/>
        <v>1.0279619737269707</v>
      </c>
      <c r="AQ259" s="18">
        <f t="shared" si="121"/>
        <v>2.7961973726970735</v>
      </c>
    </row>
    <row r="260" spans="1:43" x14ac:dyDescent="0.3">
      <c r="A260">
        <f t="shared" si="97"/>
        <v>258</v>
      </c>
      <c r="B260" s="7">
        <v>44208</v>
      </c>
      <c r="C260" s="8">
        <v>4.9294000000000002</v>
      </c>
      <c r="D260" s="46">
        <v>1093.8342110000001</v>
      </c>
      <c r="E260" s="46">
        <v>0</v>
      </c>
      <c r="F260" s="46">
        <f t="shared" si="122"/>
        <v>98.143473738784039</v>
      </c>
      <c r="G260" s="47">
        <f t="shared" ref="G260:G323" si="127">+D260+E260</f>
        <v>1093.8342110000001</v>
      </c>
      <c r="H260" s="12">
        <f t="shared" si="98"/>
        <v>0.16022213300446175</v>
      </c>
      <c r="I260" s="11">
        <f t="shared" si="99"/>
        <v>1.0709117385812863</v>
      </c>
      <c r="J260" s="12">
        <f t="shared" si="100"/>
        <v>7.0911738581286299</v>
      </c>
      <c r="K260" s="57">
        <f t="shared" si="101"/>
        <v>1191.9776847387841</v>
      </c>
      <c r="L260" s="59">
        <f t="shared" si="102"/>
        <v>0.1476273408977713</v>
      </c>
      <c r="M260" s="58">
        <f t="shared" si="103"/>
        <v>1.0716531524917274</v>
      </c>
      <c r="N260" s="59">
        <f t="shared" si="104"/>
        <v>7.1653152491727434</v>
      </c>
      <c r="O260" s="8">
        <v>6.1393000000000004</v>
      </c>
      <c r="P260" s="46">
        <v>1132.6635249999999</v>
      </c>
      <c r="Q260" s="46">
        <v>0</v>
      </c>
      <c r="R260" s="46">
        <f t="shared" si="123"/>
        <v>98.143473738784039</v>
      </c>
      <c r="S260" s="48">
        <f t="shared" ref="S260:S323" si="128">+P260+Q260</f>
        <v>1132.6635249999999</v>
      </c>
      <c r="T260" s="14">
        <f t="shared" si="105"/>
        <v>0.47470838776073609</v>
      </c>
      <c r="U260" s="13">
        <f t="shared" si="106"/>
        <v>1.0674887085475167</v>
      </c>
      <c r="V260" s="14">
        <f t="shared" si="124"/>
        <v>6.7488708547516651</v>
      </c>
      <c r="W260" s="56">
        <f t="shared" si="108"/>
        <v>1230.8069987387839</v>
      </c>
      <c r="X260" s="56">
        <f t="shared" si="109"/>
        <v>0.43729101806060378</v>
      </c>
      <c r="Y260" s="56">
        <f t="shared" si="110"/>
        <v>1.0686420155463492</v>
      </c>
      <c r="Z260" s="56">
        <f t="shared" si="111"/>
        <v>6.8642015546349189</v>
      </c>
      <c r="AA260" s="8">
        <v>6.9005000000000001</v>
      </c>
      <c r="AB260" s="46">
        <v>1147.732481</v>
      </c>
      <c r="AC260" s="46">
        <v>0</v>
      </c>
      <c r="AD260" s="46">
        <f t="shared" si="125"/>
        <v>98.143473738784039</v>
      </c>
      <c r="AE260" s="49">
        <f t="shared" ref="AE260:AE323" si="129">+AC260+AB260</f>
        <v>1147.732481</v>
      </c>
      <c r="AF260" s="16">
        <f t="shared" si="112"/>
        <v>0.60975456031115982</v>
      </c>
      <c r="AG260" s="15">
        <f t="shared" si="113"/>
        <v>1.0517090935533477</v>
      </c>
      <c r="AH260" s="16">
        <f t="shared" si="126"/>
        <v>5.170909355334774</v>
      </c>
      <c r="AI260" s="64">
        <f t="shared" si="115"/>
        <v>1245.875954738784</v>
      </c>
      <c r="AJ260" s="64">
        <f t="shared" si="116"/>
        <v>0.56204663026886426</v>
      </c>
      <c r="AK260" s="64">
        <f t="shared" si="117"/>
        <v>1.0532872548101595</v>
      </c>
      <c r="AL260" s="64">
        <f t="shared" si="118"/>
        <v>5.3287254810159501</v>
      </c>
      <c r="AM260" s="9">
        <v>1.9</v>
      </c>
      <c r="AN260" s="17">
        <f t="shared" ref="AN260:AN323" si="130">+((AM259/100+1)^(1/252))*AN259</f>
        <v>1.0280387545611143</v>
      </c>
      <c r="AO260" s="18">
        <f t="shared" si="119"/>
        <v>7.4692290285005569E-3</v>
      </c>
      <c r="AP260" s="17">
        <f t="shared" si="120"/>
        <v>1.0280387545611143</v>
      </c>
      <c r="AQ260" s="18">
        <f t="shared" si="121"/>
        <v>2.8038754561114265</v>
      </c>
    </row>
    <row r="261" spans="1:43" x14ac:dyDescent="0.3">
      <c r="A261">
        <f t="shared" ref="A261:A324" si="131">+A260+1</f>
        <v>259</v>
      </c>
      <c r="B261" s="7">
        <v>44209</v>
      </c>
      <c r="C261" s="8">
        <v>5.1532</v>
      </c>
      <c r="D261" s="46">
        <v>1089.7737990000001</v>
      </c>
      <c r="E261" s="46">
        <v>0</v>
      </c>
      <c r="F261" s="46">
        <f t="shared" si="122"/>
        <v>98.150804299614109</v>
      </c>
      <c r="G261" s="47">
        <f t="shared" si="127"/>
        <v>1089.7737990000001</v>
      </c>
      <c r="H261" s="12">
        <f t="shared" ref="H261:H324" si="132">+(G261/D260-1)*100</f>
        <v>-0.37120908810193143</v>
      </c>
      <c r="I261" s="11">
        <f t="shared" ref="I261:I324" si="133">+(1+H261/100)*I260</f>
        <v>1.0669364168821223</v>
      </c>
      <c r="J261" s="12">
        <f t="shared" ref="J261:J324" si="134">+(I261-1)*100</f>
        <v>6.6936416882122263</v>
      </c>
      <c r="K261" s="57">
        <f t="shared" ref="K261:K324" si="135">+D261+F261</f>
        <v>1187.9246032996141</v>
      </c>
      <c r="L261" s="59">
        <f t="shared" ref="L261:L324" si="136">+(K261/K260-1)*100</f>
        <v>-0.34002997632108789</v>
      </c>
      <c r="M261" s="58">
        <f t="shared" ref="M261:M324" si="137">+(1+L261/100)*M260</f>
        <v>1.0680092105310657</v>
      </c>
      <c r="N261" s="59">
        <f t="shared" ref="N261:N324" si="138">+(M261-1)*100</f>
        <v>6.8009210531065678</v>
      </c>
      <c r="O261" s="8">
        <v>6.3601999999999999</v>
      </c>
      <c r="P261" s="46">
        <v>1124.939255</v>
      </c>
      <c r="Q261" s="46">
        <v>0</v>
      </c>
      <c r="R261" s="46">
        <f t="shared" si="123"/>
        <v>98.150804299614109</v>
      </c>
      <c r="S261" s="48">
        <f t="shared" si="128"/>
        <v>1124.939255</v>
      </c>
      <c r="T261" s="14">
        <f t="shared" ref="T261:T324" si="139">+(S261/P260-1)*100</f>
        <v>-0.6819562764678877</v>
      </c>
      <c r="U261" s="13">
        <f t="shared" ref="U261:U324" si="140">+(1+T261/100)*U260</f>
        <v>1.0602089022989909</v>
      </c>
      <c r="V261" s="14">
        <f t="shared" si="124"/>
        <v>6.0208902298990896</v>
      </c>
      <c r="W261" s="56">
        <f t="shared" ref="W261:W324" si="141">+P261+R261</f>
        <v>1223.090059299614</v>
      </c>
      <c r="X261" s="56">
        <f t="shared" ref="X261:X324" si="142">+(W261/W260-1)*100</f>
        <v>-0.62698208956217805</v>
      </c>
      <c r="Y261" s="56">
        <f t="shared" ref="Y261:Y324" si="143">+(1+X261/100)*Y260</f>
        <v>1.0619418215073373</v>
      </c>
      <c r="Z261" s="56">
        <f t="shared" ref="Z261:Z324" si="144">+(Y261-1)*100</f>
        <v>6.1941821507337291</v>
      </c>
      <c r="AA261" s="8">
        <v>7.0747</v>
      </c>
      <c r="AB261" s="46">
        <v>1139.2256560000001</v>
      </c>
      <c r="AC261" s="46">
        <v>0</v>
      </c>
      <c r="AD261" s="46">
        <f t="shared" si="125"/>
        <v>98.150804299614109</v>
      </c>
      <c r="AE261" s="49">
        <f t="shared" si="129"/>
        <v>1139.2256560000001</v>
      </c>
      <c r="AF261" s="16">
        <f t="shared" ref="AF261:AF324" si="145">+(AE261/AB260-1)*100</f>
        <v>-0.74118534944555003</v>
      </c>
      <c r="AG261" s="15">
        <f t="shared" ref="AG261:AG324" si="146">+(1+AF261/100)*AG260</f>
        <v>1.0439139798331438</v>
      </c>
      <c r="AH261" s="16">
        <f t="shared" si="126"/>
        <v>4.3913979833143824</v>
      </c>
      <c r="AI261" s="64">
        <f t="shared" ref="AI261:AI324" si="147">+AB261+AD261</f>
        <v>1237.3764602996141</v>
      </c>
      <c r="AJ261" s="64">
        <f t="shared" ref="AJ261:AJ324" si="148">+(AI261/AI260-1)*100</f>
        <v>-0.68221032815035665</v>
      </c>
      <c r="AK261" s="64">
        <f t="shared" ref="AK261:AK324" si="149">+(1+AJ261/100)*AK260</f>
        <v>1.0461016203727533</v>
      </c>
      <c r="AL261" s="64">
        <f t="shared" ref="AL261:AL324" si="150">+(AK261-1)*100</f>
        <v>4.6101620372753338</v>
      </c>
      <c r="AM261" s="9">
        <v>1.9</v>
      </c>
      <c r="AN261" s="17">
        <f t="shared" si="130"/>
        <v>1.0281155411301941</v>
      </c>
      <c r="AO261" s="18">
        <f t="shared" ref="AO261:AO324" si="151">+(AN261/AN260-1)*100</f>
        <v>7.4692290285005569E-3</v>
      </c>
      <c r="AP261" s="17">
        <f t="shared" ref="AP261:AP324" si="152">+(1+AO261/100)*AP260</f>
        <v>1.0281155411301941</v>
      </c>
      <c r="AQ261" s="18">
        <f t="shared" ref="AQ261:AQ324" si="153">+(AP261-1)*100</f>
        <v>2.8115541130194099</v>
      </c>
    </row>
    <row r="262" spans="1:43" x14ac:dyDescent="0.3">
      <c r="A262">
        <f t="shared" si="131"/>
        <v>260</v>
      </c>
      <c r="B262" s="7">
        <v>44210</v>
      </c>
      <c r="C262" s="8">
        <v>5.0759999999999996</v>
      </c>
      <c r="D262" s="46">
        <v>1091.4579389999999</v>
      </c>
      <c r="E262" s="46">
        <v>0</v>
      </c>
      <c r="F262" s="46">
        <f t="shared" si="122"/>
        <v>98.158135407980566</v>
      </c>
      <c r="G262" s="47">
        <f t="shared" si="127"/>
        <v>1091.4579389999999</v>
      </c>
      <c r="H262" s="12">
        <f t="shared" si="132"/>
        <v>0.15454032768500436</v>
      </c>
      <c r="I262" s="11">
        <f t="shared" si="133"/>
        <v>1.0685852639169626</v>
      </c>
      <c r="J262" s="12">
        <f t="shared" si="134"/>
        <v>6.8585263916962624</v>
      </c>
      <c r="K262" s="57">
        <f t="shared" si="135"/>
        <v>1189.6160744079805</v>
      </c>
      <c r="L262" s="59">
        <f t="shared" si="136"/>
        <v>0.14238875966270381</v>
      </c>
      <c r="M262" s="58">
        <f t="shared" si="137"/>
        <v>1.0695299355990242</v>
      </c>
      <c r="N262" s="59">
        <f t="shared" si="138"/>
        <v>6.9529935599024206</v>
      </c>
      <c r="O262" s="8">
        <v>6.2358000000000002</v>
      </c>
      <c r="P262" s="46">
        <v>1129.701493</v>
      </c>
      <c r="Q262" s="46">
        <v>0</v>
      </c>
      <c r="R262" s="46">
        <f t="shared" si="123"/>
        <v>98.158135407980566</v>
      </c>
      <c r="S262" s="48">
        <f t="shared" si="128"/>
        <v>1129.701493</v>
      </c>
      <c r="T262" s="14">
        <f t="shared" si="139"/>
        <v>0.42333290253970812</v>
      </c>
      <c r="U262" s="13">
        <f t="shared" si="140"/>
        <v>1.0646971154180775</v>
      </c>
      <c r="V262" s="14">
        <f t="shared" si="124"/>
        <v>6.4697115418077544</v>
      </c>
      <c r="W262" s="56">
        <f t="shared" si="141"/>
        <v>1227.8596284079806</v>
      </c>
      <c r="X262" s="56">
        <f t="shared" si="142"/>
        <v>0.38996058156974822</v>
      </c>
      <c r="Y262" s="56">
        <f t="shared" si="143"/>
        <v>1.0660829760104198</v>
      </c>
      <c r="Z262" s="56">
        <f t="shared" si="144"/>
        <v>6.6082976010419792</v>
      </c>
      <c r="AA262" s="8">
        <v>6.8765999999999998</v>
      </c>
      <c r="AB262" s="46">
        <v>1149.55582</v>
      </c>
      <c r="AC262" s="46">
        <v>0</v>
      </c>
      <c r="AD262" s="46">
        <f t="shared" si="125"/>
        <v>98.158135407980566</v>
      </c>
      <c r="AE262" s="49">
        <f t="shared" si="129"/>
        <v>1149.55582</v>
      </c>
      <c r="AF262" s="16">
        <f t="shared" si="145"/>
        <v>0.9067706600174974</v>
      </c>
      <c r="AG262" s="15">
        <f t="shared" si="146"/>
        <v>1.0533798855180918</v>
      </c>
      <c r="AH262" s="16">
        <f t="shared" si="126"/>
        <v>5.3379885518091807</v>
      </c>
      <c r="AI262" s="64">
        <f t="shared" si="147"/>
        <v>1247.7139554079806</v>
      </c>
      <c r="AJ262" s="64">
        <f t="shared" si="148"/>
        <v>0.8354365417508669</v>
      </c>
      <c r="AK262" s="64">
        <f t="shared" si="149"/>
        <v>1.0548411355731953</v>
      </c>
      <c r="AL262" s="64">
        <f t="shared" si="150"/>
        <v>5.4841135573195254</v>
      </c>
      <c r="AM262" s="9">
        <v>1.9</v>
      </c>
      <c r="AN262" s="17">
        <f t="shared" si="130"/>
        <v>1.0281923334346388</v>
      </c>
      <c r="AO262" s="18">
        <f t="shared" si="151"/>
        <v>7.4692290285005569E-3</v>
      </c>
      <c r="AP262" s="17">
        <f t="shared" si="152"/>
        <v>1.0281923334346388</v>
      </c>
      <c r="AQ262" s="18">
        <f t="shared" si="153"/>
        <v>2.8192333434638783</v>
      </c>
    </row>
    <row r="263" spans="1:43" x14ac:dyDescent="0.3">
      <c r="A263">
        <f t="shared" si="131"/>
        <v>261</v>
      </c>
      <c r="B263" s="7">
        <v>44211</v>
      </c>
      <c r="C263" s="8">
        <v>5.1467999999999998</v>
      </c>
      <c r="D263" s="46">
        <v>1090.3297259999999</v>
      </c>
      <c r="E263" s="46">
        <v>0</v>
      </c>
      <c r="F263" s="46">
        <f t="shared" si="122"/>
        <v>98.165467063924297</v>
      </c>
      <c r="G263" s="47">
        <f t="shared" si="127"/>
        <v>1090.3297259999999</v>
      </c>
      <c r="H263" s="12">
        <f t="shared" si="132"/>
        <v>-0.10336751968963442</v>
      </c>
      <c r="I263" s="11">
        <f t="shared" si="133"/>
        <v>1.0674806938338828</v>
      </c>
      <c r="J263" s="12">
        <f t="shared" si="134"/>
        <v>6.7480693833882777</v>
      </c>
      <c r="K263" s="57">
        <f t="shared" si="135"/>
        <v>1188.4951930639243</v>
      </c>
      <c r="L263" s="59">
        <f t="shared" si="136"/>
        <v>-9.4222108138042326E-2</v>
      </c>
      <c r="M263" s="58">
        <f t="shared" si="137"/>
        <v>1.0685222019465355</v>
      </c>
      <c r="N263" s="59">
        <f t="shared" si="138"/>
        <v>6.8522201946535466</v>
      </c>
      <c r="O263" s="8">
        <v>6.2458999999999998</v>
      </c>
      <c r="P263" s="46">
        <v>1129.6078210000001</v>
      </c>
      <c r="Q263" s="46">
        <v>0</v>
      </c>
      <c r="R263" s="46">
        <f t="shared" si="123"/>
        <v>98.165467063924297</v>
      </c>
      <c r="S263" s="48">
        <f t="shared" si="128"/>
        <v>1129.6078210000001</v>
      </c>
      <c r="T263" s="14">
        <f t="shared" si="139"/>
        <v>-8.2917479157451623E-3</v>
      </c>
      <c r="U263" s="13">
        <f t="shared" si="140"/>
        <v>1.0646088334172008</v>
      </c>
      <c r="V263" s="14">
        <f t="shared" si="124"/>
        <v>6.4608833417200806</v>
      </c>
      <c r="W263" s="56">
        <f t="shared" si="141"/>
        <v>1227.7732880639244</v>
      </c>
      <c r="X263" s="56">
        <f t="shared" si="142"/>
        <v>-7.0317764391480964E-3</v>
      </c>
      <c r="Y263" s="56">
        <f t="shared" si="143"/>
        <v>1.066008011438891</v>
      </c>
      <c r="Z263" s="56">
        <f t="shared" si="144"/>
        <v>6.6008011438891012</v>
      </c>
      <c r="AA263" s="8">
        <v>6.8686999999999996</v>
      </c>
      <c r="AB263" s="46">
        <v>1150.261117</v>
      </c>
      <c r="AC263" s="46">
        <v>0</v>
      </c>
      <c r="AD263" s="46">
        <f t="shared" si="125"/>
        <v>98.165467063924297</v>
      </c>
      <c r="AE263" s="49">
        <f t="shared" si="129"/>
        <v>1150.261117</v>
      </c>
      <c r="AF263" s="16">
        <f t="shared" si="145"/>
        <v>6.1353871445746222E-2</v>
      </c>
      <c r="AG263" s="15">
        <f t="shared" si="146"/>
        <v>1.0540261748588879</v>
      </c>
      <c r="AH263" s="16">
        <f t="shared" si="126"/>
        <v>5.4026174858887943</v>
      </c>
      <c r="AI263" s="64">
        <f t="shared" si="147"/>
        <v>1248.4265840639243</v>
      </c>
      <c r="AJ263" s="64">
        <f t="shared" si="148"/>
        <v>5.7114745960396007E-2</v>
      </c>
      <c r="AK263" s="64">
        <f t="shared" si="149"/>
        <v>1.0554436054080636</v>
      </c>
      <c r="AL263" s="64">
        <f t="shared" si="150"/>
        <v>5.544360540806359</v>
      </c>
      <c r="AM263" s="9">
        <v>1.9</v>
      </c>
      <c r="AN263" s="17">
        <f t="shared" si="130"/>
        <v>1.0282691314748764</v>
      </c>
      <c r="AO263" s="18">
        <f t="shared" si="151"/>
        <v>7.4692290285005569E-3</v>
      </c>
      <c r="AP263" s="17">
        <f t="shared" si="152"/>
        <v>1.0282691314748764</v>
      </c>
      <c r="AQ263" s="18">
        <f t="shared" si="153"/>
        <v>2.8269131474876419</v>
      </c>
    </row>
    <row r="264" spans="1:43" x14ac:dyDescent="0.3">
      <c r="A264">
        <f t="shared" si="131"/>
        <v>262</v>
      </c>
      <c r="B264" s="7">
        <v>44214</v>
      </c>
      <c r="C264" s="8">
        <v>5.0872000000000002</v>
      </c>
      <c r="D264" s="46">
        <v>1091.6747720000001</v>
      </c>
      <c r="E264" s="46">
        <v>0</v>
      </c>
      <c r="F264" s="46">
        <f t="shared" si="122"/>
        <v>98.172799267486198</v>
      </c>
      <c r="G264" s="47">
        <f t="shared" si="127"/>
        <v>1091.6747720000001</v>
      </c>
      <c r="H264" s="12">
        <f t="shared" si="132"/>
        <v>0.12336139866007123</v>
      </c>
      <c r="I264" s="11">
        <f t="shared" si="133"/>
        <v>1.0687975529482225</v>
      </c>
      <c r="J264" s="12">
        <f t="shared" si="134"/>
        <v>6.879755294822254</v>
      </c>
      <c r="K264" s="57">
        <f t="shared" si="135"/>
        <v>1189.8475712674863</v>
      </c>
      <c r="L264" s="59">
        <f t="shared" si="136"/>
        <v>0.1137891184965989</v>
      </c>
      <c r="M264" s="58">
        <f t="shared" si="137"/>
        <v>1.069738063941071</v>
      </c>
      <c r="N264" s="59">
        <f t="shared" si="138"/>
        <v>6.973806394107096</v>
      </c>
      <c r="O264" s="8">
        <v>6.2039</v>
      </c>
      <c r="P264" s="46">
        <v>1131.3964309999999</v>
      </c>
      <c r="Q264" s="46">
        <v>0</v>
      </c>
      <c r="R264" s="46">
        <f t="shared" si="123"/>
        <v>98.172799267486198</v>
      </c>
      <c r="S264" s="48">
        <f t="shared" si="128"/>
        <v>1131.3964309999999</v>
      </c>
      <c r="T264" s="14">
        <f t="shared" si="139"/>
        <v>0.15833902410629097</v>
      </c>
      <c r="U264" s="13">
        <f t="shared" si="140"/>
        <v>1.066294524654583</v>
      </c>
      <c r="V264" s="14">
        <f t="shared" si="124"/>
        <v>6.6294524654582965</v>
      </c>
      <c r="W264" s="56">
        <f t="shared" si="141"/>
        <v>1229.5692302674861</v>
      </c>
      <c r="X264" s="56">
        <f t="shared" si="142"/>
        <v>0.14627637048478803</v>
      </c>
      <c r="Y264" s="56">
        <f t="shared" si="143"/>
        <v>1.0675673292671009</v>
      </c>
      <c r="Z264" s="56">
        <f t="shared" si="144"/>
        <v>6.7567329267100851</v>
      </c>
      <c r="AA264" s="8">
        <v>6.83</v>
      </c>
      <c r="AB264" s="46">
        <v>1152.534713</v>
      </c>
      <c r="AC264" s="46">
        <v>0</v>
      </c>
      <c r="AD264" s="46">
        <f t="shared" si="125"/>
        <v>98.172799267486198</v>
      </c>
      <c r="AE264" s="49">
        <f t="shared" si="129"/>
        <v>1152.534713</v>
      </c>
      <c r="AF264" s="16">
        <f t="shared" si="145"/>
        <v>0.19765911986400209</v>
      </c>
      <c r="AG264" s="15">
        <f t="shared" si="146"/>
        <v>1.0561095537192502</v>
      </c>
      <c r="AH264" s="16">
        <f t="shared" si="126"/>
        <v>5.6109553719250194</v>
      </c>
      <c r="AI264" s="64">
        <f t="shared" si="147"/>
        <v>1250.7075122674862</v>
      </c>
      <c r="AJ264" s="64">
        <f t="shared" si="148"/>
        <v>0.18270423208524011</v>
      </c>
      <c r="AK264" s="64">
        <f t="shared" si="149"/>
        <v>1.0573719455424171</v>
      </c>
      <c r="AL264" s="64">
        <f t="shared" si="150"/>
        <v>5.7371945542417091</v>
      </c>
      <c r="AM264" s="9">
        <v>1.9</v>
      </c>
      <c r="AN264" s="17">
        <f t="shared" si="130"/>
        <v>1.0283459352513356</v>
      </c>
      <c r="AO264" s="18">
        <f t="shared" si="151"/>
        <v>7.4692290285005569E-3</v>
      </c>
      <c r="AP264" s="17">
        <f t="shared" si="152"/>
        <v>1.0283459352513356</v>
      </c>
      <c r="AQ264" s="18">
        <f t="shared" si="153"/>
        <v>2.8345935251335552</v>
      </c>
    </row>
    <row r="265" spans="1:43" x14ac:dyDescent="0.3">
      <c r="A265">
        <f t="shared" si="131"/>
        <v>263</v>
      </c>
      <c r="B265" s="7">
        <v>44215</v>
      </c>
      <c r="C265" s="8">
        <v>5.0990000000000002</v>
      </c>
      <c r="D265" s="46">
        <v>1091.666741</v>
      </c>
      <c r="E265" s="46">
        <v>0</v>
      </c>
      <c r="F265" s="46">
        <f t="shared" si="122"/>
        <v>98.180132018707184</v>
      </c>
      <c r="G265" s="47">
        <f t="shared" si="127"/>
        <v>1091.666741</v>
      </c>
      <c r="H265" s="12">
        <f t="shared" si="132"/>
        <v>-7.356586600781867E-4</v>
      </c>
      <c r="I265" s="11">
        <f t="shared" si="133"/>
        <v>1.0687896902464655</v>
      </c>
      <c r="J265" s="12">
        <f t="shared" si="134"/>
        <v>6.8789690246465529</v>
      </c>
      <c r="K265" s="57">
        <f t="shared" si="135"/>
        <v>1189.8468730187071</v>
      </c>
      <c r="L265" s="59">
        <f t="shared" si="136"/>
        <v>-5.8683884895938121E-5</v>
      </c>
      <c r="M265" s="58">
        <f t="shared" si="137"/>
        <v>1.0697374361772167</v>
      </c>
      <c r="N265" s="59">
        <f t="shared" si="138"/>
        <v>6.9737436177216727</v>
      </c>
      <c r="O265" s="8">
        <v>6.2458</v>
      </c>
      <c r="P265" s="46">
        <v>1130.1547190000001</v>
      </c>
      <c r="Q265" s="46">
        <v>0</v>
      </c>
      <c r="R265" s="46">
        <f t="shared" si="123"/>
        <v>98.180132018707184</v>
      </c>
      <c r="S265" s="48">
        <f t="shared" si="128"/>
        <v>1130.1547190000001</v>
      </c>
      <c r="T265" s="14">
        <f t="shared" si="139"/>
        <v>-0.10975039040049817</v>
      </c>
      <c r="U265" s="13">
        <f t="shared" si="140"/>
        <v>1.0651242622509554</v>
      </c>
      <c r="V265" s="14">
        <f t="shared" si="124"/>
        <v>6.5124262250955356</v>
      </c>
      <c r="W265" s="56">
        <f t="shared" si="141"/>
        <v>1228.3348510187072</v>
      </c>
      <c r="X265" s="56">
        <f t="shared" si="142"/>
        <v>-0.10039119541974673</v>
      </c>
      <c r="Y265" s="56">
        <f t="shared" si="143"/>
        <v>1.0664955856633389</v>
      </c>
      <c r="Z265" s="56">
        <f t="shared" si="144"/>
        <v>6.6495585663338908</v>
      </c>
      <c r="AA265" s="8">
        <v>6.88</v>
      </c>
      <c r="AB265" s="46">
        <v>1150.2936070000001</v>
      </c>
      <c r="AC265" s="46">
        <v>0</v>
      </c>
      <c r="AD265" s="46">
        <f t="shared" si="125"/>
        <v>98.180132018707184</v>
      </c>
      <c r="AE265" s="49">
        <f t="shared" si="129"/>
        <v>1150.2936070000001</v>
      </c>
      <c r="AF265" s="16">
        <f t="shared" si="145"/>
        <v>-0.19445019527146723</v>
      </c>
      <c r="AG265" s="15">
        <f t="shared" si="146"/>
        <v>1.0540559466297625</v>
      </c>
      <c r="AH265" s="16">
        <f t="shared" si="126"/>
        <v>5.4055946629762541</v>
      </c>
      <c r="AI265" s="64">
        <f t="shared" si="147"/>
        <v>1248.4737390187072</v>
      </c>
      <c r="AJ265" s="64">
        <f t="shared" si="148"/>
        <v>-0.17860077011364606</v>
      </c>
      <c r="AK265" s="64">
        <f t="shared" si="149"/>
        <v>1.0554834711047127</v>
      </c>
      <c r="AL265" s="64">
        <f t="shared" si="150"/>
        <v>5.5483471104712745</v>
      </c>
      <c r="AM265" s="9">
        <v>1.9</v>
      </c>
      <c r="AN265" s="17">
        <f t="shared" si="130"/>
        <v>1.0284227447644447</v>
      </c>
      <c r="AO265" s="18">
        <f t="shared" si="151"/>
        <v>7.4692290285005569E-3</v>
      </c>
      <c r="AP265" s="17">
        <f t="shared" si="152"/>
        <v>1.0284227447644447</v>
      </c>
      <c r="AQ265" s="18">
        <f t="shared" si="153"/>
        <v>2.842274476444473</v>
      </c>
    </row>
    <row r="266" spans="1:43" x14ac:dyDescent="0.3">
      <c r="A266">
        <f t="shared" si="131"/>
        <v>264</v>
      </c>
      <c r="B266" s="7">
        <v>44216</v>
      </c>
      <c r="C266" s="8">
        <v>5.0599999999999996</v>
      </c>
      <c r="D266" s="46">
        <v>1092.618082</v>
      </c>
      <c r="E266" s="46">
        <v>0</v>
      </c>
      <c r="F266" s="46">
        <f t="shared" si="122"/>
        <v>98.187465317628138</v>
      </c>
      <c r="G266" s="47">
        <f t="shared" si="127"/>
        <v>1092.618082</v>
      </c>
      <c r="H266" s="12">
        <f t="shared" si="132"/>
        <v>8.7145734524107787E-2</v>
      </c>
      <c r="I266" s="11">
        <f t="shared" si="133"/>
        <v>1.0697210948725488</v>
      </c>
      <c r="J266" s="12">
        <f t="shared" si="134"/>
        <v>6.972109487254885</v>
      </c>
      <c r="K266" s="57">
        <f t="shared" si="135"/>
        <v>1190.805547317628</v>
      </c>
      <c r="L266" s="59">
        <f t="shared" si="136"/>
        <v>8.0571233211612636E-2</v>
      </c>
      <c r="M266" s="58">
        <f t="shared" si="137"/>
        <v>1.0705993368216711</v>
      </c>
      <c r="N266" s="59">
        <f t="shared" si="138"/>
        <v>7.0599336821671077</v>
      </c>
      <c r="O266" s="8">
        <v>6.2523999999999997</v>
      </c>
      <c r="P266" s="46">
        <v>1130.188774</v>
      </c>
      <c r="Q266" s="46">
        <v>0</v>
      </c>
      <c r="R266" s="46">
        <f t="shared" si="123"/>
        <v>98.187465317628138</v>
      </c>
      <c r="S266" s="48">
        <f t="shared" si="128"/>
        <v>1130.188774</v>
      </c>
      <c r="T266" s="14">
        <f t="shared" si="139"/>
        <v>3.0133042341340399E-3</v>
      </c>
      <c r="U266" s="13">
        <f t="shared" si="140"/>
        <v>1.0651563576854486</v>
      </c>
      <c r="V266" s="14">
        <f t="shared" si="124"/>
        <v>6.5156357685448585</v>
      </c>
      <c r="W266" s="56">
        <f t="shared" si="141"/>
        <v>1228.376239317628</v>
      </c>
      <c r="X266" s="56">
        <f t="shared" si="142"/>
        <v>3.3694638629233609E-3</v>
      </c>
      <c r="Y266" s="56">
        <f t="shared" si="143"/>
        <v>1.0665315208466974</v>
      </c>
      <c r="Z266" s="56">
        <f t="shared" si="144"/>
        <v>6.6531520846697445</v>
      </c>
      <c r="AA266" s="8">
        <v>6.9227999999999996</v>
      </c>
      <c r="AB266" s="46">
        <v>1148.4276010000001</v>
      </c>
      <c r="AC266" s="46">
        <v>0</v>
      </c>
      <c r="AD266" s="46">
        <f t="shared" si="125"/>
        <v>98.187465317628138</v>
      </c>
      <c r="AE266" s="49">
        <f t="shared" si="129"/>
        <v>1148.4276010000001</v>
      </c>
      <c r="AF266" s="16">
        <f t="shared" si="145"/>
        <v>-0.16221997485204032</v>
      </c>
      <c r="AG266" s="15">
        <f t="shared" si="146"/>
        <v>1.0523460573382133</v>
      </c>
      <c r="AH266" s="16">
        <f t="shared" si="126"/>
        <v>5.2346057338213292</v>
      </c>
      <c r="AI266" s="64">
        <f t="shared" si="147"/>
        <v>1246.6150663176281</v>
      </c>
      <c r="AJ266" s="64">
        <f t="shared" si="148"/>
        <v>-0.14887559449507926</v>
      </c>
      <c r="AK266" s="64">
        <f t="shared" si="149"/>
        <v>1.0539121138123082</v>
      </c>
      <c r="AL266" s="64">
        <f t="shared" si="150"/>
        <v>5.3912113812308204</v>
      </c>
      <c r="AM266" s="9">
        <v>1.9</v>
      </c>
      <c r="AN266" s="17">
        <f t="shared" si="130"/>
        <v>1.0284995600146323</v>
      </c>
      <c r="AO266" s="18">
        <f t="shared" si="151"/>
        <v>7.4692290285005569E-3</v>
      </c>
      <c r="AP266" s="17">
        <f t="shared" si="152"/>
        <v>1.0284995600146323</v>
      </c>
      <c r="AQ266" s="18">
        <f t="shared" si="153"/>
        <v>2.8499560014632275</v>
      </c>
    </row>
    <row r="267" spans="1:43" x14ac:dyDescent="0.3">
      <c r="A267">
        <f t="shared" si="131"/>
        <v>265</v>
      </c>
      <c r="B267" s="7">
        <v>44217</v>
      </c>
      <c r="C267" s="8">
        <v>5.2150999999999996</v>
      </c>
      <c r="D267" s="46">
        <v>1089.9160649999999</v>
      </c>
      <c r="E267" s="46">
        <v>0</v>
      </c>
      <c r="F267" s="46">
        <f t="shared" si="122"/>
        <v>98.194799164289989</v>
      </c>
      <c r="G267" s="47">
        <f t="shared" si="127"/>
        <v>1089.9160649999999</v>
      </c>
      <c r="H267" s="12">
        <f t="shared" si="132"/>
        <v>-0.24729748157326092</v>
      </c>
      <c r="I267" s="11">
        <f t="shared" si="133"/>
        <v>1.0670757015450711</v>
      </c>
      <c r="J267" s="12">
        <f t="shared" si="134"/>
        <v>6.7075701545071142</v>
      </c>
      <c r="K267" s="57">
        <f t="shared" si="135"/>
        <v>1188.11086416429</v>
      </c>
      <c r="L267" s="59">
        <f t="shared" si="136"/>
        <v>-0.22629077933068453</v>
      </c>
      <c r="M267" s="58">
        <f t="shared" si="137"/>
        <v>1.0681766692388681</v>
      </c>
      <c r="N267" s="59">
        <f t="shared" si="138"/>
        <v>6.8176669238868115</v>
      </c>
      <c r="O267" s="8">
        <v>6.4062000000000001</v>
      </c>
      <c r="P267" s="46">
        <v>1124.9467589999999</v>
      </c>
      <c r="Q267" s="46">
        <v>0</v>
      </c>
      <c r="R267" s="46">
        <f t="shared" si="123"/>
        <v>98.194799164289989</v>
      </c>
      <c r="S267" s="48">
        <f t="shared" si="128"/>
        <v>1124.9467589999999</v>
      </c>
      <c r="T267" s="14">
        <f t="shared" si="139"/>
        <v>-0.46381764892667876</v>
      </c>
      <c r="U267" s="13">
        <f t="shared" si="140"/>
        <v>1.060215974509839</v>
      </c>
      <c r="V267" s="14">
        <f t="shared" si="124"/>
        <v>6.0215974509838954</v>
      </c>
      <c r="W267" s="56">
        <f t="shared" si="141"/>
        <v>1223.14155816429</v>
      </c>
      <c r="X267" s="56">
        <f t="shared" si="142"/>
        <v>-0.42614640252613967</v>
      </c>
      <c r="Y267" s="56">
        <f t="shared" si="143"/>
        <v>1.0619865351388018</v>
      </c>
      <c r="Z267" s="56">
        <f t="shared" si="144"/>
        <v>6.1986535138801813</v>
      </c>
      <c r="AA267" s="8">
        <v>7.0617000000000001</v>
      </c>
      <c r="AB267" s="46">
        <v>1141.7334000000001</v>
      </c>
      <c r="AC267" s="46">
        <v>0</v>
      </c>
      <c r="AD267" s="46">
        <f t="shared" si="125"/>
        <v>98.194799164289989</v>
      </c>
      <c r="AE267" s="49">
        <f t="shared" si="129"/>
        <v>1141.7334000000001</v>
      </c>
      <c r="AF267" s="16">
        <f t="shared" si="145"/>
        <v>-0.58290143794619276</v>
      </c>
      <c r="AG267" s="15">
        <f t="shared" si="146"/>
        <v>1.0462119170378188</v>
      </c>
      <c r="AH267" s="16">
        <f t="shared" si="126"/>
        <v>4.6211917037818795</v>
      </c>
      <c r="AI267" s="64">
        <f t="shared" si="147"/>
        <v>1239.9281991642902</v>
      </c>
      <c r="AJ267" s="64">
        <f t="shared" si="148"/>
        <v>-0.53640192020864008</v>
      </c>
      <c r="AK267" s="64">
        <f t="shared" si="149"/>
        <v>1.0482589089965075</v>
      </c>
      <c r="AL267" s="64">
        <f t="shared" si="150"/>
        <v>4.8258908996507532</v>
      </c>
      <c r="AM267" s="9">
        <v>1.9</v>
      </c>
      <c r="AN267" s="17">
        <f t="shared" si="130"/>
        <v>1.028576381002327</v>
      </c>
      <c r="AO267" s="18">
        <f t="shared" si="151"/>
        <v>7.4692290285005569E-3</v>
      </c>
      <c r="AP267" s="17">
        <f t="shared" si="152"/>
        <v>1.028576381002327</v>
      </c>
      <c r="AQ267" s="18">
        <f t="shared" si="153"/>
        <v>2.8576381002326956</v>
      </c>
    </row>
    <row r="268" spans="1:43" x14ac:dyDescent="0.3">
      <c r="A268">
        <f t="shared" si="131"/>
        <v>266</v>
      </c>
      <c r="B268" s="7">
        <v>44218</v>
      </c>
      <c r="C268" s="8">
        <v>5.2750000000000004</v>
      </c>
      <c r="D268" s="46">
        <v>1089.01532</v>
      </c>
      <c r="E268" s="46">
        <v>0</v>
      </c>
      <c r="F268" s="46">
        <f t="shared" si="122"/>
        <v>98.202133558733649</v>
      </c>
      <c r="G268" s="47">
        <f t="shared" si="127"/>
        <v>1089.01532</v>
      </c>
      <c r="H268" s="12">
        <f t="shared" si="132"/>
        <v>-8.2643519893421669E-2</v>
      </c>
      <c r="I268" s="11">
        <f t="shared" si="133"/>
        <v>1.0661938326253868</v>
      </c>
      <c r="J268" s="12">
        <f t="shared" si="134"/>
        <v>6.6193832625386806</v>
      </c>
      <c r="K268" s="57">
        <f t="shared" si="135"/>
        <v>1187.2174535587337</v>
      </c>
      <c r="L268" s="59">
        <f t="shared" si="136"/>
        <v>-7.519589564435325E-2</v>
      </c>
      <c r="M268" s="58">
        <f t="shared" si="137"/>
        <v>1.0673734442253699</v>
      </c>
      <c r="N268" s="59">
        <f t="shared" si="138"/>
        <v>6.7373444225369949</v>
      </c>
      <c r="O268" s="8">
        <v>6.5701999999999998</v>
      </c>
      <c r="P268" s="46">
        <v>1119.3908309999999</v>
      </c>
      <c r="Q268" s="46">
        <v>0</v>
      </c>
      <c r="R268" s="46">
        <f t="shared" si="123"/>
        <v>98.202133558733649</v>
      </c>
      <c r="S268" s="48">
        <f t="shared" si="128"/>
        <v>1119.3908309999999</v>
      </c>
      <c r="T268" s="14">
        <f t="shared" si="139"/>
        <v>-0.49388363987454831</v>
      </c>
      <c r="U268" s="13">
        <f t="shared" si="140"/>
        <v>1.0549797412643984</v>
      </c>
      <c r="V268" s="14">
        <f t="shared" si="124"/>
        <v>5.4979741264398418</v>
      </c>
      <c r="W268" s="56">
        <f t="shared" si="141"/>
        <v>1217.5929645587337</v>
      </c>
      <c r="X268" s="56">
        <f t="shared" si="142"/>
        <v>-0.45363462377026043</v>
      </c>
      <c r="Y268" s="56">
        <f t="shared" si="143"/>
        <v>1.0571689965156341</v>
      </c>
      <c r="Z268" s="56">
        <f t="shared" si="144"/>
        <v>5.7168996515634118</v>
      </c>
      <c r="AA268" s="8">
        <v>7.3034999999999997</v>
      </c>
      <c r="AB268" s="46">
        <v>1130.0029979999999</v>
      </c>
      <c r="AC268" s="46">
        <v>0</v>
      </c>
      <c r="AD268" s="46">
        <f t="shared" si="125"/>
        <v>98.202133558733649</v>
      </c>
      <c r="AE268" s="49">
        <f t="shared" si="129"/>
        <v>1130.0029979999999</v>
      </c>
      <c r="AF268" s="16">
        <f t="shared" si="145"/>
        <v>-1.0274204118054353</v>
      </c>
      <c r="AG268" s="15">
        <f t="shared" si="146"/>
        <v>1.0354629222514313</v>
      </c>
      <c r="AH268" s="16">
        <f t="shared" si="126"/>
        <v>3.5462922251431328</v>
      </c>
      <c r="AI268" s="64">
        <f t="shared" si="147"/>
        <v>1228.2051315587337</v>
      </c>
      <c r="AJ268" s="64">
        <f t="shared" si="148"/>
        <v>-0.94546342388678317</v>
      </c>
      <c r="AK268" s="64">
        <f t="shared" si="149"/>
        <v>1.038348004424311</v>
      </c>
      <c r="AL268" s="64">
        <f t="shared" si="150"/>
        <v>3.8348004424310966</v>
      </c>
      <c r="AM268" s="9">
        <v>1.9</v>
      </c>
      <c r="AN268" s="17">
        <f t="shared" si="130"/>
        <v>1.0286532077279571</v>
      </c>
      <c r="AO268" s="18">
        <f t="shared" si="151"/>
        <v>7.4692290285005569E-3</v>
      </c>
      <c r="AP268" s="17">
        <f t="shared" si="152"/>
        <v>1.0286532077279571</v>
      </c>
      <c r="AQ268" s="18">
        <f t="shared" si="153"/>
        <v>2.8653207727957097</v>
      </c>
    </row>
    <row r="269" spans="1:43" x14ac:dyDescent="0.3">
      <c r="A269">
        <f t="shared" si="131"/>
        <v>267</v>
      </c>
      <c r="B269" s="7">
        <v>44221</v>
      </c>
      <c r="C269" s="8">
        <v>5.2750000000000004</v>
      </c>
      <c r="D269" s="46">
        <v>1089.2374930000001</v>
      </c>
      <c r="E269" s="46">
        <v>0</v>
      </c>
      <c r="F269" s="46">
        <f t="shared" si="122"/>
        <v>98.209468501000032</v>
      </c>
      <c r="G269" s="47">
        <f t="shared" si="127"/>
        <v>1089.2374930000001</v>
      </c>
      <c r="H269" s="12">
        <f t="shared" si="132"/>
        <v>2.0401274061065955E-2</v>
      </c>
      <c r="I269" s="11">
        <f t="shared" si="133"/>
        <v>1.0664113497512029</v>
      </c>
      <c r="J269" s="12">
        <f t="shared" si="134"/>
        <v>6.6411349751202886</v>
      </c>
      <c r="K269" s="57">
        <f t="shared" si="135"/>
        <v>1187.446961501</v>
      </c>
      <c r="L269" s="59">
        <f t="shared" si="136"/>
        <v>1.9331584250070755E-2</v>
      </c>
      <c r="M269" s="58">
        <f t="shared" si="137"/>
        <v>1.0675797844220032</v>
      </c>
      <c r="N269" s="59">
        <f t="shared" si="138"/>
        <v>6.7579784422003186</v>
      </c>
      <c r="O269" s="8">
        <v>6.5701999999999998</v>
      </c>
      <c r="P269" s="46">
        <v>1119.67353</v>
      </c>
      <c r="Q269" s="46">
        <v>0</v>
      </c>
      <c r="R269" s="46">
        <f t="shared" si="123"/>
        <v>98.209468501000032</v>
      </c>
      <c r="S269" s="48">
        <f t="shared" si="128"/>
        <v>1119.67353</v>
      </c>
      <c r="T269" s="14">
        <f t="shared" si="139"/>
        <v>2.5254718206646487E-2</v>
      </c>
      <c r="U269" s="13">
        <f t="shared" si="140"/>
        <v>1.0552461734251919</v>
      </c>
      <c r="V269" s="14">
        <f t="shared" si="124"/>
        <v>5.5246173425191891</v>
      </c>
      <c r="W269" s="56">
        <f t="shared" si="141"/>
        <v>1217.882998501</v>
      </c>
      <c r="X269" s="56">
        <f t="shared" si="142"/>
        <v>2.3820270871177662E-2</v>
      </c>
      <c r="Y269" s="56">
        <f t="shared" si="143"/>
        <v>1.0574208170341703</v>
      </c>
      <c r="Z269" s="56">
        <f t="shared" si="144"/>
        <v>5.7420817034170346</v>
      </c>
      <c r="AA269" s="8">
        <v>7.3034999999999997</v>
      </c>
      <c r="AB269" s="46">
        <v>1130.3191340000001</v>
      </c>
      <c r="AC269" s="46">
        <v>0</v>
      </c>
      <c r="AD269" s="46">
        <f t="shared" si="125"/>
        <v>98.209468501000032</v>
      </c>
      <c r="AE269" s="49">
        <f t="shared" si="129"/>
        <v>1130.3191340000001</v>
      </c>
      <c r="AF269" s="16">
        <f t="shared" si="145"/>
        <v>2.797656294359907E-2</v>
      </c>
      <c r="AG269" s="15">
        <f t="shared" si="146"/>
        <v>1.0357526091876326</v>
      </c>
      <c r="AH269" s="16">
        <f t="shared" si="126"/>
        <v>3.5752609187632567</v>
      </c>
      <c r="AI269" s="64">
        <f t="shared" si="147"/>
        <v>1228.528602501</v>
      </c>
      <c r="AJ269" s="64">
        <f t="shared" si="148"/>
        <v>2.6336882492561386E-2</v>
      </c>
      <c r="AK269" s="64">
        <f t="shared" si="149"/>
        <v>1.0386214729181</v>
      </c>
      <c r="AL269" s="64">
        <f t="shared" si="150"/>
        <v>3.862147291810003</v>
      </c>
      <c r="AM269" s="9">
        <v>1.9</v>
      </c>
      <c r="AN269" s="17">
        <f t="shared" si="130"/>
        <v>1.0287300401919512</v>
      </c>
      <c r="AO269" s="18">
        <f t="shared" si="151"/>
        <v>7.4692290285005569E-3</v>
      </c>
      <c r="AP269" s="17">
        <f t="shared" si="152"/>
        <v>1.0287300401919512</v>
      </c>
      <c r="AQ269" s="18">
        <f t="shared" si="153"/>
        <v>2.8730040191951245</v>
      </c>
    </row>
    <row r="270" spans="1:43" x14ac:dyDescent="0.3">
      <c r="A270">
        <f t="shared" si="131"/>
        <v>268</v>
      </c>
      <c r="B270" s="7">
        <v>44222</v>
      </c>
      <c r="C270" s="8">
        <v>5.1736000000000004</v>
      </c>
      <c r="D270" s="46">
        <v>1091.3502579999999</v>
      </c>
      <c r="E270" s="46">
        <v>0</v>
      </c>
      <c r="F270" s="46">
        <f t="shared" si="122"/>
        <v>98.21680399113005</v>
      </c>
      <c r="G270" s="47">
        <f t="shared" si="127"/>
        <v>1091.3502579999999</v>
      </c>
      <c r="H270" s="12">
        <f t="shared" si="132"/>
        <v>0.19396734078449551</v>
      </c>
      <c r="I270" s="11">
        <f t="shared" si="133"/>
        <v>1.0684798394881394</v>
      </c>
      <c r="J270" s="12">
        <f t="shared" si="134"/>
        <v>6.8479839488139405</v>
      </c>
      <c r="K270" s="57">
        <f t="shared" si="135"/>
        <v>1189.56706199113</v>
      </c>
      <c r="L270" s="59">
        <f t="shared" si="136"/>
        <v>0.17854275254955976</v>
      </c>
      <c r="M270" s="58">
        <f t="shared" si="137"/>
        <v>1.069485870754773</v>
      </c>
      <c r="N270" s="59">
        <f t="shared" si="138"/>
        <v>6.9485870754772971</v>
      </c>
      <c r="O270" s="8">
        <v>6.3970000000000002</v>
      </c>
      <c r="P270" s="46">
        <v>1126.106507</v>
      </c>
      <c r="Q270" s="46">
        <v>0</v>
      </c>
      <c r="R270" s="46">
        <f t="shared" si="123"/>
        <v>98.21680399113005</v>
      </c>
      <c r="S270" s="48">
        <f t="shared" si="128"/>
        <v>1126.106507</v>
      </c>
      <c r="T270" s="14">
        <f t="shared" si="139"/>
        <v>0.57454041983111548</v>
      </c>
      <c r="U270" s="13">
        <f t="shared" si="140"/>
        <v>1.0613089892202408</v>
      </c>
      <c r="V270" s="14">
        <f t="shared" si="124"/>
        <v>6.130898922024075</v>
      </c>
      <c r="W270" s="56">
        <f t="shared" si="141"/>
        <v>1224.32331099113</v>
      </c>
      <c r="X270" s="56">
        <f t="shared" si="142"/>
        <v>0.52881208605892738</v>
      </c>
      <c r="Y270" s="56">
        <f t="shared" si="143"/>
        <v>1.06301258611515</v>
      </c>
      <c r="Z270" s="56">
        <f t="shared" si="144"/>
        <v>6.3012586115150038</v>
      </c>
      <c r="AA270" s="8">
        <v>7.1079999999999997</v>
      </c>
      <c r="AB270" s="46">
        <v>1140.3450399999999</v>
      </c>
      <c r="AC270" s="46">
        <v>0</v>
      </c>
      <c r="AD270" s="46">
        <f t="shared" si="125"/>
        <v>98.21680399113005</v>
      </c>
      <c r="AE270" s="49">
        <f t="shared" si="129"/>
        <v>1140.3450399999999</v>
      </c>
      <c r="AF270" s="16">
        <f t="shared" si="145"/>
        <v>0.88699781313263948</v>
      </c>
      <c r="AG270" s="15">
        <f t="shared" si="146"/>
        <v>1.0449397121805912</v>
      </c>
      <c r="AH270" s="16">
        <f t="shared" si="126"/>
        <v>4.4939712180591229</v>
      </c>
      <c r="AI270" s="64">
        <f t="shared" si="147"/>
        <v>1238.56184399113</v>
      </c>
      <c r="AJ270" s="64">
        <f t="shared" si="148"/>
        <v>0.81668765950622113</v>
      </c>
      <c r="AK270" s="64">
        <f t="shared" si="149"/>
        <v>1.047103766316404</v>
      </c>
      <c r="AL270" s="64">
        <f t="shared" si="150"/>
        <v>4.7103766316404005</v>
      </c>
      <c r="AM270" s="9">
        <v>1.9</v>
      </c>
      <c r="AN270" s="17">
        <f t="shared" si="130"/>
        <v>1.0288068783947382</v>
      </c>
      <c r="AO270" s="18">
        <f t="shared" si="151"/>
        <v>7.4692290285005569E-3</v>
      </c>
      <c r="AP270" s="17">
        <f t="shared" si="152"/>
        <v>1.0288068783947382</v>
      </c>
      <c r="AQ270" s="18">
        <f t="shared" si="153"/>
        <v>2.8806878394738167</v>
      </c>
    </row>
    <row r="271" spans="1:43" x14ac:dyDescent="0.3">
      <c r="A271">
        <f t="shared" si="131"/>
        <v>269</v>
      </c>
      <c r="B271" s="7">
        <v>44223</v>
      </c>
      <c r="C271" s="8">
        <v>5.1609999999999996</v>
      </c>
      <c r="D271" s="46">
        <v>1091.8035460000001</v>
      </c>
      <c r="E271" s="46">
        <v>0</v>
      </c>
      <c r="F271" s="46">
        <f t="shared" si="122"/>
        <v>98.224140029164616</v>
      </c>
      <c r="G271" s="47">
        <f t="shared" si="127"/>
        <v>1091.8035460000001</v>
      </c>
      <c r="H271" s="12">
        <f t="shared" si="132"/>
        <v>4.1534603274917536E-2</v>
      </c>
      <c r="I271" s="11">
        <f t="shared" si="133"/>
        <v>1.0689236283505432</v>
      </c>
      <c r="J271" s="12">
        <f t="shared" si="134"/>
        <v>6.892362835054322</v>
      </c>
      <c r="K271" s="57">
        <f t="shared" si="135"/>
        <v>1190.0276860291647</v>
      </c>
      <c r="L271" s="59">
        <f t="shared" si="136"/>
        <v>3.8721989936707502E-2</v>
      </c>
      <c r="M271" s="58">
        <f t="shared" si="137"/>
        <v>1.0698999969660212</v>
      </c>
      <c r="N271" s="59">
        <f t="shared" si="138"/>
        <v>6.9899996966021227</v>
      </c>
      <c r="O271" s="8">
        <v>6.3691000000000004</v>
      </c>
      <c r="P271" s="46">
        <v>1127.3778139999999</v>
      </c>
      <c r="Q271" s="46">
        <v>0</v>
      </c>
      <c r="R271" s="46">
        <f t="shared" si="123"/>
        <v>98.224140029164616</v>
      </c>
      <c r="S271" s="48">
        <f t="shared" si="128"/>
        <v>1127.3778139999999</v>
      </c>
      <c r="T271" s="14">
        <f t="shared" si="139"/>
        <v>0.11289402841536678</v>
      </c>
      <c r="U271" s="13">
        <f t="shared" si="140"/>
        <v>1.0625071436921059</v>
      </c>
      <c r="V271" s="14">
        <f t="shared" si="124"/>
        <v>6.250714369210586</v>
      </c>
      <c r="W271" s="56">
        <f t="shared" si="141"/>
        <v>1225.6019540291645</v>
      </c>
      <c r="X271" s="56">
        <f t="shared" si="142"/>
        <v>0.10443671426947354</v>
      </c>
      <c r="Y271" s="56">
        <f t="shared" si="143"/>
        <v>1.0641227615323596</v>
      </c>
      <c r="Z271" s="56">
        <f t="shared" si="144"/>
        <v>6.4122761532359629</v>
      </c>
      <c r="AA271" s="8">
        <v>7.05</v>
      </c>
      <c r="AB271" s="46">
        <v>1143.556658</v>
      </c>
      <c r="AC271" s="46">
        <v>0</v>
      </c>
      <c r="AD271" s="46">
        <f t="shared" si="125"/>
        <v>98.224140029164616</v>
      </c>
      <c r="AE271" s="49">
        <f t="shared" si="129"/>
        <v>1143.556658</v>
      </c>
      <c r="AF271" s="16">
        <f t="shared" si="145"/>
        <v>0.28163563547398685</v>
      </c>
      <c r="AG271" s="15">
        <f t="shared" si="146"/>
        <v>1.0478826347793111</v>
      </c>
      <c r="AH271" s="16">
        <f t="shared" si="126"/>
        <v>4.7882634779311095</v>
      </c>
      <c r="AI271" s="64">
        <f t="shared" si="147"/>
        <v>1241.7807980291645</v>
      </c>
      <c r="AJ271" s="64">
        <f t="shared" si="148"/>
        <v>0.25989449405787735</v>
      </c>
      <c r="AK271" s="64">
        <f t="shared" si="149"/>
        <v>1.049825131352133</v>
      </c>
      <c r="AL271" s="64">
        <f t="shared" si="150"/>
        <v>4.9825131352132956</v>
      </c>
      <c r="AM271" s="9">
        <v>1.9</v>
      </c>
      <c r="AN271" s="17">
        <f t="shared" si="130"/>
        <v>1.0288837223367464</v>
      </c>
      <c r="AO271" s="18">
        <f t="shared" si="151"/>
        <v>7.4692290285005569E-3</v>
      </c>
      <c r="AP271" s="17">
        <f t="shared" si="152"/>
        <v>1.0288837223367464</v>
      </c>
      <c r="AQ271" s="18">
        <f t="shared" si="153"/>
        <v>2.8883722336746409</v>
      </c>
    </row>
    <row r="272" spans="1:43" x14ac:dyDescent="0.3">
      <c r="A272">
        <f t="shared" si="131"/>
        <v>270</v>
      </c>
      <c r="B272" s="7">
        <v>44224</v>
      </c>
      <c r="C272" s="8">
        <v>5.0178000000000003</v>
      </c>
      <c r="D272" s="46">
        <v>1094.690574</v>
      </c>
      <c r="E272" s="46">
        <v>0</v>
      </c>
      <c r="F272" s="46">
        <f t="shared" si="122"/>
        <v>98.231476615144672</v>
      </c>
      <c r="G272" s="47">
        <f t="shared" si="127"/>
        <v>1094.690574</v>
      </c>
      <c r="H272" s="12">
        <f t="shared" si="132"/>
        <v>0.26442742474843683</v>
      </c>
      <c r="I272" s="11">
        <f t="shared" si="133"/>
        <v>1.071750155573518</v>
      </c>
      <c r="J272" s="12">
        <f t="shared" si="134"/>
        <v>7.1750155573518049</v>
      </c>
      <c r="K272" s="57">
        <f t="shared" si="135"/>
        <v>1192.9220506151446</v>
      </c>
      <c r="L272" s="59">
        <f t="shared" si="136"/>
        <v>0.24321825617668047</v>
      </c>
      <c r="M272" s="58">
        <f t="shared" si="137"/>
        <v>1.0725021890814763</v>
      </c>
      <c r="N272" s="59">
        <f t="shared" si="138"/>
        <v>7.250218908147632</v>
      </c>
      <c r="O272" s="8">
        <v>6.2771999999999997</v>
      </c>
      <c r="P272" s="46">
        <v>1130.9344160000001</v>
      </c>
      <c r="Q272" s="46">
        <v>0</v>
      </c>
      <c r="R272" s="46">
        <f t="shared" si="123"/>
        <v>98.231476615144672</v>
      </c>
      <c r="S272" s="48">
        <f t="shared" si="128"/>
        <v>1130.9344160000001</v>
      </c>
      <c r="T272" s="14">
        <f t="shared" si="139"/>
        <v>0.31547560683149456</v>
      </c>
      <c r="U272" s="13">
        <f t="shared" si="140"/>
        <v>1.0658590945512965</v>
      </c>
      <c r="V272" s="14">
        <f t="shared" si="124"/>
        <v>6.585909455129646</v>
      </c>
      <c r="W272" s="56">
        <f t="shared" si="141"/>
        <v>1229.1658926151447</v>
      </c>
      <c r="X272" s="56">
        <f t="shared" si="142"/>
        <v>0.29079087009151738</v>
      </c>
      <c r="Y272" s="56">
        <f t="shared" si="143"/>
        <v>1.0672171333694616</v>
      </c>
      <c r="Z272" s="56">
        <f t="shared" si="144"/>
        <v>6.7217133369461557</v>
      </c>
      <c r="AA272" s="8">
        <v>6.9706999999999999</v>
      </c>
      <c r="AB272" s="46">
        <v>1147.8460230000001</v>
      </c>
      <c r="AC272" s="46">
        <v>0</v>
      </c>
      <c r="AD272" s="46">
        <f t="shared" si="125"/>
        <v>98.231476615144672</v>
      </c>
      <c r="AE272" s="49">
        <f t="shared" si="129"/>
        <v>1147.8460230000001</v>
      </c>
      <c r="AF272" s="16">
        <f t="shared" si="145"/>
        <v>0.3750898540962444</v>
      </c>
      <c r="AG272" s="15">
        <f t="shared" si="146"/>
        <v>1.0518131362252048</v>
      </c>
      <c r="AH272" s="16">
        <f t="shared" si="126"/>
        <v>5.1813136225204781</v>
      </c>
      <c r="AI272" s="64">
        <f t="shared" si="147"/>
        <v>1246.0774996151447</v>
      </c>
      <c r="AJ272" s="64">
        <f t="shared" si="148"/>
        <v>0.34601127612856608</v>
      </c>
      <c r="AK272" s="64">
        <f t="shared" si="149"/>
        <v>1.0534576446862429</v>
      </c>
      <c r="AL272" s="64">
        <f t="shared" si="150"/>
        <v>5.3457644686242922</v>
      </c>
      <c r="AM272" s="9">
        <v>1.9</v>
      </c>
      <c r="AN272" s="17">
        <f t="shared" si="130"/>
        <v>1.0289605720184047</v>
      </c>
      <c r="AO272" s="18">
        <f t="shared" si="151"/>
        <v>7.4692290285005569E-3</v>
      </c>
      <c r="AP272" s="17">
        <f t="shared" si="152"/>
        <v>1.0289605720184047</v>
      </c>
      <c r="AQ272" s="18">
        <f t="shared" si="153"/>
        <v>2.896057201840474</v>
      </c>
    </row>
    <row r="273" spans="1:43" x14ac:dyDescent="0.3">
      <c r="A273">
        <f t="shared" si="131"/>
        <v>271</v>
      </c>
      <c r="B273" s="7">
        <v>44225</v>
      </c>
      <c r="C273" s="8">
        <v>4.9284999999999997</v>
      </c>
      <c r="D273" s="46">
        <v>1096.569573</v>
      </c>
      <c r="E273" s="46">
        <v>0</v>
      </c>
      <c r="F273" s="46">
        <f t="shared" si="122"/>
        <v>98.238813749111131</v>
      </c>
      <c r="G273" s="47">
        <f t="shared" si="127"/>
        <v>1096.569573</v>
      </c>
      <c r="H273" s="12">
        <f t="shared" si="132"/>
        <v>0.17164658622519369</v>
      </c>
      <c r="I273" s="11">
        <f t="shared" si="133"/>
        <v>1.0735897781284232</v>
      </c>
      <c r="J273" s="12">
        <f t="shared" si="134"/>
        <v>7.3589778128423156</v>
      </c>
      <c r="K273" s="57">
        <f t="shared" si="135"/>
        <v>1194.8083867491112</v>
      </c>
      <c r="L273" s="59">
        <f t="shared" si="136"/>
        <v>0.15812735903355524</v>
      </c>
      <c r="M273" s="58">
        <f t="shared" si="137"/>
        <v>1.0741981084686478</v>
      </c>
      <c r="N273" s="59">
        <f t="shared" si="138"/>
        <v>7.4198108468647828</v>
      </c>
      <c r="O273" s="8">
        <v>6.1420000000000003</v>
      </c>
      <c r="P273" s="46">
        <v>1136.0532679999999</v>
      </c>
      <c r="Q273" s="46">
        <v>0</v>
      </c>
      <c r="R273" s="46">
        <f t="shared" si="123"/>
        <v>98.238813749111131</v>
      </c>
      <c r="S273" s="48">
        <f t="shared" si="128"/>
        <v>1136.0532679999999</v>
      </c>
      <c r="T273" s="14">
        <f t="shared" si="139"/>
        <v>0.45262147190681112</v>
      </c>
      <c r="U273" s="13">
        <f t="shared" si="140"/>
        <v>1.0706834016735072</v>
      </c>
      <c r="V273" s="14">
        <f t="shared" si="124"/>
        <v>7.0683401673507174</v>
      </c>
      <c r="W273" s="56">
        <f t="shared" si="141"/>
        <v>1234.292081749111</v>
      </c>
      <c r="X273" s="56">
        <f t="shared" si="142"/>
        <v>0.41704615827404812</v>
      </c>
      <c r="Y273" s="56">
        <f t="shared" si="143"/>
        <v>1.0716679214246214</v>
      </c>
      <c r="Z273" s="56">
        <f t="shared" si="144"/>
        <v>7.1667921424621417</v>
      </c>
      <c r="AA273" s="8">
        <v>6.8426</v>
      </c>
      <c r="AB273" s="46">
        <v>1154.6187769999999</v>
      </c>
      <c r="AC273" s="46">
        <v>0</v>
      </c>
      <c r="AD273" s="46">
        <f t="shared" si="125"/>
        <v>98.238813749111131</v>
      </c>
      <c r="AE273" s="49">
        <f t="shared" si="129"/>
        <v>1154.6187769999999</v>
      </c>
      <c r="AF273" s="16">
        <f t="shared" si="145"/>
        <v>0.59004028975058187</v>
      </c>
      <c r="AG273" s="15">
        <f t="shared" si="146"/>
        <v>1.0580192575018226</v>
      </c>
      <c r="AH273" s="16">
        <f t="shared" si="126"/>
        <v>5.8019257501822574</v>
      </c>
      <c r="AI273" s="64">
        <f t="shared" si="147"/>
        <v>1252.8575907491111</v>
      </c>
      <c r="AJ273" s="64">
        <f t="shared" si="148"/>
        <v>0.5441147228852472</v>
      </c>
      <c r="AK273" s="64">
        <f t="shared" si="149"/>
        <v>1.059189662830341</v>
      </c>
      <c r="AL273" s="64">
        <f t="shared" si="150"/>
        <v>5.9189662830340994</v>
      </c>
      <c r="AM273" s="9">
        <v>1.9</v>
      </c>
      <c r="AN273" s="17">
        <f t="shared" si="130"/>
        <v>1.0290374274401417</v>
      </c>
      <c r="AO273" s="18">
        <f t="shared" si="151"/>
        <v>7.4692290285005569E-3</v>
      </c>
      <c r="AP273" s="17">
        <f t="shared" si="152"/>
        <v>1.0290374274401417</v>
      </c>
      <c r="AQ273" s="18">
        <f t="shared" si="153"/>
        <v>2.9037427440141705</v>
      </c>
    </row>
    <row r="274" spans="1:43" x14ac:dyDescent="0.3">
      <c r="A274">
        <f t="shared" si="131"/>
        <v>272</v>
      </c>
      <c r="B274" s="7">
        <v>44228</v>
      </c>
      <c r="C274" s="8">
        <v>4.9931999999999999</v>
      </c>
      <c r="D274" s="46">
        <v>1095.5737099999999</v>
      </c>
      <c r="E274" s="46">
        <v>0</v>
      </c>
      <c r="F274" s="46">
        <f t="shared" si="122"/>
        <v>98.246151431104934</v>
      </c>
      <c r="G274" s="47">
        <f t="shared" si="127"/>
        <v>1095.5737099999999</v>
      </c>
      <c r="H274" s="12">
        <f t="shared" si="132"/>
        <v>-9.0816216729017185E-2</v>
      </c>
      <c r="I274" s="11">
        <f t="shared" si="133"/>
        <v>1.0726147845087375</v>
      </c>
      <c r="J274" s="12">
        <f t="shared" si="134"/>
        <v>7.2614784508737484</v>
      </c>
      <c r="K274" s="57">
        <f t="shared" si="135"/>
        <v>1193.8198614311048</v>
      </c>
      <c r="L274" s="59">
        <f t="shared" si="136"/>
        <v>-8.2735050152771272E-2</v>
      </c>
      <c r="M274" s="58">
        <f t="shared" si="137"/>
        <v>1.0733093701248662</v>
      </c>
      <c r="N274" s="59">
        <f t="shared" si="138"/>
        <v>7.3309370124866158</v>
      </c>
      <c r="O274" s="8">
        <v>6.1615000000000002</v>
      </c>
      <c r="P274" s="46">
        <v>1135.6220129999999</v>
      </c>
      <c r="Q274" s="46">
        <v>0</v>
      </c>
      <c r="R274" s="46">
        <f t="shared" si="123"/>
        <v>98.246151431104934</v>
      </c>
      <c r="S274" s="48">
        <f t="shared" si="128"/>
        <v>1135.6220129999999</v>
      </c>
      <c r="T274" s="14">
        <f t="shared" si="139"/>
        <v>-3.7960808013803859E-2</v>
      </c>
      <c r="U274" s="13">
        <f t="shared" si="140"/>
        <v>1.0702769616029622</v>
      </c>
      <c r="V274" s="14">
        <f t="shared" si="124"/>
        <v>7.0276961602962151</v>
      </c>
      <c r="W274" s="56">
        <f t="shared" si="141"/>
        <v>1233.8681644311048</v>
      </c>
      <c r="X274" s="56">
        <f t="shared" si="142"/>
        <v>-3.4344975899502916E-2</v>
      </c>
      <c r="Y274" s="56">
        <f t="shared" si="143"/>
        <v>1.0712998573352854</v>
      </c>
      <c r="Z274" s="56">
        <f t="shared" si="144"/>
        <v>7.1299857335285433</v>
      </c>
      <c r="AA274" s="8">
        <v>6.8273000000000001</v>
      </c>
      <c r="AB274" s="46">
        <v>1155.697197</v>
      </c>
      <c r="AC274" s="46">
        <v>0</v>
      </c>
      <c r="AD274" s="46">
        <f t="shared" si="125"/>
        <v>98.246151431104934</v>
      </c>
      <c r="AE274" s="49">
        <f t="shared" si="129"/>
        <v>1155.697197</v>
      </c>
      <c r="AF274" s="16">
        <f t="shared" si="145"/>
        <v>9.3400525046205551E-2</v>
      </c>
      <c r="AG274" s="15">
        <f t="shared" si="146"/>
        <v>1.0590074530434193</v>
      </c>
      <c r="AH274" s="16">
        <f t="shared" si="126"/>
        <v>5.9007453043419256</v>
      </c>
      <c r="AI274" s="64">
        <f t="shared" si="147"/>
        <v>1253.9433484311048</v>
      </c>
      <c r="AJ274" s="64">
        <f t="shared" si="148"/>
        <v>8.666249779789581E-2</v>
      </c>
      <c r="AK274" s="64">
        <f t="shared" si="149"/>
        <v>1.0601075830485669</v>
      </c>
      <c r="AL274" s="64">
        <f t="shared" si="150"/>
        <v>6.0107583048566893</v>
      </c>
      <c r="AM274" s="9">
        <v>1.9</v>
      </c>
      <c r="AN274" s="17">
        <f t="shared" si="130"/>
        <v>1.0291142886023863</v>
      </c>
      <c r="AO274" s="18">
        <f t="shared" si="151"/>
        <v>7.4692290285005569E-3</v>
      </c>
      <c r="AP274" s="17">
        <f t="shared" si="152"/>
        <v>1.0291142886023863</v>
      </c>
      <c r="AQ274" s="18">
        <f t="shared" si="153"/>
        <v>2.9114288602386296</v>
      </c>
    </row>
    <row r="275" spans="1:43" x14ac:dyDescent="0.3">
      <c r="A275">
        <f t="shared" si="131"/>
        <v>273</v>
      </c>
      <c r="B275" s="7">
        <v>44229</v>
      </c>
      <c r="C275" s="8">
        <v>4.9218999999999999</v>
      </c>
      <c r="D275" s="46">
        <v>1097.1111559999999</v>
      </c>
      <c r="E275" s="46">
        <v>0</v>
      </c>
      <c r="F275" s="46">
        <f t="shared" si="122"/>
        <v>98.253489661167009</v>
      </c>
      <c r="G275" s="47">
        <f t="shared" si="127"/>
        <v>1097.1111559999999</v>
      </c>
      <c r="H275" s="12">
        <f t="shared" si="132"/>
        <v>0.14033250213716375</v>
      </c>
      <c r="I275" s="11">
        <f t="shared" si="133"/>
        <v>1.0741200116741318</v>
      </c>
      <c r="J275" s="12">
        <f t="shared" si="134"/>
        <v>7.4120011674131847</v>
      </c>
      <c r="K275" s="57">
        <f t="shared" si="135"/>
        <v>1195.3646456611668</v>
      </c>
      <c r="L275" s="59">
        <f t="shared" si="136"/>
        <v>0.12939843605970225</v>
      </c>
      <c r="M275" s="58">
        <f t="shared" si="137"/>
        <v>1.07469821566389</v>
      </c>
      <c r="N275" s="59">
        <f t="shared" si="138"/>
        <v>7.4698215663890011</v>
      </c>
      <c r="O275" s="8">
        <v>6.0670000000000002</v>
      </c>
      <c r="P275" s="46">
        <v>1139.286235</v>
      </c>
      <c r="Q275" s="46">
        <v>0</v>
      </c>
      <c r="R275" s="46">
        <f t="shared" si="123"/>
        <v>98.253489661167009</v>
      </c>
      <c r="S275" s="48">
        <f t="shared" si="128"/>
        <v>1139.286235</v>
      </c>
      <c r="T275" s="14">
        <f t="shared" si="139"/>
        <v>0.3226621145111741</v>
      </c>
      <c r="U275" s="13">
        <f t="shared" si="140"/>
        <v>1.0737303398783962</v>
      </c>
      <c r="V275" s="14">
        <f t="shared" si="124"/>
        <v>7.3730339878396167</v>
      </c>
      <c r="W275" s="56">
        <f t="shared" si="141"/>
        <v>1237.5397246611669</v>
      </c>
      <c r="X275" s="56">
        <f t="shared" si="142"/>
        <v>0.29756503457198935</v>
      </c>
      <c r="Y275" s="56">
        <f t="shared" si="143"/>
        <v>1.0744876711261349</v>
      </c>
      <c r="Z275" s="56">
        <f t="shared" si="144"/>
        <v>7.4487671126134858</v>
      </c>
      <c r="AA275" s="8">
        <v>6.7512999999999996</v>
      </c>
      <c r="AB275" s="46">
        <v>1159.858692</v>
      </c>
      <c r="AC275" s="46">
        <v>0</v>
      </c>
      <c r="AD275" s="46">
        <f t="shared" si="125"/>
        <v>98.253489661167009</v>
      </c>
      <c r="AE275" s="49">
        <f t="shared" si="129"/>
        <v>1159.858692</v>
      </c>
      <c r="AF275" s="16">
        <f t="shared" si="145"/>
        <v>0.36008523779433865</v>
      </c>
      <c r="AG275" s="15">
        <f t="shared" si="146"/>
        <v>1.0628207825489704</v>
      </c>
      <c r="AH275" s="16">
        <f t="shared" si="126"/>
        <v>6.2820782548970389</v>
      </c>
      <c r="AI275" s="64">
        <f t="shared" si="147"/>
        <v>1258.1121816611671</v>
      </c>
      <c r="AJ275" s="64">
        <f t="shared" si="148"/>
        <v>0.33245786065838612</v>
      </c>
      <c r="AK275" s="64">
        <f t="shared" si="149"/>
        <v>1.0636319940398475</v>
      </c>
      <c r="AL275" s="64">
        <f t="shared" si="150"/>
        <v>6.3631994039847539</v>
      </c>
      <c r="AM275" s="9">
        <v>1.9</v>
      </c>
      <c r="AN275" s="17">
        <f t="shared" si="130"/>
        <v>1.0291911555055671</v>
      </c>
      <c r="AO275" s="18">
        <f t="shared" si="151"/>
        <v>7.4692290285005569E-3</v>
      </c>
      <c r="AP275" s="17">
        <f t="shared" si="152"/>
        <v>1.0291911555055671</v>
      </c>
      <c r="AQ275" s="18">
        <f t="shared" si="153"/>
        <v>2.9191155505567057</v>
      </c>
    </row>
    <row r="276" spans="1:43" x14ac:dyDescent="0.3">
      <c r="A276">
        <f t="shared" si="131"/>
        <v>274</v>
      </c>
      <c r="B276" s="7">
        <v>44230</v>
      </c>
      <c r="C276" s="8">
        <v>4.9020999999999999</v>
      </c>
      <c r="D276" s="46">
        <v>1097.688171</v>
      </c>
      <c r="E276" s="46">
        <v>0</v>
      </c>
      <c r="F276" s="46">
        <f t="shared" si="122"/>
        <v>98.260828439338297</v>
      </c>
      <c r="G276" s="47">
        <f t="shared" si="127"/>
        <v>1097.688171</v>
      </c>
      <c r="H276" s="12">
        <f t="shared" si="132"/>
        <v>5.2594032687069969E-2</v>
      </c>
      <c r="I276" s="11">
        <f t="shared" si="133"/>
        <v>1.07468493470417</v>
      </c>
      <c r="J276" s="12">
        <f t="shared" si="134"/>
        <v>7.4684934704170036</v>
      </c>
      <c r="K276" s="57">
        <f t="shared" si="135"/>
        <v>1195.9489994393384</v>
      </c>
      <c r="L276" s="59">
        <f t="shared" si="136"/>
        <v>4.8884980854380089E-2</v>
      </c>
      <c r="M276" s="58">
        <f t="shared" si="137"/>
        <v>1.0752235816808597</v>
      </c>
      <c r="N276" s="59">
        <f t="shared" si="138"/>
        <v>7.5223581680859741</v>
      </c>
      <c r="O276" s="8">
        <v>6.0614999999999997</v>
      </c>
      <c r="P276" s="46">
        <v>1139.75038</v>
      </c>
      <c r="Q276" s="46">
        <v>0</v>
      </c>
      <c r="R276" s="46">
        <f t="shared" si="123"/>
        <v>98.260828439338297</v>
      </c>
      <c r="S276" s="48">
        <f t="shared" si="128"/>
        <v>1139.75038</v>
      </c>
      <c r="T276" s="14">
        <f t="shared" si="139"/>
        <v>4.0739981379656065E-2</v>
      </c>
      <c r="U276" s="13">
        <f t="shared" si="140"/>
        <v>1.0741677774189304</v>
      </c>
      <c r="V276" s="14">
        <f t="shared" si="124"/>
        <v>7.4167777418930436</v>
      </c>
      <c r="W276" s="56">
        <f t="shared" si="141"/>
        <v>1238.0112084393381</v>
      </c>
      <c r="X276" s="56">
        <f t="shared" si="142"/>
        <v>3.8098476257020231E-2</v>
      </c>
      <c r="Y276" s="56">
        <f t="shared" si="143"/>
        <v>1.0748970345564035</v>
      </c>
      <c r="Z276" s="56">
        <f t="shared" si="144"/>
        <v>7.4897034556403508</v>
      </c>
      <c r="AA276" s="8">
        <v>6.7484000000000002</v>
      </c>
      <c r="AB276" s="46">
        <v>1160.3069230000001</v>
      </c>
      <c r="AC276" s="46">
        <v>0</v>
      </c>
      <c r="AD276" s="46">
        <f t="shared" si="125"/>
        <v>98.260828439338297</v>
      </c>
      <c r="AE276" s="49">
        <f t="shared" si="129"/>
        <v>1160.3069230000001</v>
      </c>
      <c r="AF276" s="16">
        <f t="shared" si="145"/>
        <v>3.8645311113483238E-2</v>
      </c>
      <c r="AG276" s="15">
        <f t="shared" si="146"/>
        <v>1.0632315129469652</v>
      </c>
      <c r="AH276" s="16">
        <f t="shared" si="126"/>
        <v>6.3231512946965163</v>
      </c>
      <c r="AI276" s="64">
        <f t="shared" si="147"/>
        <v>1258.5677514393383</v>
      </c>
      <c r="AJ276" s="64">
        <f t="shared" si="148"/>
        <v>3.6210584780249633E-2</v>
      </c>
      <c r="AK276" s="64">
        <f t="shared" si="149"/>
        <v>1.0640171414047992</v>
      </c>
      <c r="AL276" s="64">
        <f t="shared" si="150"/>
        <v>6.4017141404799194</v>
      </c>
      <c r="AM276" s="9">
        <v>1.9</v>
      </c>
      <c r="AN276" s="17">
        <f t="shared" si="130"/>
        <v>1.0292680281501128</v>
      </c>
      <c r="AO276" s="18">
        <f t="shared" si="151"/>
        <v>7.4692290285005569E-3</v>
      </c>
      <c r="AP276" s="17">
        <f t="shared" si="152"/>
        <v>1.0292680281501128</v>
      </c>
      <c r="AQ276" s="18">
        <f t="shared" si="153"/>
        <v>2.9268028150112757</v>
      </c>
    </row>
    <row r="277" spans="1:43" x14ac:dyDescent="0.3">
      <c r="A277">
        <f t="shared" si="131"/>
        <v>275</v>
      </c>
      <c r="B277" s="7">
        <v>44231</v>
      </c>
      <c r="C277" s="8">
        <v>4.9977</v>
      </c>
      <c r="D277" s="46">
        <v>1096.1261609999999</v>
      </c>
      <c r="E277" s="46">
        <v>0</v>
      </c>
      <c r="F277" s="46">
        <f t="shared" si="122"/>
        <v>98.26816776565974</v>
      </c>
      <c r="G277" s="47">
        <f t="shared" si="127"/>
        <v>1096.1261609999999</v>
      </c>
      <c r="H277" s="12">
        <f t="shared" si="132"/>
        <v>-0.14229997564582098</v>
      </c>
      <c r="I277" s="11">
        <f t="shared" si="133"/>
        <v>1.0731556583038167</v>
      </c>
      <c r="J277" s="12">
        <f t="shared" si="134"/>
        <v>7.3155658303816651</v>
      </c>
      <c r="K277" s="57">
        <f t="shared" si="135"/>
        <v>1194.3943287656596</v>
      </c>
      <c r="L277" s="59">
        <f t="shared" si="136"/>
        <v>-0.12999473007692108</v>
      </c>
      <c r="M277" s="58">
        <f t="shared" si="137"/>
        <v>1.0738258476881304</v>
      </c>
      <c r="N277" s="59">
        <f t="shared" si="138"/>
        <v>7.3825847688130386</v>
      </c>
      <c r="O277" s="8">
        <v>6.2089999999999996</v>
      </c>
      <c r="P277" s="46">
        <v>1134.732839</v>
      </c>
      <c r="Q277" s="46">
        <v>0</v>
      </c>
      <c r="R277" s="46">
        <f t="shared" si="123"/>
        <v>98.26816776565974</v>
      </c>
      <c r="S277" s="48">
        <f t="shared" si="128"/>
        <v>1134.732839</v>
      </c>
      <c r="T277" s="14">
        <f t="shared" si="139"/>
        <v>-0.44023157070585128</v>
      </c>
      <c r="U277" s="13">
        <f t="shared" si="140"/>
        <v>1.0694389517403828</v>
      </c>
      <c r="V277" s="14">
        <f t="shared" si="124"/>
        <v>6.9438951740382837</v>
      </c>
      <c r="W277" s="56">
        <f t="shared" si="141"/>
        <v>1233.0010067656597</v>
      </c>
      <c r="X277" s="56">
        <f t="shared" si="142"/>
        <v>-0.40469760205115168</v>
      </c>
      <c r="Y277" s="56">
        <f t="shared" si="143"/>
        <v>1.0705469520330348</v>
      </c>
      <c r="Z277" s="56">
        <f t="shared" si="144"/>
        <v>7.0546952033034849</v>
      </c>
      <c r="AA277" s="8">
        <v>6.8730000000000002</v>
      </c>
      <c r="AB277" s="46">
        <v>1154.297116</v>
      </c>
      <c r="AC277" s="46">
        <v>0</v>
      </c>
      <c r="AD277" s="46">
        <f t="shared" si="125"/>
        <v>98.26816776565974</v>
      </c>
      <c r="AE277" s="49">
        <f t="shared" si="129"/>
        <v>1154.297116</v>
      </c>
      <c r="AF277" s="16">
        <f t="shared" si="145"/>
        <v>-0.5179497666411903</v>
      </c>
      <c r="AG277" s="15">
        <f t="shared" si="146"/>
        <v>1.0577245078068007</v>
      </c>
      <c r="AH277" s="16">
        <f t="shared" si="126"/>
        <v>5.7724507806800718</v>
      </c>
      <c r="AI277" s="64">
        <f t="shared" si="147"/>
        <v>1252.5652837656596</v>
      </c>
      <c r="AJ277" s="64">
        <f t="shared" si="148"/>
        <v>-0.47692845036065856</v>
      </c>
      <c r="AK277" s="64">
        <f t="shared" si="149"/>
        <v>1.0589425409407256</v>
      </c>
      <c r="AL277" s="64">
        <f t="shared" si="150"/>
        <v>5.8942540940725596</v>
      </c>
      <c r="AM277" s="9">
        <v>1.9</v>
      </c>
      <c r="AN277" s="17">
        <f t="shared" si="130"/>
        <v>1.0293449065364524</v>
      </c>
      <c r="AO277" s="18">
        <f t="shared" si="151"/>
        <v>7.4692290285005569E-3</v>
      </c>
      <c r="AP277" s="17">
        <f t="shared" si="152"/>
        <v>1.0293449065364524</v>
      </c>
      <c r="AQ277" s="18">
        <f t="shared" si="153"/>
        <v>2.9344906536452386</v>
      </c>
    </row>
    <row r="278" spans="1:43" x14ac:dyDescent="0.3">
      <c r="A278">
        <f t="shared" si="131"/>
        <v>276</v>
      </c>
      <c r="B278" s="7">
        <v>44232</v>
      </c>
      <c r="C278" s="8">
        <v>5.1132</v>
      </c>
      <c r="D278" s="46">
        <v>1094.2097490000001</v>
      </c>
      <c r="E278" s="46">
        <v>0</v>
      </c>
      <c r="F278" s="46">
        <f t="shared" si="122"/>
        <v>98.275507640172265</v>
      </c>
      <c r="G278" s="47">
        <f t="shared" si="127"/>
        <v>1094.2097490000001</v>
      </c>
      <c r="H278" s="12">
        <f t="shared" si="132"/>
        <v>-0.1748349841638186</v>
      </c>
      <c r="I278" s="11">
        <f t="shared" si="133"/>
        <v>1.071279406778568</v>
      </c>
      <c r="J278" s="12">
        <f t="shared" si="134"/>
        <v>7.1279406778568033</v>
      </c>
      <c r="K278" s="57">
        <f t="shared" si="135"/>
        <v>1192.4852566401723</v>
      </c>
      <c r="L278" s="59">
        <f t="shared" si="136"/>
        <v>-0.15983600051585611</v>
      </c>
      <c r="M278" s="58">
        <f t="shared" si="137"/>
        <v>1.0721094874006802</v>
      </c>
      <c r="N278" s="59">
        <f t="shared" si="138"/>
        <v>7.2109487400680239</v>
      </c>
      <c r="O278" s="8">
        <v>6.2152000000000003</v>
      </c>
      <c r="P278" s="46">
        <v>1134.7829850000001</v>
      </c>
      <c r="Q278" s="46">
        <v>0</v>
      </c>
      <c r="R278" s="46">
        <f t="shared" si="123"/>
        <v>98.275507640172265</v>
      </c>
      <c r="S278" s="48">
        <f t="shared" si="128"/>
        <v>1134.7829850000001</v>
      </c>
      <c r="T278" s="14">
        <f t="shared" si="139"/>
        <v>4.4191899869705509E-3</v>
      </c>
      <c r="U278" s="13">
        <f t="shared" si="140"/>
        <v>1.0694862122794548</v>
      </c>
      <c r="V278" s="14">
        <f t="shared" si="124"/>
        <v>6.948621227945484</v>
      </c>
      <c r="W278" s="56">
        <f t="shared" si="141"/>
        <v>1233.0584926401723</v>
      </c>
      <c r="X278" s="56">
        <f t="shared" si="142"/>
        <v>4.6622731203926904E-3</v>
      </c>
      <c r="Y278" s="56">
        <f t="shared" si="143"/>
        <v>1.0705968638558208</v>
      </c>
      <c r="Z278" s="56">
        <f t="shared" si="144"/>
        <v>7.0596863855820757</v>
      </c>
      <c r="AA278" s="8">
        <v>6.8692000000000002</v>
      </c>
      <c r="AB278" s="46">
        <v>1154.793279</v>
      </c>
      <c r="AC278" s="46">
        <v>0</v>
      </c>
      <c r="AD278" s="46">
        <f t="shared" si="125"/>
        <v>98.275507640172265</v>
      </c>
      <c r="AE278" s="49">
        <f t="shared" si="129"/>
        <v>1154.793279</v>
      </c>
      <c r="AF278" s="16">
        <f t="shared" si="145"/>
        <v>4.2983993732859105E-2</v>
      </c>
      <c r="AG278" s="15">
        <f t="shared" si="146"/>
        <v>1.0581791600429473</v>
      </c>
      <c r="AH278" s="16">
        <f t="shared" si="126"/>
        <v>5.817916004294732</v>
      </c>
      <c r="AI278" s="64">
        <f t="shared" si="147"/>
        <v>1253.0687866401722</v>
      </c>
      <c r="AJ278" s="64">
        <f t="shared" si="148"/>
        <v>4.0197735083236097E-2</v>
      </c>
      <c r="AK278" s="64">
        <f t="shared" si="149"/>
        <v>1.0593682118580166</v>
      </c>
      <c r="AL278" s="64">
        <f t="shared" si="150"/>
        <v>5.9368211858016551</v>
      </c>
      <c r="AM278" s="9">
        <v>1.9</v>
      </c>
      <c r="AN278" s="17">
        <f t="shared" si="130"/>
        <v>1.0294217906650147</v>
      </c>
      <c r="AO278" s="18">
        <f t="shared" si="151"/>
        <v>7.4692290285005569E-3</v>
      </c>
      <c r="AP278" s="17">
        <f t="shared" si="152"/>
        <v>1.0294217906650147</v>
      </c>
      <c r="AQ278" s="18">
        <f t="shared" si="153"/>
        <v>2.9421790665014713</v>
      </c>
    </row>
    <row r="279" spans="1:43" x14ac:dyDescent="0.3">
      <c r="A279">
        <f t="shared" si="131"/>
        <v>277</v>
      </c>
      <c r="B279" s="7">
        <v>44235</v>
      </c>
      <c r="C279" s="8">
        <v>5.0838999999999999</v>
      </c>
      <c r="D279" s="46">
        <v>1094.9645390000001</v>
      </c>
      <c r="E279" s="46">
        <v>0</v>
      </c>
      <c r="F279" s="46">
        <f t="shared" si="122"/>
        <v>98.282848062916827</v>
      </c>
      <c r="G279" s="47">
        <f t="shared" si="127"/>
        <v>1094.9645390000001</v>
      </c>
      <c r="H279" s="12">
        <f t="shared" si="132"/>
        <v>6.8980376083271899E-2</v>
      </c>
      <c r="I279" s="11">
        <f t="shared" si="133"/>
        <v>1.0720183793422666</v>
      </c>
      <c r="J279" s="12">
        <f t="shared" si="134"/>
        <v>7.2018379342266625</v>
      </c>
      <c r="K279" s="57">
        <f t="shared" si="135"/>
        <v>1193.2473870629169</v>
      </c>
      <c r="L279" s="59">
        <f t="shared" si="136"/>
        <v>6.3911098145719158E-2</v>
      </c>
      <c r="M279" s="58">
        <f t="shared" si="137"/>
        <v>1.0727946843474025</v>
      </c>
      <c r="N279" s="59">
        <f t="shared" si="138"/>
        <v>7.279468434740255</v>
      </c>
      <c r="O279" s="8">
        <v>6.3026999999999997</v>
      </c>
      <c r="P279" s="46">
        <v>1131.9430420000001</v>
      </c>
      <c r="Q279" s="46">
        <v>0</v>
      </c>
      <c r="R279" s="46">
        <f t="shared" si="123"/>
        <v>98.282848062916827</v>
      </c>
      <c r="S279" s="48">
        <f t="shared" si="128"/>
        <v>1131.9430420000001</v>
      </c>
      <c r="T279" s="14">
        <f t="shared" si="139"/>
        <v>-0.25026309325566487</v>
      </c>
      <c r="U279" s="13">
        <f t="shared" si="140"/>
        <v>1.0668096830026614</v>
      </c>
      <c r="V279" s="14">
        <f t="shared" si="124"/>
        <v>6.6809683002661435</v>
      </c>
      <c r="W279" s="56">
        <f t="shared" si="141"/>
        <v>1230.225890062917</v>
      </c>
      <c r="X279" s="56">
        <f t="shared" si="142"/>
        <v>-0.22972167128829657</v>
      </c>
      <c r="Y279" s="56">
        <f t="shared" si="143"/>
        <v>1.0681374708474112</v>
      </c>
      <c r="Z279" s="56">
        <f t="shared" si="144"/>
        <v>6.8137470847411175</v>
      </c>
      <c r="AA279" s="8">
        <v>6.9348999999999998</v>
      </c>
      <c r="AB279" s="46">
        <v>1151.7922860000001</v>
      </c>
      <c r="AC279" s="46">
        <v>0</v>
      </c>
      <c r="AD279" s="46">
        <f t="shared" si="125"/>
        <v>98.282848062916827</v>
      </c>
      <c r="AE279" s="49">
        <f t="shared" si="129"/>
        <v>1151.7922860000001</v>
      </c>
      <c r="AF279" s="16">
        <f t="shared" si="145"/>
        <v>-0.25987274558773032</v>
      </c>
      <c r="AG279" s="15">
        <f t="shared" si="146"/>
        <v>1.0554292408065065</v>
      </c>
      <c r="AH279" s="16">
        <f t="shared" si="126"/>
        <v>5.5429240806506463</v>
      </c>
      <c r="AI279" s="64">
        <f t="shared" si="147"/>
        <v>1250.075134062917</v>
      </c>
      <c r="AJ279" s="64">
        <f t="shared" si="148"/>
        <v>-0.2389056857191485</v>
      </c>
      <c r="AK279" s="64">
        <f t="shared" si="149"/>
        <v>1.0568373209671864</v>
      </c>
      <c r="AL279" s="64">
        <f t="shared" si="150"/>
        <v>5.6837320967186411</v>
      </c>
      <c r="AM279" s="9">
        <v>1.9</v>
      </c>
      <c r="AN279" s="17">
        <f t="shared" si="130"/>
        <v>1.0294986805362287</v>
      </c>
      <c r="AO279" s="18">
        <f t="shared" si="151"/>
        <v>7.4692290285005569E-3</v>
      </c>
      <c r="AP279" s="17">
        <f t="shared" si="152"/>
        <v>1.0294986805362287</v>
      </c>
      <c r="AQ279" s="18">
        <f t="shared" si="153"/>
        <v>2.9498680536228727</v>
      </c>
    </row>
    <row r="280" spans="1:43" x14ac:dyDescent="0.3">
      <c r="A280">
        <f t="shared" si="131"/>
        <v>278</v>
      </c>
      <c r="B280" s="7">
        <v>44236</v>
      </c>
      <c r="C280" s="8">
        <v>5.1284000000000001</v>
      </c>
      <c r="D280" s="46">
        <v>1094.3644139999999</v>
      </c>
      <c r="E280" s="46">
        <v>0</v>
      </c>
      <c r="F280" s="46">
        <f t="shared" si="122"/>
        <v>98.290189033934382</v>
      </c>
      <c r="G280" s="47">
        <f t="shared" si="127"/>
        <v>1094.3644139999999</v>
      </c>
      <c r="H280" s="12">
        <f t="shared" si="132"/>
        <v>-5.4807710992010872E-2</v>
      </c>
      <c r="I280" s="11">
        <f t="shared" si="133"/>
        <v>1.0714308306071354</v>
      </c>
      <c r="J280" s="12">
        <f t="shared" si="134"/>
        <v>7.1430830607135398</v>
      </c>
      <c r="K280" s="57">
        <f t="shared" si="135"/>
        <v>1192.6546030339343</v>
      </c>
      <c r="L280" s="59">
        <f t="shared" si="136"/>
        <v>-4.9678217225490595E-2</v>
      </c>
      <c r="M280" s="58">
        <f t="shared" si="137"/>
        <v>1.072261739073729</v>
      </c>
      <c r="N280" s="59">
        <f t="shared" si="138"/>
        <v>7.2261739073729014</v>
      </c>
      <c r="O280" s="8">
        <v>6.3865999999999996</v>
      </c>
      <c r="P280" s="46">
        <v>1129.248147</v>
      </c>
      <c r="Q280" s="46">
        <v>0</v>
      </c>
      <c r="R280" s="46">
        <f t="shared" si="123"/>
        <v>98.290189033934382</v>
      </c>
      <c r="S280" s="48">
        <f t="shared" si="128"/>
        <v>1129.248147</v>
      </c>
      <c r="T280" s="14">
        <f t="shared" si="139"/>
        <v>-0.23807690846692209</v>
      </c>
      <c r="U280" s="13">
        <f t="shared" si="140"/>
        <v>1.0642698554901429</v>
      </c>
      <c r="V280" s="14">
        <f t="shared" si="124"/>
        <v>6.4269855490142858</v>
      </c>
      <c r="W280" s="56">
        <f t="shared" si="141"/>
        <v>1227.5383360339345</v>
      </c>
      <c r="X280" s="56">
        <f t="shared" si="142"/>
        <v>-0.21846020724251014</v>
      </c>
      <c r="Y280" s="56">
        <f t="shared" si="143"/>
        <v>1.0658040155149631</v>
      </c>
      <c r="Z280" s="56">
        <f t="shared" si="144"/>
        <v>6.5804015514963066</v>
      </c>
      <c r="AA280" s="8">
        <v>7.0182000000000002</v>
      </c>
      <c r="AB280" s="46">
        <v>1147.928836</v>
      </c>
      <c r="AC280" s="46">
        <v>0</v>
      </c>
      <c r="AD280" s="46">
        <f t="shared" si="125"/>
        <v>98.290189033934382</v>
      </c>
      <c r="AE280" s="49">
        <f t="shared" si="129"/>
        <v>1147.928836</v>
      </c>
      <c r="AF280" s="16">
        <f t="shared" si="145"/>
        <v>-0.3354294039784933</v>
      </c>
      <c r="AG280" s="15">
        <f t="shared" si="146"/>
        <v>1.0518890207946545</v>
      </c>
      <c r="AH280" s="16">
        <f t="shared" si="126"/>
        <v>5.1889020794654517</v>
      </c>
      <c r="AI280" s="64">
        <f t="shared" si="147"/>
        <v>1246.2190250339345</v>
      </c>
      <c r="AJ280" s="64">
        <f t="shared" si="148"/>
        <v>-0.30847018102421186</v>
      </c>
      <c r="AK280" s="64">
        <f t="shared" si="149"/>
        <v>1.0535772929700675</v>
      </c>
      <c r="AL280" s="64">
        <f t="shared" si="150"/>
        <v>5.3577292970067525</v>
      </c>
      <c r="AM280" s="9">
        <v>1.9</v>
      </c>
      <c r="AN280" s="17">
        <f t="shared" si="130"/>
        <v>1.0295755761505234</v>
      </c>
      <c r="AO280" s="18">
        <f t="shared" si="151"/>
        <v>7.4692290285005569E-3</v>
      </c>
      <c r="AP280" s="17">
        <f t="shared" si="152"/>
        <v>1.0295755761505234</v>
      </c>
      <c r="AQ280" s="18">
        <f t="shared" si="153"/>
        <v>2.9575576150523419</v>
      </c>
    </row>
    <row r="281" spans="1:43" x14ac:dyDescent="0.3">
      <c r="A281">
        <f t="shared" si="131"/>
        <v>279</v>
      </c>
      <c r="B281" s="7">
        <v>44237</v>
      </c>
      <c r="C281" s="8">
        <v>5.0274999999999999</v>
      </c>
      <c r="D281" s="46">
        <v>1096.4285600000001</v>
      </c>
      <c r="E281" s="46">
        <v>0</v>
      </c>
      <c r="F281" s="46">
        <f t="shared" si="122"/>
        <v>98.297530553265872</v>
      </c>
      <c r="G281" s="47">
        <f t="shared" si="127"/>
        <v>1096.4285600000001</v>
      </c>
      <c r="H281" s="12">
        <f t="shared" si="132"/>
        <v>0.1886159649924668</v>
      </c>
      <c r="I281" s="11">
        <f t="shared" si="133"/>
        <v>1.0734517202075118</v>
      </c>
      <c r="J281" s="12">
        <f t="shared" si="134"/>
        <v>7.3451720207511784</v>
      </c>
      <c r="K281" s="57">
        <f t="shared" si="135"/>
        <v>1194.726090553266</v>
      </c>
      <c r="L281" s="59">
        <f t="shared" si="136"/>
        <v>0.17368712735958969</v>
      </c>
      <c r="M281" s="58">
        <f t="shared" si="137"/>
        <v>1.0741241196861022</v>
      </c>
      <c r="N281" s="59">
        <f t="shared" si="138"/>
        <v>7.4124119686102219</v>
      </c>
      <c r="O281" s="8">
        <v>6.3436000000000003</v>
      </c>
      <c r="P281" s="46">
        <v>1131.0446999999999</v>
      </c>
      <c r="Q281" s="46">
        <v>0</v>
      </c>
      <c r="R281" s="46">
        <f t="shared" si="123"/>
        <v>98.297530553265872</v>
      </c>
      <c r="S281" s="48">
        <f t="shared" si="128"/>
        <v>1131.0446999999999</v>
      </c>
      <c r="T281" s="14">
        <f t="shared" si="139"/>
        <v>0.1590928446305373</v>
      </c>
      <c r="U281" s="13">
        <f t="shared" si="140"/>
        <v>1.0659630326777874</v>
      </c>
      <c r="V281" s="14">
        <f t="shared" si="124"/>
        <v>6.5963032677787359</v>
      </c>
      <c r="W281" s="56">
        <f t="shared" si="141"/>
        <v>1229.3422305532658</v>
      </c>
      <c r="X281" s="56">
        <f t="shared" si="142"/>
        <v>0.14695219419049721</v>
      </c>
      <c r="Y281" s="56">
        <f t="shared" si="143"/>
        <v>1.0673702379015326</v>
      </c>
      <c r="Z281" s="56">
        <f t="shared" si="144"/>
        <v>6.7370237901532626</v>
      </c>
      <c r="AA281" s="8">
        <v>7.0231000000000003</v>
      </c>
      <c r="AB281" s="46">
        <v>1147.9933510000001</v>
      </c>
      <c r="AC281" s="46">
        <v>0</v>
      </c>
      <c r="AD281" s="46">
        <f t="shared" si="125"/>
        <v>98.297530553265872</v>
      </c>
      <c r="AE281" s="49">
        <f t="shared" si="129"/>
        <v>1147.9933510000001</v>
      </c>
      <c r="AF281" s="16">
        <f t="shared" si="145"/>
        <v>5.620121907967679E-3</v>
      </c>
      <c r="AG281" s="15">
        <f t="shared" si="146"/>
        <v>1.0519481382399598</v>
      </c>
      <c r="AH281" s="16">
        <f t="shared" si="126"/>
        <v>5.1948138239959807</v>
      </c>
      <c r="AI281" s="64">
        <f t="shared" si="147"/>
        <v>1246.290881553266</v>
      </c>
      <c r="AJ281" s="64">
        <f t="shared" si="148"/>
        <v>5.765962313852846E-3</v>
      </c>
      <c r="AK281" s="64">
        <f t="shared" si="149"/>
        <v>1.0536380418397275</v>
      </c>
      <c r="AL281" s="64">
        <f t="shared" si="150"/>
        <v>5.3638041839727535</v>
      </c>
      <c r="AM281" s="9">
        <v>1.9</v>
      </c>
      <c r="AN281" s="17">
        <f t="shared" si="130"/>
        <v>1.0296524775083276</v>
      </c>
      <c r="AO281" s="18">
        <f t="shared" si="151"/>
        <v>7.4692290285005569E-3</v>
      </c>
      <c r="AP281" s="17">
        <f t="shared" si="152"/>
        <v>1.0296524775083276</v>
      </c>
      <c r="AQ281" s="18">
        <f t="shared" si="153"/>
        <v>2.9652477508327557</v>
      </c>
    </row>
    <row r="282" spans="1:43" x14ac:dyDescent="0.3">
      <c r="A282">
        <f t="shared" si="131"/>
        <v>280</v>
      </c>
      <c r="B282" s="7">
        <v>44238</v>
      </c>
      <c r="C282" s="8">
        <v>5.0438999999999998</v>
      </c>
      <c r="D282" s="46">
        <v>1096.342085</v>
      </c>
      <c r="E282" s="46">
        <v>0</v>
      </c>
      <c r="F282" s="46">
        <f t="shared" si="122"/>
        <v>98.304872620952253</v>
      </c>
      <c r="G282" s="47">
        <f t="shared" si="127"/>
        <v>1096.342085</v>
      </c>
      <c r="H282" s="12">
        <f t="shared" si="132"/>
        <v>-7.8869707662576616E-3</v>
      </c>
      <c r="I282" s="11">
        <f t="shared" si="133"/>
        <v>1.0733670573841492</v>
      </c>
      <c r="J282" s="12">
        <f t="shared" si="134"/>
        <v>7.336705738414917</v>
      </c>
      <c r="K282" s="57">
        <f t="shared" si="135"/>
        <v>1194.6469576209522</v>
      </c>
      <c r="L282" s="59">
        <f t="shared" si="136"/>
        <v>-6.6235209006837437E-3</v>
      </c>
      <c r="M282" s="58">
        <f t="shared" si="137"/>
        <v>1.0740529748505356</v>
      </c>
      <c r="N282" s="59">
        <f t="shared" si="138"/>
        <v>7.4052974850535636</v>
      </c>
      <c r="O282" s="8">
        <v>6.3825000000000003</v>
      </c>
      <c r="P282" s="46">
        <v>1129.947717</v>
      </c>
      <c r="Q282" s="46">
        <v>0</v>
      </c>
      <c r="R282" s="46">
        <f t="shared" si="123"/>
        <v>98.304872620952253</v>
      </c>
      <c r="S282" s="48">
        <f t="shared" si="128"/>
        <v>1129.947717</v>
      </c>
      <c r="T282" s="14">
        <f t="shared" si="139"/>
        <v>-9.6988474460812935E-2</v>
      </c>
      <c r="U282" s="13">
        <f t="shared" si="140"/>
        <v>1.0649291713940769</v>
      </c>
      <c r="V282" s="14">
        <f t="shared" si="124"/>
        <v>6.4929171394076945</v>
      </c>
      <c r="W282" s="56">
        <f t="shared" si="141"/>
        <v>1228.2525896209522</v>
      </c>
      <c r="X282" s="56">
        <f t="shared" si="142"/>
        <v>-8.8636093777016978E-2</v>
      </c>
      <c r="Y282" s="56">
        <f t="shared" si="143"/>
        <v>1.0664241626165183</v>
      </c>
      <c r="Z282" s="56">
        <f t="shared" si="144"/>
        <v>6.642416261651829</v>
      </c>
      <c r="AA282" s="8">
        <v>7.0458999999999996</v>
      </c>
      <c r="AB282" s="46">
        <v>1147.166502</v>
      </c>
      <c r="AC282" s="46">
        <v>0</v>
      </c>
      <c r="AD282" s="46">
        <f t="shared" si="125"/>
        <v>98.304872620952253</v>
      </c>
      <c r="AE282" s="49">
        <f t="shared" si="129"/>
        <v>1147.166502</v>
      </c>
      <c r="AF282" s="16">
        <f t="shared" si="145"/>
        <v>-7.2025591374702547E-2</v>
      </c>
      <c r="AG282" s="15">
        <f t="shared" si="146"/>
        <v>1.0511904663724374</v>
      </c>
      <c r="AH282" s="16">
        <f t="shared" si="126"/>
        <v>5.1190466372437404</v>
      </c>
      <c r="AI282" s="64">
        <f t="shared" si="147"/>
        <v>1245.4713746209522</v>
      </c>
      <c r="AJ282" s="64">
        <f t="shared" si="148"/>
        <v>-6.5755671043055131E-2</v>
      </c>
      <c r="AK282" s="64">
        <f t="shared" si="149"/>
        <v>1.052945215074951</v>
      </c>
      <c r="AL282" s="64">
        <f t="shared" si="150"/>
        <v>5.294521507495098</v>
      </c>
      <c r="AM282" s="9">
        <v>1.9</v>
      </c>
      <c r="AN282" s="17">
        <f t="shared" si="130"/>
        <v>1.0297293846100704</v>
      </c>
      <c r="AO282" s="18">
        <f t="shared" si="151"/>
        <v>7.4692290285005569E-3</v>
      </c>
      <c r="AP282" s="17">
        <f t="shared" si="152"/>
        <v>1.0297293846100704</v>
      </c>
      <c r="AQ282" s="18">
        <f t="shared" si="153"/>
        <v>2.9729384610070353</v>
      </c>
    </row>
    <row r="283" spans="1:43" x14ac:dyDescent="0.3">
      <c r="A283">
        <f t="shared" si="131"/>
        <v>281</v>
      </c>
      <c r="B283" s="7">
        <v>44239</v>
      </c>
      <c r="C283" s="8">
        <v>5.1256000000000004</v>
      </c>
      <c r="D283" s="46">
        <v>1095.067149</v>
      </c>
      <c r="E283" s="46">
        <v>0</v>
      </c>
      <c r="F283" s="46">
        <f t="shared" si="122"/>
        <v>98.312215237034493</v>
      </c>
      <c r="G283" s="47">
        <f t="shared" si="127"/>
        <v>1095.067149</v>
      </c>
      <c r="H283" s="12">
        <f t="shared" si="132"/>
        <v>-0.1162899807864326</v>
      </c>
      <c r="I283" s="11">
        <f t="shared" si="133"/>
        <v>1.0721188390393492</v>
      </c>
      <c r="J283" s="12">
        <f t="shared" si="134"/>
        <v>7.2118839039349236</v>
      </c>
      <c r="K283" s="57">
        <f t="shared" si="135"/>
        <v>1193.3793642370345</v>
      </c>
      <c r="L283" s="59">
        <f t="shared" si="136"/>
        <v>-0.10610610740113824</v>
      </c>
      <c r="M283" s="58">
        <f t="shared" si="137"/>
        <v>1.0729133390474956</v>
      </c>
      <c r="N283" s="59">
        <f t="shared" si="138"/>
        <v>7.291333904749564</v>
      </c>
      <c r="O283" s="8">
        <v>6.4916999999999998</v>
      </c>
      <c r="P283" s="46">
        <v>1126.3868</v>
      </c>
      <c r="Q283" s="46">
        <v>0</v>
      </c>
      <c r="R283" s="46">
        <f t="shared" si="123"/>
        <v>98.312215237034493</v>
      </c>
      <c r="S283" s="48">
        <f t="shared" si="128"/>
        <v>1126.3868</v>
      </c>
      <c r="T283" s="14">
        <f t="shared" si="139"/>
        <v>-0.31513997917126391</v>
      </c>
      <c r="U283" s="13">
        <f t="shared" si="140"/>
        <v>1.0615731538251569</v>
      </c>
      <c r="V283" s="14">
        <f t="shared" si="124"/>
        <v>6.1573153825156934</v>
      </c>
      <c r="W283" s="56">
        <f t="shared" si="141"/>
        <v>1224.6990152370345</v>
      </c>
      <c r="X283" s="56">
        <f t="shared" si="142"/>
        <v>-0.28931951081938578</v>
      </c>
      <c r="Y283" s="56">
        <f t="shared" si="143"/>
        <v>1.0633387894459765</v>
      </c>
      <c r="Z283" s="56">
        <f t="shared" si="144"/>
        <v>6.3338789445976484</v>
      </c>
      <c r="AA283" s="8">
        <v>7.1337999999999999</v>
      </c>
      <c r="AB283" s="46">
        <v>1143.113476</v>
      </c>
      <c r="AC283" s="46">
        <v>0</v>
      </c>
      <c r="AD283" s="46">
        <f t="shared" si="125"/>
        <v>98.312215237034493</v>
      </c>
      <c r="AE283" s="49">
        <f t="shared" si="129"/>
        <v>1143.113476</v>
      </c>
      <c r="AF283" s="16">
        <f t="shared" si="145"/>
        <v>-0.35330756197412549</v>
      </c>
      <c r="AG283" s="15">
        <f t="shared" si="146"/>
        <v>1.0474765309639924</v>
      </c>
      <c r="AH283" s="16">
        <f t="shared" si="126"/>
        <v>4.7476530963992403</v>
      </c>
      <c r="AI283" s="64">
        <f t="shared" si="147"/>
        <v>1241.4256912370345</v>
      </c>
      <c r="AJ283" s="64">
        <f t="shared" si="148"/>
        <v>-0.32483150286364282</v>
      </c>
      <c r="AK283" s="64">
        <f t="shared" si="149"/>
        <v>1.0495249173084922</v>
      </c>
      <c r="AL283" s="64">
        <f t="shared" si="150"/>
        <v>4.9524917308492178</v>
      </c>
      <c r="AM283" s="9">
        <v>1.9</v>
      </c>
      <c r="AN283" s="17">
        <f t="shared" si="130"/>
        <v>1.0298062974561806</v>
      </c>
      <c r="AO283" s="18">
        <f t="shared" si="151"/>
        <v>7.4692290285005569E-3</v>
      </c>
      <c r="AP283" s="17">
        <f t="shared" si="152"/>
        <v>1.0298062974561806</v>
      </c>
      <c r="AQ283" s="18">
        <f t="shared" si="153"/>
        <v>2.9806297456180575</v>
      </c>
    </row>
    <row r="284" spans="1:43" x14ac:dyDescent="0.3">
      <c r="A284">
        <f t="shared" si="131"/>
        <v>282</v>
      </c>
      <c r="B284" s="7">
        <v>44244</v>
      </c>
      <c r="C284" s="8">
        <v>5.2264999999999997</v>
      </c>
      <c r="D284" s="46">
        <v>1093.453714</v>
      </c>
      <c r="E284" s="46">
        <v>0</v>
      </c>
      <c r="F284" s="46">
        <f t="shared" si="122"/>
        <v>98.319558401553536</v>
      </c>
      <c r="G284" s="47">
        <f t="shared" si="127"/>
        <v>1093.453714</v>
      </c>
      <c r="H284" s="12">
        <f t="shared" si="132"/>
        <v>-0.14733662693409144</v>
      </c>
      <c r="I284" s="11">
        <f t="shared" si="133"/>
        <v>1.0705392153051838</v>
      </c>
      <c r="J284" s="12">
        <f t="shared" si="134"/>
        <v>7.0539215305183811</v>
      </c>
      <c r="K284" s="57">
        <f t="shared" si="135"/>
        <v>1191.7732724015536</v>
      </c>
      <c r="L284" s="59">
        <f t="shared" si="136"/>
        <v>-0.13458350995599888</v>
      </c>
      <c r="M284" s="58">
        <f t="shared" si="137"/>
        <v>1.0714693746170194</v>
      </c>
      <c r="N284" s="59">
        <f t="shared" si="138"/>
        <v>7.146937461701941</v>
      </c>
      <c r="O284" s="8">
        <v>6.6021999999999998</v>
      </c>
      <c r="P284" s="46">
        <v>1122.806139</v>
      </c>
      <c r="Q284" s="46">
        <v>0</v>
      </c>
      <c r="R284" s="46">
        <f t="shared" si="123"/>
        <v>98.319558401553536</v>
      </c>
      <c r="S284" s="48">
        <f t="shared" si="128"/>
        <v>1122.806139</v>
      </c>
      <c r="T284" s="14">
        <f t="shared" si="139"/>
        <v>-0.31788911233689987</v>
      </c>
      <c r="U284" s="13">
        <f t="shared" si="140"/>
        <v>1.0581985283496553</v>
      </c>
      <c r="V284" s="14">
        <f t="shared" si="124"/>
        <v>5.8198528349655332</v>
      </c>
      <c r="W284" s="56">
        <f t="shared" si="141"/>
        <v>1221.1256974015537</v>
      </c>
      <c r="X284" s="56">
        <f t="shared" si="142"/>
        <v>-0.29177110384049909</v>
      </c>
      <c r="Y284" s="56">
        <f t="shared" si="143"/>
        <v>1.0602362741224458</v>
      </c>
      <c r="Z284" s="56">
        <f t="shared" si="144"/>
        <v>6.023627412244581</v>
      </c>
      <c r="AA284" s="8">
        <v>7.2450000000000001</v>
      </c>
      <c r="AB284" s="46">
        <v>1137.942258</v>
      </c>
      <c r="AC284" s="46">
        <v>0</v>
      </c>
      <c r="AD284" s="46">
        <f t="shared" si="125"/>
        <v>98.319558401553536</v>
      </c>
      <c r="AE284" s="49">
        <f t="shared" si="129"/>
        <v>1137.942258</v>
      </c>
      <c r="AF284" s="16">
        <f t="shared" si="145"/>
        <v>-0.45238010998656097</v>
      </c>
      <c r="AG284" s="15">
        <f t="shared" si="146"/>
        <v>1.042737955481134</v>
      </c>
      <c r="AH284" s="16">
        <f t="shared" si="126"/>
        <v>4.2737955481134016</v>
      </c>
      <c r="AI284" s="64">
        <f t="shared" si="147"/>
        <v>1236.2618164015535</v>
      </c>
      <c r="AJ284" s="64">
        <f t="shared" si="148"/>
        <v>-0.41596326481171397</v>
      </c>
      <c r="AK284" s="64">
        <f t="shared" si="149"/>
        <v>1.0451592791974433</v>
      </c>
      <c r="AL284" s="64">
        <f t="shared" si="150"/>
        <v>4.5159279197443336</v>
      </c>
      <c r="AM284" s="9">
        <v>1.9</v>
      </c>
      <c r="AN284" s="17">
        <f t="shared" si="130"/>
        <v>1.0298832160470874</v>
      </c>
      <c r="AO284" s="18">
        <f t="shared" si="151"/>
        <v>7.4692290285005569E-3</v>
      </c>
      <c r="AP284" s="17">
        <f t="shared" si="152"/>
        <v>1.0298832160470874</v>
      </c>
      <c r="AQ284" s="18">
        <f t="shared" si="153"/>
        <v>2.9883216047087435</v>
      </c>
    </row>
    <row r="285" spans="1:43" x14ac:dyDescent="0.3">
      <c r="A285">
        <f t="shared" si="131"/>
        <v>283</v>
      </c>
      <c r="B285" s="7">
        <v>44245</v>
      </c>
      <c r="C285" s="8">
        <v>5.2266000000000004</v>
      </c>
      <c r="D285" s="46">
        <v>1093.672984</v>
      </c>
      <c r="E285" s="46">
        <v>0</v>
      </c>
      <c r="F285" s="46">
        <f t="shared" si="122"/>
        <v>98.326902114550364</v>
      </c>
      <c r="G285" s="47">
        <f t="shared" si="127"/>
        <v>1093.672984</v>
      </c>
      <c r="H285" s="12">
        <f t="shared" si="132"/>
        <v>2.0052975008688634E-2</v>
      </c>
      <c r="I285" s="11">
        <f t="shared" si="133"/>
        <v>1.0707538902664873</v>
      </c>
      <c r="J285" s="12">
        <f t="shared" si="134"/>
        <v>7.0753890266487263</v>
      </c>
      <c r="K285" s="57">
        <f t="shared" si="135"/>
        <v>1191.9998861145505</v>
      </c>
      <c r="L285" s="59">
        <f t="shared" si="136"/>
        <v>1.901483430151174E-2</v>
      </c>
      <c r="M285" s="58">
        <f t="shared" si="137"/>
        <v>1.0716731127431942</v>
      </c>
      <c r="N285" s="59">
        <f t="shared" si="138"/>
        <v>7.1673112743194212</v>
      </c>
      <c r="O285" s="8">
        <v>6.6135000000000002</v>
      </c>
      <c r="P285" s="46">
        <v>1122.697537</v>
      </c>
      <c r="Q285" s="46">
        <v>0</v>
      </c>
      <c r="R285" s="46">
        <f t="shared" si="123"/>
        <v>98.326902114550364</v>
      </c>
      <c r="S285" s="48">
        <f t="shared" si="128"/>
        <v>1122.697537</v>
      </c>
      <c r="T285" s="14">
        <f t="shared" si="139"/>
        <v>-9.6723731931813717E-3</v>
      </c>
      <c r="U285" s="13">
        <f t="shared" si="140"/>
        <v>1.0580961754388687</v>
      </c>
      <c r="V285" s="14">
        <f t="shared" si="124"/>
        <v>5.8096175438868691</v>
      </c>
      <c r="W285" s="56">
        <f t="shared" si="141"/>
        <v>1221.0244391145504</v>
      </c>
      <c r="X285" s="56">
        <f t="shared" si="142"/>
        <v>-8.292208346671881E-3</v>
      </c>
      <c r="Y285" s="56">
        <f t="shared" si="143"/>
        <v>1.0601483571216286</v>
      </c>
      <c r="Z285" s="56">
        <f t="shared" si="144"/>
        <v>6.0148357121628582</v>
      </c>
      <c r="AA285" s="8">
        <v>7.2236000000000002</v>
      </c>
      <c r="AB285" s="46">
        <v>1139.310078</v>
      </c>
      <c r="AC285" s="46">
        <v>0</v>
      </c>
      <c r="AD285" s="46">
        <f t="shared" si="125"/>
        <v>98.326902114550364</v>
      </c>
      <c r="AE285" s="49">
        <f t="shared" si="129"/>
        <v>1139.310078</v>
      </c>
      <c r="AF285" s="16">
        <f t="shared" si="145"/>
        <v>0.1202011780812029</v>
      </c>
      <c r="AG285" s="15">
        <f t="shared" si="146"/>
        <v>1.0439913387879223</v>
      </c>
      <c r="AH285" s="16">
        <f t="shared" si="126"/>
        <v>4.3991338787922274</v>
      </c>
      <c r="AI285" s="64">
        <f t="shared" si="147"/>
        <v>1237.6369801145504</v>
      </c>
      <c r="AJ285" s="64">
        <f t="shared" si="148"/>
        <v>0.111235637528595</v>
      </c>
      <c r="AK285" s="64">
        <f t="shared" si="149"/>
        <v>1.0463218687848479</v>
      </c>
      <c r="AL285" s="64">
        <f t="shared" si="150"/>
        <v>4.6321868784847897</v>
      </c>
      <c r="AM285" s="9">
        <v>1.9</v>
      </c>
      <c r="AN285" s="17">
        <f t="shared" si="130"/>
        <v>1.0299601403832201</v>
      </c>
      <c r="AO285" s="18">
        <f t="shared" si="151"/>
        <v>7.4692290285005569E-3</v>
      </c>
      <c r="AP285" s="17">
        <f t="shared" si="152"/>
        <v>1.0299601403832201</v>
      </c>
      <c r="AQ285" s="18">
        <f t="shared" si="153"/>
        <v>2.9960140383220146</v>
      </c>
    </row>
    <row r="286" spans="1:43" x14ac:dyDescent="0.3">
      <c r="A286">
        <f t="shared" si="131"/>
        <v>284</v>
      </c>
      <c r="B286" s="7">
        <v>44246</v>
      </c>
      <c r="C286" s="8">
        <v>5.3121</v>
      </c>
      <c r="D286" s="46">
        <v>1092.3531410000001</v>
      </c>
      <c r="E286" s="46">
        <v>0</v>
      </c>
      <c r="F286" s="46">
        <f t="shared" si="122"/>
        <v>98.334246376065934</v>
      </c>
      <c r="G286" s="47">
        <f t="shared" si="127"/>
        <v>1092.3531410000001</v>
      </c>
      <c r="H286" s="12">
        <f t="shared" si="132"/>
        <v>-0.12067985762734823</v>
      </c>
      <c r="I286" s="11">
        <f t="shared" si="133"/>
        <v>1.0694617059961744</v>
      </c>
      <c r="J286" s="12">
        <f t="shared" si="134"/>
        <v>6.9461705996174405</v>
      </c>
      <c r="K286" s="57">
        <f t="shared" si="135"/>
        <v>1190.687387376066</v>
      </c>
      <c r="L286" s="59">
        <f t="shared" si="136"/>
        <v>-0.11010896509081602</v>
      </c>
      <c r="M286" s="58">
        <f t="shared" si="137"/>
        <v>1.0704931045695962</v>
      </c>
      <c r="N286" s="59">
        <f t="shared" si="138"/>
        <v>7.0493104569596232</v>
      </c>
      <c r="O286" s="8">
        <v>6.7157999999999998</v>
      </c>
      <c r="P286" s="46">
        <v>1119.43263</v>
      </c>
      <c r="Q286" s="46">
        <v>0</v>
      </c>
      <c r="R286" s="46">
        <f t="shared" si="123"/>
        <v>98.334246376065934</v>
      </c>
      <c r="S286" s="48">
        <f t="shared" si="128"/>
        <v>1119.43263</v>
      </c>
      <c r="T286" s="14">
        <f t="shared" si="139"/>
        <v>-0.29080913535486363</v>
      </c>
      <c r="U286" s="13">
        <f t="shared" si="140"/>
        <v>1.0550191350998521</v>
      </c>
      <c r="V286" s="14">
        <f t="shared" si="124"/>
        <v>5.5019135099852123</v>
      </c>
      <c r="W286" s="56">
        <f t="shared" si="141"/>
        <v>1217.766876376066</v>
      </c>
      <c r="X286" s="56">
        <f t="shared" si="142"/>
        <v>-0.26678931511369131</v>
      </c>
      <c r="Y286" s="56">
        <f t="shared" si="143"/>
        <v>1.0573199945804748</v>
      </c>
      <c r="Z286" s="56">
        <f t="shared" si="144"/>
        <v>5.7319994580474765</v>
      </c>
      <c r="AA286" s="8">
        <v>7.3451000000000004</v>
      </c>
      <c r="AB286" s="46">
        <v>1133.674176</v>
      </c>
      <c r="AC286" s="46">
        <v>0</v>
      </c>
      <c r="AD286" s="46">
        <f t="shared" si="125"/>
        <v>98.334246376065934</v>
      </c>
      <c r="AE286" s="49">
        <f t="shared" si="129"/>
        <v>1133.674176</v>
      </c>
      <c r="AF286" s="16">
        <f t="shared" si="145"/>
        <v>-0.49467674418306462</v>
      </c>
      <c r="AG286" s="15">
        <f t="shared" si="146"/>
        <v>1.038826956423653</v>
      </c>
      <c r="AH286" s="16">
        <f t="shared" si="126"/>
        <v>3.882695642365297</v>
      </c>
      <c r="AI286" s="64">
        <f t="shared" si="147"/>
        <v>1232.0084223760659</v>
      </c>
      <c r="AJ286" s="64">
        <f t="shared" si="148"/>
        <v>-0.45478260822195971</v>
      </c>
      <c r="AK286" s="64">
        <f t="shared" si="149"/>
        <v>1.0415633788995915</v>
      </c>
      <c r="AL286" s="64">
        <f t="shared" si="150"/>
        <v>4.1563378899591497</v>
      </c>
      <c r="AM286" s="9">
        <v>1.9</v>
      </c>
      <c r="AN286" s="17">
        <f t="shared" si="130"/>
        <v>1.0300370704650077</v>
      </c>
      <c r="AO286" s="18">
        <f t="shared" si="151"/>
        <v>7.4692290285005569E-3</v>
      </c>
      <c r="AP286" s="17">
        <f t="shared" si="152"/>
        <v>1.0300370704650077</v>
      </c>
      <c r="AQ286" s="18">
        <f t="shared" si="153"/>
        <v>3.0037070465007698</v>
      </c>
    </row>
    <row r="287" spans="1:43" x14ac:dyDescent="0.3">
      <c r="A287">
        <f t="shared" si="131"/>
        <v>285</v>
      </c>
      <c r="B287" s="7">
        <v>44249</v>
      </c>
      <c r="C287" s="8">
        <v>5.4954999999999998</v>
      </c>
      <c r="D287" s="46">
        <v>1089.290788</v>
      </c>
      <c r="E287" s="46">
        <v>0</v>
      </c>
      <c r="F287" s="46">
        <f t="shared" si="122"/>
        <v>98.341591186141216</v>
      </c>
      <c r="G287" s="47">
        <f t="shared" si="127"/>
        <v>1089.290788</v>
      </c>
      <c r="H287" s="12">
        <f t="shared" si="132"/>
        <v>-0.28034459599727279</v>
      </c>
      <c r="I287" s="11">
        <f t="shared" si="133"/>
        <v>1.0664635278971539</v>
      </c>
      <c r="J287" s="12">
        <f t="shared" si="134"/>
        <v>6.6463527897153929</v>
      </c>
      <c r="K287" s="57">
        <f t="shared" si="135"/>
        <v>1187.6323791861412</v>
      </c>
      <c r="L287" s="59">
        <f t="shared" si="136"/>
        <v>-0.25657517013405462</v>
      </c>
      <c r="M287" s="58">
        <f t="shared" si="137"/>
        <v>1.0677464850652734</v>
      </c>
      <c r="N287" s="59">
        <f t="shared" si="138"/>
        <v>6.7746485065273365</v>
      </c>
      <c r="O287" s="8">
        <v>6.9160000000000004</v>
      </c>
      <c r="P287" s="46">
        <v>1112.825585</v>
      </c>
      <c r="Q287" s="46">
        <v>0</v>
      </c>
      <c r="R287" s="46">
        <f t="shared" si="123"/>
        <v>98.341591186141216</v>
      </c>
      <c r="S287" s="48">
        <f t="shared" si="128"/>
        <v>1112.825585</v>
      </c>
      <c r="T287" s="14">
        <f t="shared" si="139"/>
        <v>-0.59021372282135331</v>
      </c>
      <c r="U287" s="13">
        <f t="shared" si="140"/>
        <v>1.0487922673861017</v>
      </c>
      <c r="V287" s="14">
        <f t="shared" si="124"/>
        <v>4.8792267386101651</v>
      </c>
      <c r="W287" s="56">
        <f t="shared" si="141"/>
        <v>1211.1671761861412</v>
      </c>
      <c r="X287" s="56">
        <f t="shared" si="142"/>
        <v>-0.54195103496037511</v>
      </c>
      <c r="Y287" s="56">
        <f t="shared" si="143"/>
        <v>1.051589837927003</v>
      </c>
      <c r="Z287" s="56">
        <f t="shared" si="144"/>
        <v>5.1589837927003002</v>
      </c>
      <c r="AA287" s="8">
        <v>7.5449000000000002</v>
      </c>
      <c r="AB287" s="46">
        <v>1124.3045850000001</v>
      </c>
      <c r="AC287" s="46">
        <v>0</v>
      </c>
      <c r="AD287" s="46">
        <f t="shared" si="125"/>
        <v>98.341591186141216</v>
      </c>
      <c r="AE287" s="49">
        <f t="shared" si="129"/>
        <v>1124.3045850000001</v>
      </c>
      <c r="AF287" s="16">
        <f t="shared" si="145"/>
        <v>-0.82648005911708511</v>
      </c>
      <c r="AG287" s="15">
        <f t="shared" si="146"/>
        <v>1.0302412587800784</v>
      </c>
      <c r="AH287" s="16">
        <f t="shared" si="126"/>
        <v>3.0241258780078439</v>
      </c>
      <c r="AI287" s="64">
        <f t="shared" si="147"/>
        <v>1222.6461761861412</v>
      </c>
      <c r="AJ287" s="64">
        <f t="shared" si="148"/>
        <v>-0.7599173852942176</v>
      </c>
      <c r="AK287" s="64">
        <f t="shared" si="149"/>
        <v>1.0336483577044757</v>
      </c>
      <c r="AL287" s="64">
        <f t="shared" si="150"/>
        <v>3.3648357704475718</v>
      </c>
      <c r="AM287" s="9">
        <v>1.9</v>
      </c>
      <c r="AN287" s="17">
        <f t="shared" si="130"/>
        <v>1.0301140062928791</v>
      </c>
      <c r="AO287" s="18">
        <f t="shared" si="151"/>
        <v>7.4692290285005569E-3</v>
      </c>
      <c r="AP287" s="17">
        <f t="shared" si="152"/>
        <v>1.0301140062928791</v>
      </c>
      <c r="AQ287" s="18">
        <f t="shared" si="153"/>
        <v>3.0114006292879081</v>
      </c>
    </row>
    <row r="288" spans="1:43" x14ac:dyDescent="0.3">
      <c r="A288">
        <f t="shared" si="131"/>
        <v>286</v>
      </c>
      <c r="B288" s="7">
        <v>44250</v>
      </c>
      <c r="C288" s="8">
        <v>5.36</v>
      </c>
      <c r="D288" s="46">
        <v>1091.943769</v>
      </c>
      <c r="E288" s="46">
        <v>0</v>
      </c>
      <c r="F288" s="46">
        <f t="shared" si="122"/>
        <v>98.348936544817178</v>
      </c>
      <c r="G288" s="47">
        <f t="shared" si="127"/>
        <v>1091.943769</v>
      </c>
      <c r="H288" s="12">
        <f t="shared" si="132"/>
        <v>0.24355121967669646</v>
      </c>
      <c r="I288" s="11">
        <f t="shared" si="133"/>
        <v>1.0690609128267545</v>
      </c>
      <c r="J288" s="12">
        <f t="shared" si="134"/>
        <v>6.9060912826754528</v>
      </c>
      <c r="K288" s="57">
        <f t="shared" si="135"/>
        <v>1190.2927055448172</v>
      </c>
      <c r="L288" s="59">
        <f t="shared" si="136"/>
        <v>0.22400251166097007</v>
      </c>
      <c r="M288" s="58">
        <f t="shared" si="137"/>
        <v>1.0701382640099912</v>
      </c>
      <c r="N288" s="59">
        <f t="shared" si="138"/>
        <v>7.0138264009991236</v>
      </c>
      <c r="O288" s="8">
        <v>6.8212999999999999</v>
      </c>
      <c r="P288" s="46">
        <v>1116.3723190000001</v>
      </c>
      <c r="Q288" s="46">
        <v>0</v>
      </c>
      <c r="R288" s="46">
        <f t="shared" si="123"/>
        <v>98.348936544817178</v>
      </c>
      <c r="S288" s="48">
        <f t="shared" si="128"/>
        <v>1116.3723190000001</v>
      </c>
      <c r="T288" s="14">
        <f t="shared" si="139"/>
        <v>0.31871427542708997</v>
      </c>
      <c r="U288" s="13">
        <f t="shared" si="140"/>
        <v>1.0521349180618367</v>
      </c>
      <c r="V288" s="14">
        <f t="shared" si="124"/>
        <v>5.2134918061836677</v>
      </c>
      <c r="W288" s="56">
        <f t="shared" si="141"/>
        <v>1214.7212555448173</v>
      </c>
      <c r="X288" s="56">
        <f t="shared" si="142"/>
        <v>0.29344250971756747</v>
      </c>
      <c r="Y288" s="56">
        <f t="shared" si="143"/>
        <v>1.054675649539351</v>
      </c>
      <c r="Z288" s="56">
        <f t="shared" si="144"/>
        <v>5.4675649539351001</v>
      </c>
      <c r="AA288" s="8">
        <v>7.4843000000000002</v>
      </c>
      <c r="AB288" s="46">
        <v>1127.5539690000001</v>
      </c>
      <c r="AC288" s="46">
        <v>0</v>
      </c>
      <c r="AD288" s="46">
        <f t="shared" si="125"/>
        <v>98.348936544817178</v>
      </c>
      <c r="AE288" s="49">
        <f t="shared" si="129"/>
        <v>1127.5539690000001</v>
      </c>
      <c r="AF288" s="16">
        <f t="shared" si="145"/>
        <v>0.28901278562338817</v>
      </c>
      <c r="AG288" s="15">
        <f t="shared" si="146"/>
        <v>1.0332187877407202</v>
      </c>
      <c r="AH288" s="16">
        <f t="shared" si="126"/>
        <v>3.3218787740720179</v>
      </c>
      <c r="AI288" s="64">
        <f t="shared" si="147"/>
        <v>1225.9029055448173</v>
      </c>
      <c r="AJ288" s="64">
        <f t="shared" si="148"/>
        <v>0.26636727960291928</v>
      </c>
      <c r="AK288" s="64">
        <f t="shared" si="149"/>
        <v>1.0364016587155533</v>
      </c>
      <c r="AL288" s="64">
        <f t="shared" si="150"/>
        <v>3.6401658715553342</v>
      </c>
      <c r="AM288" s="9">
        <v>1.9</v>
      </c>
      <c r="AN288" s="17">
        <f t="shared" si="130"/>
        <v>1.0301909478672637</v>
      </c>
      <c r="AO288" s="18">
        <f t="shared" si="151"/>
        <v>7.4692290285005569E-3</v>
      </c>
      <c r="AP288" s="17">
        <f t="shared" si="152"/>
        <v>1.0301909478672637</v>
      </c>
      <c r="AQ288" s="18">
        <f t="shared" si="153"/>
        <v>3.0190947867263729</v>
      </c>
    </row>
    <row r="289" spans="1:43" x14ac:dyDescent="0.3">
      <c r="A289">
        <f t="shared" si="131"/>
        <v>287</v>
      </c>
      <c r="B289" s="7">
        <v>44251</v>
      </c>
      <c r="C289" s="8">
        <v>5.4747000000000003</v>
      </c>
      <c r="D289" s="46">
        <v>1090.1237900000001</v>
      </c>
      <c r="E289" s="46">
        <v>0</v>
      </c>
      <c r="F289" s="46">
        <f t="shared" si="122"/>
        <v>98.356282452134806</v>
      </c>
      <c r="G289" s="47">
        <f t="shared" si="127"/>
        <v>1090.1237900000001</v>
      </c>
      <c r="H289" s="12">
        <f t="shared" si="132"/>
        <v>-0.16667332619760833</v>
      </c>
      <c r="I289" s="11">
        <f t="shared" si="133"/>
        <v>1.0672790734442676</v>
      </c>
      <c r="J289" s="12">
        <f t="shared" si="134"/>
        <v>6.7279073444267645</v>
      </c>
      <c r="K289" s="57">
        <f t="shared" si="135"/>
        <v>1188.4800724521349</v>
      </c>
      <c r="L289" s="59">
        <f t="shared" si="136"/>
        <v>-0.15228465101385646</v>
      </c>
      <c r="M289" s="58">
        <f t="shared" si="137"/>
        <v>1.0685086076892778</v>
      </c>
      <c r="N289" s="59">
        <f t="shared" si="138"/>
        <v>6.8508607689277801</v>
      </c>
      <c r="O289" s="8">
        <v>7.0368000000000004</v>
      </c>
      <c r="P289" s="46">
        <v>1109.292054</v>
      </c>
      <c r="Q289" s="46">
        <v>0</v>
      </c>
      <c r="R289" s="46">
        <f t="shared" si="123"/>
        <v>98.356282452134806</v>
      </c>
      <c r="S289" s="48">
        <f t="shared" si="128"/>
        <v>1109.292054</v>
      </c>
      <c r="T289" s="14">
        <f t="shared" si="139"/>
        <v>-0.63422075946332201</v>
      </c>
      <c r="U289" s="13">
        <f t="shared" si="140"/>
        <v>1.0454620599939262</v>
      </c>
      <c r="V289" s="14">
        <f t="shared" si="124"/>
        <v>4.5462059993926163</v>
      </c>
      <c r="W289" s="56">
        <f t="shared" si="141"/>
        <v>1207.6483364521348</v>
      </c>
      <c r="X289" s="56">
        <f t="shared" si="142"/>
        <v>-0.58226684191100553</v>
      </c>
      <c r="Y289" s="56">
        <f t="shared" si="143"/>
        <v>1.0485346229423738</v>
      </c>
      <c r="Z289" s="56">
        <f t="shared" si="144"/>
        <v>4.8534622942373762</v>
      </c>
      <c r="AA289" s="8">
        <v>7.7</v>
      </c>
      <c r="AB289" s="46">
        <v>1117.519675</v>
      </c>
      <c r="AC289" s="46">
        <v>0</v>
      </c>
      <c r="AD289" s="46">
        <f t="shared" si="125"/>
        <v>98.356282452134806</v>
      </c>
      <c r="AE289" s="49">
        <f t="shared" si="129"/>
        <v>1117.519675</v>
      </c>
      <c r="AF289" s="16">
        <f t="shared" si="145"/>
        <v>-0.88991695970873641</v>
      </c>
      <c r="AG289" s="15">
        <f t="shared" si="146"/>
        <v>1.0240239985177184</v>
      </c>
      <c r="AH289" s="16">
        <f t="shared" si="126"/>
        <v>2.4023998517718415</v>
      </c>
      <c r="AI289" s="64">
        <f t="shared" si="147"/>
        <v>1215.8759574521348</v>
      </c>
      <c r="AJ289" s="64">
        <f t="shared" si="148"/>
        <v>-0.81792351150569154</v>
      </c>
      <c r="AK289" s="64">
        <f t="shared" si="149"/>
        <v>1.027924685875284</v>
      </c>
      <c r="AL289" s="64">
        <f t="shared" si="150"/>
        <v>2.7924685875283961</v>
      </c>
      <c r="AM289" s="9">
        <v>1.9</v>
      </c>
      <c r="AN289" s="17">
        <f t="shared" si="130"/>
        <v>1.0302678951885909</v>
      </c>
      <c r="AO289" s="18">
        <f t="shared" si="151"/>
        <v>7.4692290285005569E-3</v>
      </c>
      <c r="AP289" s="17">
        <f t="shared" si="152"/>
        <v>1.0302678951885909</v>
      </c>
      <c r="AQ289" s="18">
        <f t="shared" si="153"/>
        <v>3.0267895188590854</v>
      </c>
    </row>
    <row r="290" spans="1:43" x14ac:dyDescent="0.3">
      <c r="A290">
        <f t="shared" si="131"/>
        <v>288</v>
      </c>
      <c r="B290" s="7">
        <v>44252</v>
      </c>
      <c r="C290" s="8">
        <v>5.6371000000000002</v>
      </c>
      <c r="D290" s="46">
        <v>1087.4738440000001</v>
      </c>
      <c r="E290" s="46">
        <v>0</v>
      </c>
      <c r="F290" s="46">
        <f t="shared" si="122"/>
        <v>98.36362890813507</v>
      </c>
      <c r="G290" s="47">
        <f t="shared" si="127"/>
        <v>1087.4738440000001</v>
      </c>
      <c r="H290" s="12">
        <f t="shared" si="132"/>
        <v>-0.24308670485945205</v>
      </c>
      <c r="I290" s="11">
        <f t="shared" si="133"/>
        <v>1.0646846599129776</v>
      </c>
      <c r="J290" s="12">
        <f t="shared" si="134"/>
        <v>6.468465991297756</v>
      </c>
      <c r="K290" s="57">
        <f t="shared" si="135"/>
        <v>1185.8374729081352</v>
      </c>
      <c r="L290" s="59">
        <f t="shared" si="136"/>
        <v>-0.22235118663347375</v>
      </c>
      <c r="M290" s="58">
        <f t="shared" si="137"/>
        <v>1.0661327661208</v>
      </c>
      <c r="N290" s="59">
        <f t="shared" si="138"/>
        <v>6.6132766120799991</v>
      </c>
      <c r="O290" s="8">
        <v>7.2060000000000004</v>
      </c>
      <c r="P290" s="46">
        <v>1103.8561159999999</v>
      </c>
      <c r="Q290" s="46">
        <v>0</v>
      </c>
      <c r="R290" s="46">
        <f t="shared" si="123"/>
        <v>98.36362890813507</v>
      </c>
      <c r="S290" s="48">
        <f t="shared" si="128"/>
        <v>1103.8561159999999</v>
      </c>
      <c r="T290" s="14">
        <f t="shared" si="139"/>
        <v>-0.49003668424366653</v>
      </c>
      <c r="U290" s="13">
        <f t="shared" si="140"/>
        <v>1.0403389123801063</v>
      </c>
      <c r="V290" s="14">
        <f t="shared" si="124"/>
        <v>4.033891238010634</v>
      </c>
      <c r="W290" s="56">
        <f t="shared" si="141"/>
        <v>1202.219744908135</v>
      </c>
      <c r="X290" s="56">
        <f t="shared" si="142"/>
        <v>-0.44951757727320629</v>
      </c>
      <c r="Y290" s="56">
        <f t="shared" si="143"/>
        <v>1.0438212755084524</v>
      </c>
      <c r="Z290" s="56">
        <f t="shared" si="144"/>
        <v>4.3821275508452384</v>
      </c>
      <c r="AA290" s="8">
        <v>7.8441000000000001</v>
      </c>
      <c r="AB290" s="46">
        <v>1111.006161</v>
      </c>
      <c r="AC290" s="46">
        <v>0</v>
      </c>
      <c r="AD290" s="46">
        <f t="shared" si="125"/>
        <v>98.36362890813507</v>
      </c>
      <c r="AE290" s="49">
        <f t="shared" si="129"/>
        <v>1111.006161</v>
      </c>
      <c r="AF290" s="16">
        <f t="shared" si="145"/>
        <v>-0.58285452558138884</v>
      </c>
      <c r="AG290" s="15">
        <f t="shared" si="146"/>
        <v>1.0180554282993184</v>
      </c>
      <c r="AH290" s="16">
        <f t="shared" si="126"/>
        <v>1.8055428299318388</v>
      </c>
      <c r="AI290" s="64">
        <f t="shared" si="147"/>
        <v>1209.3697899081351</v>
      </c>
      <c r="AJ290" s="64">
        <f t="shared" si="148"/>
        <v>-0.53510125799619557</v>
      </c>
      <c r="AK290" s="64">
        <f t="shared" si="149"/>
        <v>1.0224242479499119</v>
      </c>
      <c r="AL290" s="64">
        <f t="shared" si="150"/>
        <v>2.2424247949911935</v>
      </c>
      <c r="AM290" s="9">
        <v>1.9</v>
      </c>
      <c r="AN290" s="17">
        <f t="shared" si="130"/>
        <v>1.0303448482572897</v>
      </c>
      <c r="AO290" s="18">
        <f t="shared" si="151"/>
        <v>7.4692290285005569E-3</v>
      </c>
      <c r="AP290" s="17">
        <f t="shared" si="152"/>
        <v>1.0303448482572897</v>
      </c>
      <c r="AQ290" s="18">
        <f t="shared" si="153"/>
        <v>3.0344848257289669</v>
      </c>
    </row>
    <row r="291" spans="1:43" x14ac:dyDescent="0.3">
      <c r="A291">
        <f t="shared" si="131"/>
        <v>289</v>
      </c>
      <c r="B291" s="7">
        <v>44253</v>
      </c>
      <c r="C291" s="8">
        <v>5.7637</v>
      </c>
      <c r="D291" s="46">
        <v>1085.4782290000001</v>
      </c>
      <c r="E291" s="46">
        <v>0</v>
      </c>
      <c r="F291" s="46">
        <f t="shared" si="122"/>
        <v>98.370975912858967</v>
      </c>
      <c r="G291" s="47">
        <f t="shared" si="127"/>
        <v>1085.4782290000001</v>
      </c>
      <c r="H291" s="12">
        <f t="shared" si="132"/>
        <v>-0.18350924125767332</v>
      </c>
      <c r="I291" s="11">
        <f t="shared" si="133"/>
        <v>1.0627308651717844</v>
      </c>
      <c r="J291" s="12">
        <f t="shared" si="134"/>
        <v>6.2730865171784389</v>
      </c>
      <c r="K291" s="57">
        <f t="shared" si="135"/>
        <v>1183.849204912859</v>
      </c>
      <c r="L291" s="59">
        <f t="shared" si="136"/>
        <v>-0.16766783313063582</v>
      </c>
      <c r="M291" s="58">
        <f t="shared" si="137"/>
        <v>1.0643452044135495</v>
      </c>
      <c r="N291" s="59">
        <f t="shared" si="138"/>
        <v>6.4345204413549517</v>
      </c>
      <c r="O291" s="8">
        <v>7.3041</v>
      </c>
      <c r="P291" s="46">
        <v>1100.857882</v>
      </c>
      <c r="Q291" s="46">
        <v>0</v>
      </c>
      <c r="R291" s="46">
        <f t="shared" si="123"/>
        <v>98.370975912858967</v>
      </c>
      <c r="S291" s="48">
        <f t="shared" si="128"/>
        <v>1100.857882</v>
      </c>
      <c r="T291" s="14">
        <f t="shared" si="139"/>
        <v>-0.27161456611433099</v>
      </c>
      <c r="U291" s="13">
        <f t="shared" si="140"/>
        <v>1.0375132003571266</v>
      </c>
      <c r="V291" s="14">
        <f t="shared" si="124"/>
        <v>3.7513200357126575</v>
      </c>
      <c r="W291" s="56">
        <f t="shared" si="141"/>
        <v>1199.228857912859</v>
      </c>
      <c r="X291" s="56">
        <f t="shared" si="142"/>
        <v>-0.24878039209916825</v>
      </c>
      <c r="Y291" s="56">
        <f t="shared" si="143"/>
        <v>1.0412244528464278</v>
      </c>
      <c r="Z291" s="56">
        <f t="shared" si="144"/>
        <v>4.1224452846427839</v>
      </c>
      <c r="AA291" s="8">
        <v>7.89</v>
      </c>
      <c r="AB291" s="46">
        <v>1109.172955</v>
      </c>
      <c r="AC291" s="46">
        <v>0</v>
      </c>
      <c r="AD291" s="46">
        <f t="shared" si="125"/>
        <v>98.370975912858967</v>
      </c>
      <c r="AE291" s="49">
        <f t="shared" si="129"/>
        <v>1109.172955</v>
      </c>
      <c r="AF291" s="16">
        <f t="shared" si="145"/>
        <v>-0.16500412548117183</v>
      </c>
      <c r="AG291" s="15">
        <f t="shared" si="146"/>
        <v>1.0163755948429396</v>
      </c>
      <c r="AH291" s="16">
        <f t="shared" si="126"/>
        <v>1.63755948429396</v>
      </c>
      <c r="AI291" s="64">
        <f t="shared" si="147"/>
        <v>1207.543930912859</v>
      </c>
      <c r="AJ291" s="64">
        <f t="shared" si="148"/>
        <v>-0.15097607121596912</v>
      </c>
      <c r="AK291" s="64">
        <f t="shared" si="149"/>
        <v>1.0208806319891977</v>
      </c>
      <c r="AL291" s="64">
        <f t="shared" si="150"/>
        <v>2.0880631989197651</v>
      </c>
      <c r="AM291" s="9">
        <v>1.9</v>
      </c>
      <c r="AN291" s="17">
        <f t="shared" si="130"/>
        <v>1.0304218070737894</v>
      </c>
      <c r="AO291" s="18">
        <f t="shared" si="151"/>
        <v>7.4692290285005569E-3</v>
      </c>
      <c r="AP291" s="17">
        <f t="shared" si="152"/>
        <v>1.0304218070737894</v>
      </c>
      <c r="AQ291" s="18">
        <f t="shared" si="153"/>
        <v>3.0421807073789386</v>
      </c>
    </row>
    <row r="292" spans="1:43" x14ac:dyDescent="0.3">
      <c r="A292">
        <f t="shared" si="131"/>
        <v>290</v>
      </c>
      <c r="B292" s="7">
        <v>44256</v>
      </c>
      <c r="C292" s="8">
        <v>5.8978999999999999</v>
      </c>
      <c r="D292" s="46">
        <v>1083.3663959999999</v>
      </c>
      <c r="E292" s="46">
        <v>0</v>
      </c>
      <c r="F292" s="46">
        <f t="shared" si="122"/>
        <v>98.378323466347467</v>
      </c>
      <c r="G292" s="47">
        <f t="shared" si="127"/>
        <v>1083.3663959999999</v>
      </c>
      <c r="H292" s="12">
        <f t="shared" si="132"/>
        <v>-0.1945532341026901</v>
      </c>
      <c r="I292" s="11">
        <f t="shared" si="133"/>
        <v>1.0606632879037852</v>
      </c>
      <c r="J292" s="12">
        <f t="shared" si="134"/>
        <v>6.0663287903785168</v>
      </c>
      <c r="K292" s="57">
        <f t="shared" si="135"/>
        <v>1181.7447194663473</v>
      </c>
      <c r="L292" s="59">
        <f t="shared" si="136"/>
        <v>-0.1777663437014021</v>
      </c>
      <c r="M292" s="58">
        <f t="shared" si="137"/>
        <v>1.0624531568593023</v>
      </c>
      <c r="N292" s="59">
        <f t="shared" si="138"/>
        <v>6.2453156859302306</v>
      </c>
      <c r="O292" s="8">
        <v>7.4874999999999998</v>
      </c>
      <c r="P292" s="46">
        <v>1095.0336990000001</v>
      </c>
      <c r="Q292" s="46">
        <v>0</v>
      </c>
      <c r="R292" s="46">
        <f t="shared" si="123"/>
        <v>98.378323466347467</v>
      </c>
      <c r="S292" s="48">
        <f t="shared" si="128"/>
        <v>1095.0336990000001</v>
      </c>
      <c r="T292" s="14">
        <f t="shared" si="139"/>
        <v>-0.52905857288487734</v>
      </c>
      <c r="U292" s="13">
        <f t="shared" si="140"/>
        <v>1.032024147825825</v>
      </c>
      <c r="V292" s="14">
        <f t="shared" si="124"/>
        <v>3.2024147825824967</v>
      </c>
      <c r="W292" s="56">
        <f t="shared" si="141"/>
        <v>1193.4120224663475</v>
      </c>
      <c r="X292" s="56">
        <f t="shared" si="142"/>
        <v>-0.48504798797412985</v>
      </c>
      <c r="Y292" s="56">
        <f t="shared" si="143"/>
        <v>1.0361740145876015</v>
      </c>
      <c r="Z292" s="56">
        <f t="shared" si="144"/>
        <v>3.61740145876015</v>
      </c>
      <c r="AA292" s="8">
        <v>8.0647000000000002</v>
      </c>
      <c r="AB292" s="46">
        <v>1101.3202100000001</v>
      </c>
      <c r="AC292" s="46">
        <v>0</v>
      </c>
      <c r="AD292" s="46">
        <f t="shared" si="125"/>
        <v>98.378323466347467</v>
      </c>
      <c r="AE292" s="49">
        <f t="shared" si="129"/>
        <v>1101.3202100000001</v>
      </c>
      <c r="AF292" s="16">
        <f t="shared" si="145"/>
        <v>-0.70798201169626207</v>
      </c>
      <c r="AG292" s="15">
        <f t="shared" si="146"/>
        <v>1.0091798384601807</v>
      </c>
      <c r="AH292" s="16">
        <f t="shared" si="126"/>
        <v>0.91798384601806671</v>
      </c>
      <c r="AI292" s="64">
        <f t="shared" si="147"/>
        <v>1199.6985334663475</v>
      </c>
      <c r="AJ292" s="64">
        <f t="shared" si="148"/>
        <v>-0.64969871866944473</v>
      </c>
      <c r="AK292" s="64">
        <f t="shared" si="149"/>
        <v>1.0142479836040192</v>
      </c>
      <c r="AL292" s="64">
        <f t="shared" si="150"/>
        <v>1.4247983604019243</v>
      </c>
      <c r="AM292" s="9">
        <v>1.9</v>
      </c>
      <c r="AN292" s="17">
        <f t="shared" si="130"/>
        <v>1.0304987716385194</v>
      </c>
      <c r="AO292" s="18">
        <f t="shared" si="151"/>
        <v>7.4692290285005569E-3</v>
      </c>
      <c r="AP292" s="17">
        <f t="shared" si="152"/>
        <v>1.0304987716385194</v>
      </c>
      <c r="AQ292" s="18">
        <f t="shared" si="153"/>
        <v>3.049877163851944</v>
      </c>
    </row>
    <row r="293" spans="1:43" x14ac:dyDescent="0.3">
      <c r="A293">
        <f t="shared" si="131"/>
        <v>291</v>
      </c>
      <c r="B293" s="7">
        <v>44257</v>
      </c>
      <c r="C293" s="8">
        <v>5.9684999999999997</v>
      </c>
      <c r="D293" s="46">
        <v>1082.380711</v>
      </c>
      <c r="E293" s="46">
        <v>0</v>
      </c>
      <c r="F293" s="46">
        <f t="shared" si="122"/>
        <v>98.38567156864157</v>
      </c>
      <c r="G293" s="47">
        <f t="shared" si="127"/>
        <v>1082.380711</v>
      </c>
      <c r="H293" s="12">
        <f t="shared" si="132"/>
        <v>-9.0983530930921486E-2</v>
      </c>
      <c r="I293" s="11">
        <f t="shared" si="133"/>
        <v>1.0596982589931623</v>
      </c>
      <c r="J293" s="12">
        <f t="shared" si="134"/>
        <v>5.9698258993162279</v>
      </c>
      <c r="K293" s="57">
        <f t="shared" si="135"/>
        <v>1180.7663825686416</v>
      </c>
      <c r="L293" s="59">
        <f t="shared" si="136"/>
        <v>-8.2787498991110375E-2</v>
      </c>
      <c r="M293" s="58">
        <f t="shared" si="137"/>
        <v>1.0615735784627864</v>
      </c>
      <c r="N293" s="59">
        <f t="shared" si="138"/>
        <v>6.1573578462786438</v>
      </c>
      <c r="O293" s="8">
        <v>7.6310000000000002</v>
      </c>
      <c r="P293" s="46">
        <v>1090.5873710000001</v>
      </c>
      <c r="Q293" s="46">
        <v>0</v>
      </c>
      <c r="R293" s="46">
        <f t="shared" si="123"/>
        <v>98.38567156864157</v>
      </c>
      <c r="S293" s="48">
        <f t="shared" si="128"/>
        <v>1090.5873710000001</v>
      </c>
      <c r="T293" s="14">
        <f t="shared" si="139"/>
        <v>-0.40604485542868884</v>
      </c>
      <c r="U293" s="13">
        <f t="shared" si="140"/>
        <v>1.0278336668667964</v>
      </c>
      <c r="V293" s="14">
        <f t="shared" si="124"/>
        <v>2.7833666866796447</v>
      </c>
      <c r="W293" s="56">
        <f t="shared" si="141"/>
        <v>1188.9730425686416</v>
      </c>
      <c r="X293" s="56">
        <f t="shared" si="142"/>
        <v>-0.37195702859873503</v>
      </c>
      <c r="Y293" s="56">
        <f t="shared" si="143"/>
        <v>1.0323198925118293</v>
      </c>
      <c r="Z293" s="56">
        <f t="shared" si="144"/>
        <v>3.2319892511829318</v>
      </c>
      <c r="AA293" s="8">
        <v>8.2279999999999998</v>
      </c>
      <c r="AB293" s="46">
        <v>1094.0859</v>
      </c>
      <c r="AC293" s="46">
        <v>0</v>
      </c>
      <c r="AD293" s="46">
        <f t="shared" si="125"/>
        <v>98.38567156864157</v>
      </c>
      <c r="AE293" s="49">
        <f t="shared" si="129"/>
        <v>1094.0859</v>
      </c>
      <c r="AF293" s="16">
        <f t="shared" si="145"/>
        <v>-0.65687616864853471</v>
      </c>
      <c r="AG293" s="15">
        <f t="shared" si="146"/>
        <v>1.0025507766025299</v>
      </c>
      <c r="AH293" s="16">
        <f t="shared" si="126"/>
        <v>0.25507766025298917</v>
      </c>
      <c r="AI293" s="64">
        <f t="shared" si="147"/>
        <v>1192.4715715686416</v>
      </c>
      <c r="AJ293" s="64">
        <f t="shared" si="148"/>
        <v>-0.60239816054660222</v>
      </c>
      <c r="AK293" s="64">
        <f t="shared" si="149"/>
        <v>1.0081381724074077</v>
      </c>
      <c r="AL293" s="64">
        <f t="shared" si="150"/>
        <v>0.81381724074076622</v>
      </c>
      <c r="AM293" s="9">
        <v>1.9</v>
      </c>
      <c r="AN293" s="17">
        <f t="shared" si="130"/>
        <v>1.030575741951909</v>
      </c>
      <c r="AO293" s="18">
        <f t="shared" si="151"/>
        <v>7.4692290285005569E-3</v>
      </c>
      <c r="AP293" s="17">
        <f t="shared" si="152"/>
        <v>1.030575741951909</v>
      </c>
      <c r="AQ293" s="18">
        <f t="shared" si="153"/>
        <v>3.0575741951909041</v>
      </c>
    </row>
    <row r="294" spans="1:43" x14ac:dyDescent="0.3">
      <c r="A294">
        <f t="shared" si="131"/>
        <v>292</v>
      </c>
      <c r="B294" s="7">
        <v>44258</v>
      </c>
      <c r="C294" s="8">
        <v>6.0875000000000004</v>
      </c>
      <c r="D294" s="46">
        <v>1080.5625190000001</v>
      </c>
      <c r="E294" s="46">
        <v>0</v>
      </c>
      <c r="F294" s="46">
        <f t="shared" si="122"/>
        <v>98.393020219782258</v>
      </c>
      <c r="G294" s="47">
        <f t="shared" si="127"/>
        <v>1080.5625190000001</v>
      </c>
      <c r="H294" s="12">
        <f t="shared" si="132"/>
        <v>-0.1679808205672928</v>
      </c>
      <c r="I294" s="11">
        <f t="shared" si="133"/>
        <v>1.0579181691621682</v>
      </c>
      <c r="J294" s="12">
        <f t="shared" si="134"/>
        <v>5.7918169162168187</v>
      </c>
      <c r="K294" s="57">
        <f t="shared" si="135"/>
        <v>1178.9555392197824</v>
      </c>
      <c r="L294" s="59">
        <f t="shared" si="136"/>
        <v>-0.15336169589448279</v>
      </c>
      <c r="M294" s="58">
        <f t="shared" si="137"/>
        <v>1.0599455312196882</v>
      </c>
      <c r="N294" s="59">
        <f t="shared" si="138"/>
        <v>5.9945531219688153</v>
      </c>
      <c r="O294" s="8">
        <v>7.7952000000000004</v>
      </c>
      <c r="P294" s="46">
        <v>1085.4996430000001</v>
      </c>
      <c r="Q294" s="46">
        <v>0</v>
      </c>
      <c r="R294" s="46">
        <f t="shared" si="123"/>
        <v>98.393020219782258</v>
      </c>
      <c r="S294" s="48">
        <f t="shared" si="128"/>
        <v>1085.4996430000001</v>
      </c>
      <c r="T294" s="14">
        <f t="shared" si="139"/>
        <v>-0.46651264587218577</v>
      </c>
      <c r="U294" s="13">
        <f t="shared" si="140"/>
        <v>1.023038692832331</v>
      </c>
      <c r="V294" s="14">
        <f t="shared" si="124"/>
        <v>2.3038692832330954</v>
      </c>
      <c r="W294" s="56">
        <f t="shared" si="141"/>
        <v>1183.8926632197824</v>
      </c>
      <c r="X294" s="56">
        <f t="shared" si="142"/>
        <v>-0.42729138230784836</v>
      </c>
      <c r="Y294" s="56">
        <f t="shared" si="143"/>
        <v>1.0279088785732766</v>
      </c>
      <c r="Z294" s="56">
        <f t="shared" si="144"/>
        <v>2.7908878573276619</v>
      </c>
      <c r="AA294" s="8">
        <v>8.5045999999999999</v>
      </c>
      <c r="AB294" s="46">
        <v>1081.771808</v>
      </c>
      <c r="AC294" s="46">
        <v>0</v>
      </c>
      <c r="AD294" s="46">
        <f t="shared" si="125"/>
        <v>98.393020219782258</v>
      </c>
      <c r="AE294" s="49">
        <f t="shared" si="129"/>
        <v>1081.771808</v>
      </c>
      <c r="AF294" s="16">
        <f t="shared" si="145"/>
        <v>-1.1255141849465411</v>
      </c>
      <c r="AG294" s="15">
        <f t="shared" si="146"/>
        <v>0.9912669254005767</v>
      </c>
      <c r="AH294" s="16">
        <f t="shared" si="126"/>
        <v>-0.87330745994232961</v>
      </c>
      <c r="AI294" s="64">
        <f t="shared" si="147"/>
        <v>1180.1648282197823</v>
      </c>
      <c r="AJ294" s="64">
        <f t="shared" si="148"/>
        <v>-1.0320366239566114</v>
      </c>
      <c r="AK294" s="64">
        <f t="shared" si="149"/>
        <v>0.99773381724807642</v>
      </c>
      <c r="AL294" s="64">
        <f t="shared" si="150"/>
        <v>-0.22661827519235844</v>
      </c>
      <c r="AM294" s="9">
        <v>1.9</v>
      </c>
      <c r="AN294" s="17">
        <f t="shared" si="130"/>
        <v>1.0306527180143876</v>
      </c>
      <c r="AO294" s="18">
        <f t="shared" si="151"/>
        <v>7.4692290285005569E-3</v>
      </c>
      <c r="AP294" s="17">
        <f t="shared" si="152"/>
        <v>1.0306527180143876</v>
      </c>
      <c r="AQ294" s="18">
        <f t="shared" si="153"/>
        <v>3.0652718014387625</v>
      </c>
    </row>
    <row r="295" spans="1:43" x14ac:dyDescent="0.3">
      <c r="A295">
        <f t="shared" si="131"/>
        <v>293</v>
      </c>
      <c r="B295" s="7">
        <v>44259</v>
      </c>
      <c r="C295" s="8">
        <v>5.7542</v>
      </c>
      <c r="D295" s="46">
        <v>1086.610019</v>
      </c>
      <c r="E295" s="46">
        <v>0</v>
      </c>
      <c r="F295" s="46">
        <f t="shared" si="122"/>
        <v>98.400369419810531</v>
      </c>
      <c r="G295" s="47">
        <f t="shared" si="127"/>
        <v>1086.610019</v>
      </c>
      <c r="H295" s="12">
        <f t="shared" si="132"/>
        <v>0.55966220312699821</v>
      </c>
      <c r="I295" s="11">
        <f t="shared" si="133"/>
        <v>1.0638389372949819</v>
      </c>
      <c r="J295" s="12">
        <f t="shared" si="134"/>
        <v>6.3838937294981912</v>
      </c>
      <c r="K295" s="57">
        <f t="shared" si="135"/>
        <v>1185.0103884198104</v>
      </c>
      <c r="L295" s="59">
        <f t="shared" si="136"/>
        <v>0.51357739953747927</v>
      </c>
      <c r="M295" s="58">
        <f t="shared" si="137"/>
        <v>1.06538917191544</v>
      </c>
      <c r="N295" s="59">
        <f t="shared" si="138"/>
        <v>6.5389171915440025</v>
      </c>
      <c r="O295" s="8">
        <v>7.2816000000000001</v>
      </c>
      <c r="P295" s="46">
        <v>1102.8439550000001</v>
      </c>
      <c r="Q295" s="46">
        <v>0</v>
      </c>
      <c r="R295" s="46">
        <f t="shared" si="123"/>
        <v>98.400369419810531</v>
      </c>
      <c r="S295" s="48">
        <f t="shared" si="128"/>
        <v>1102.8439550000001</v>
      </c>
      <c r="T295" s="14">
        <f t="shared" si="139"/>
        <v>1.5978183053165562</v>
      </c>
      <c r="U295" s="13">
        <f t="shared" si="140"/>
        <v>1.0393849923368772</v>
      </c>
      <c r="V295" s="14">
        <f t="shared" si="124"/>
        <v>3.93849923368772</v>
      </c>
      <c r="W295" s="56">
        <f t="shared" si="141"/>
        <v>1201.2443244198105</v>
      </c>
      <c r="X295" s="56">
        <f t="shared" si="142"/>
        <v>1.4656447952669627</v>
      </c>
      <c r="Y295" s="56">
        <f t="shared" si="143"/>
        <v>1.0429743715521729</v>
      </c>
      <c r="Z295" s="56">
        <f t="shared" si="144"/>
        <v>4.2974371552172874</v>
      </c>
      <c r="AA295" s="8">
        <v>7.9339000000000004</v>
      </c>
      <c r="AB295" s="46">
        <v>1108.4491</v>
      </c>
      <c r="AC295" s="46">
        <v>0</v>
      </c>
      <c r="AD295" s="46">
        <f t="shared" si="125"/>
        <v>98.400369419810531</v>
      </c>
      <c r="AE295" s="49">
        <f t="shared" si="129"/>
        <v>1108.4491</v>
      </c>
      <c r="AF295" s="16">
        <f t="shared" si="145"/>
        <v>2.4660738801579152</v>
      </c>
      <c r="AG295" s="15">
        <f t="shared" si="146"/>
        <v>1.0157123001305248</v>
      </c>
      <c r="AH295" s="16">
        <f t="shared" si="126"/>
        <v>1.5712300130524826</v>
      </c>
      <c r="AI295" s="64">
        <f t="shared" si="147"/>
        <v>1206.8494694198105</v>
      </c>
      <c r="AJ295" s="64">
        <f t="shared" si="148"/>
        <v>2.2610944303670388</v>
      </c>
      <c r="AK295" s="64">
        <f t="shared" si="149"/>
        <v>1.0202935210197612</v>
      </c>
      <c r="AL295" s="64">
        <f t="shared" si="150"/>
        <v>2.0293521019761229</v>
      </c>
      <c r="AM295" s="9">
        <v>1.9</v>
      </c>
      <c r="AN295" s="17">
        <f t="shared" si="130"/>
        <v>1.0307296998263846</v>
      </c>
      <c r="AO295" s="18">
        <f t="shared" si="151"/>
        <v>7.4692290285005569E-3</v>
      </c>
      <c r="AP295" s="17">
        <f t="shared" si="152"/>
        <v>1.0307296998263846</v>
      </c>
      <c r="AQ295" s="18">
        <f t="shared" si="153"/>
        <v>3.0729699826384627</v>
      </c>
    </row>
    <row r="296" spans="1:43" x14ac:dyDescent="0.3">
      <c r="A296">
        <f t="shared" si="131"/>
        <v>294</v>
      </c>
      <c r="B296" s="7">
        <v>44260</v>
      </c>
      <c r="C296" s="8">
        <v>5.5925000000000002</v>
      </c>
      <c r="D296" s="46">
        <v>1089.674614</v>
      </c>
      <c r="E296" s="46">
        <v>0</v>
      </c>
      <c r="F296" s="46">
        <f t="shared" si="122"/>
        <v>98.407719168767386</v>
      </c>
      <c r="G296" s="47">
        <f t="shared" si="127"/>
        <v>1089.674614</v>
      </c>
      <c r="H296" s="12">
        <f t="shared" si="132"/>
        <v>0.28203264707795661</v>
      </c>
      <c r="I296" s="11">
        <f t="shared" si="133"/>
        <v>1.066839310410481</v>
      </c>
      <c r="J296" s="12">
        <f t="shared" si="134"/>
        <v>6.6839310410480968</v>
      </c>
      <c r="K296" s="57">
        <f t="shared" si="135"/>
        <v>1188.0823331687675</v>
      </c>
      <c r="L296" s="59">
        <f t="shared" si="136"/>
        <v>0.25923357119708168</v>
      </c>
      <c r="M296" s="58">
        <f t="shared" si="137"/>
        <v>1.0681510183129435</v>
      </c>
      <c r="N296" s="59">
        <f t="shared" si="138"/>
        <v>6.8151018312943457</v>
      </c>
      <c r="O296" s="8">
        <v>7.0621</v>
      </c>
      <c r="P296" s="46">
        <v>1110.534044</v>
      </c>
      <c r="Q296" s="46">
        <v>0</v>
      </c>
      <c r="R296" s="46">
        <f t="shared" si="123"/>
        <v>98.407719168767386</v>
      </c>
      <c r="S296" s="48">
        <f t="shared" si="128"/>
        <v>1110.534044</v>
      </c>
      <c r="T296" s="14">
        <f t="shared" si="139"/>
        <v>0.69729620089362676</v>
      </c>
      <c r="U296" s="13">
        <f t="shared" si="140"/>
        <v>1.0466325844011009</v>
      </c>
      <c r="V296" s="14">
        <f t="shared" si="124"/>
        <v>4.6632584401100852</v>
      </c>
      <c r="W296" s="56">
        <f t="shared" si="141"/>
        <v>1208.9417631687675</v>
      </c>
      <c r="X296" s="56">
        <f t="shared" si="142"/>
        <v>0.64078877148283642</v>
      </c>
      <c r="Y296" s="56">
        <f t="shared" si="143"/>
        <v>1.049657634214523</v>
      </c>
      <c r="Z296" s="56">
        <f t="shared" si="144"/>
        <v>4.9657634214522961</v>
      </c>
      <c r="AA296" s="8">
        <v>7.6898999999999997</v>
      </c>
      <c r="AB296" s="46">
        <v>1120.3048610000001</v>
      </c>
      <c r="AC296" s="46">
        <v>0</v>
      </c>
      <c r="AD296" s="46">
        <f t="shared" si="125"/>
        <v>98.407719168767386</v>
      </c>
      <c r="AE296" s="49">
        <f t="shared" si="129"/>
        <v>1120.3048610000001</v>
      </c>
      <c r="AF296" s="16">
        <f t="shared" si="145"/>
        <v>1.0695810028624742</v>
      </c>
      <c r="AG296" s="15">
        <f t="shared" si="146"/>
        <v>1.0265761659364585</v>
      </c>
      <c r="AH296" s="16">
        <f t="shared" si="126"/>
        <v>2.6576165936458507</v>
      </c>
      <c r="AI296" s="64">
        <f t="shared" si="147"/>
        <v>1218.7125801687675</v>
      </c>
      <c r="AJ296" s="64">
        <f t="shared" si="148"/>
        <v>0.98298180921108091</v>
      </c>
      <c r="AK296" s="64">
        <f t="shared" si="149"/>
        <v>1.0303228207319448</v>
      </c>
      <c r="AL296" s="64">
        <f t="shared" si="150"/>
        <v>3.0322820731944811</v>
      </c>
      <c r="AM296" s="9">
        <v>1.9</v>
      </c>
      <c r="AN296" s="17">
        <f t="shared" si="130"/>
        <v>1.0308066873883295</v>
      </c>
      <c r="AO296" s="18">
        <f t="shared" si="151"/>
        <v>7.4692290285005569E-3</v>
      </c>
      <c r="AP296" s="17">
        <f t="shared" si="152"/>
        <v>1.0308066873883295</v>
      </c>
      <c r="AQ296" s="18">
        <f t="shared" si="153"/>
        <v>3.0806687388329479</v>
      </c>
    </row>
    <row r="297" spans="1:43" x14ac:dyDescent="0.3">
      <c r="A297">
        <f t="shared" si="131"/>
        <v>295</v>
      </c>
      <c r="B297" s="7">
        <v>44263</v>
      </c>
      <c r="C297" s="8">
        <v>5.8901000000000003</v>
      </c>
      <c r="D297" s="46">
        <v>1084.734011</v>
      </c>
      <c r="E297" s="46">
        <v>0</v>
      </c>
      <c r="F297" s="46">
        <f t="shared" si="122"/>
        <v>98.415069466693822</v>
      </c>
      <c r="G297" s="47">
        <f t="shared" si="127"/>
        <v>1084.734011</v>
      </c>
      <c r="H297" s="12">
        <f t="shared" si="132"/>
        <v>-0.45340167941179121</v>
      </c>
      <c r="I297" s="11">
        <f t="shared" si="133"/>
        <v>1.0620022430604548</v>
      </c>
      <c r="J297" s="12">
        <f t="shared" si="134"/>
        <v>6.2002243060454765</v>
      </c>
      <c r="K297" s="57">
        <f t="shared" si="135"/>
        <v>1183.1490804666939</v>
      </c>
      <c r="L297" s="59">
        <f t="shared" si="136"/>
        <v>-0.41522818447404797</v>
      </c>
      <c r="M297" s="58">
        <f t="shared" si="137"/>
        <v>1.0637157542321616</v>
      </c>
      <c r="N297" s="59">
        <f t="shared" si="138"/>
        <v>6.3715754232161581</v>
      </c>
      <c r="O297" s="8">
        <v>7.3883000000000001</v>
      </c>
      <c r="P297" s="46">
        <v>1099.89906</v>
      </c>
      <c r="Q297" s="46">
        <v>0</v>
      </c>
      <c r="R297" s="46">
        <f t="shared" si="123"/>
        <v>98.415069466693822</v>
      </c>
      <c r="S297" s="48">
        <f t="shared" si="128"/>
        <v>1099.89906</v>
      </c>
      <c r="T297" s="14">
        <f t="shared" si="139"/>
        <v>-0.95764592336982091</v>
      </c>
      <c r="U297" s="13">
        <f t="shared" si="140"/>
        <v>1.0366095501239234</v>
      </c>
      <c r="V297" s="14">
        <f t="shared" si="124"/>
        <v>3.6609550123923418</v>
      </c>
      <c r="W297" s="56">
        <f t="shared" si="141"/>
        <v>1198.3141294666939</v>
      </c>
      <c r="X297" s="56">
        <f t="shared" si="142"/>
        <v>-0.87908566201050364</v>
      </c>
      <c r="Y297" s="56">
        <f t="shared" si="143"/>
        <v>1.0404302444519444</v>
      </c>
      <c r="Z297" s="56">
        <f t="shared" si="144"/>
        <v>4.043024445194443</v>
      </c>
      <c r="AA297" s="8">
        <v>7.9598000000000004</v>
      </c>
      <c r="AB297" s="46">
        <v>1107.9084640000001</v>
      </c>
      <c r="AC297" s="46">
        <v>0</v>
      </c>
      <c r="AD297" s="46">
        <f t="shared" si="125"/>
        <v>98.415069466693822</v>
      </c>
      <c r="AE297" s="49">
        <f t="shared" si="129"/>
        <v>1107.9084640000001</v>
      </c>
      <c r="AF297" s="16">
        <f t="shared" si="145"/>
        <v>-1.1065199689426319</v>
      </c>
      <c r="AG297" s="15">
        <f t="shared" si="146"/>
        <v>1.015216895663966</v>
      </c>
      <c r="AH297" s="16">
        <f t="shared" si="126"/>
        <v>1.5216895663966001</v>
      </c>
      <c r="AI297" s="64">
        <f t="shared" si="147"/>
        <v>1206.323533466694</v>
      </c>
      <c r="AJ297" s="64">
        <f t="shared" si="148"/>
        <v>-1.0165683774559731</v>
      </c>
      <c r="AK297" s="64">
        <f t="shared" si="149"/>
        <v>1.0198488847506715</v>
      </c>
      <c r="AL297" s="64">
        <f t="shared" si="150"/>
        <v>1.9848884750671481</v>
      </c>
      <c r="AM297" s="9">
        <v>1.9</v>
      </c>
      <c r="AN297" s="17">
        <f t="shared" si="130"/>
        <v>1.0308836807006516</v>
      </c>
      <c r="AO297" s="18">
        <f t="shared" si="151"/>
        <v>7.4692290285005569E-3</v>
      </c>
      <c r="AP297" s="17">
        <f t="shared" si="152"/>
        <v>1.0308836807006516</v>
      </c>
      <c r="AQ297" s="18">
        <f t="shared" si="153"/>
        <v>3.0883680700651617</v>
      </c>
    </row>
    <row r="298" spans="1:43" x14ac:dyDescent="0.3">
      <c r="A298">
        <f t="shared" si="131"/>
        <v>296</v>
      </c>
      <c r="B298" s="7">
        <v>44264</v>
      </c>
      <c r="C298" s="8">
        <v>5.9837999999999996</v>
      </c>
      <c r="D298" s="46">
        <v>1083.3625059999999</v>
      </c>
      <c r="E298" s="46">
        <v>0</v>
      </c>
      <c r="F298" s="46">
        <f t="shared" si="122"/>
        <v>98.422420313630852</v>
      </c>
      <c r="G298" s="47">
        <f t="shared" si="127"/>
        <v>1083.3625059999999</v>
      </c>
      <c r="H298" s="12">
        <f t="shared" si="132"/>
        <v>-0.12643698695643524</v>
      </c>
      <c r="I298" s="11">
        <f t="shared" si="133"/>
        <v>1.0606594794229194</v>
      </c>
      <c r="J298" s="12">
        <f t="shared" si="134"/>
        <v>6.0659479422919382</v>
      </c>
      <c r="K298" s="57">
        <f t="shared" si="135"/>
        <v>1181.7849263136309</v>
      </c>
      <c r="L298" s="59">
        <f t="shared" si="136"/>
        <v>-0.11529858540945126</v>
      </c>
      <c r="M298" s="58">
        <f t="shared" si="137"/>
        <v>1.0624893050147544</v>
      </c>
      <c r="N298" s="59">
        <f t="shared" si="138"/>
        <v>6.2489305014754359</v>
      </c>
      <c r="O298" s="8">
        <v>7.5273000000000003</v>
      </c>
      <c r="P298" s="46">
        <v>1095.6008320000001</v>
      </c>
      <c r="Q298" s="46">
        <v>0</v>
      </c>
      <c r="R298" s="46">
        <f t="shared" si="123"/>
        <v>98.422420313630852</v>
      </c>
      <c r="S298" s="48">
        <f t="shared" si="128"/>
        <v>1095.6008320000001</v>
      </c>
      <c r="T298" s="14">
        <f t="shared" si="139"/>
        <v>-0.39078385974798957</v>
      </c>
      <c r="U298" s="13">
        <f t="shared" si="140"/>
        <v>1.0325586473134329</v>
      </c>
      <c r="V298" s="14">
        <f t="shared" si="124"/>
        <v>3.2558647313432942</v>
      </c>
      <c r="W298" s="56">
        <f t="shared" si="141"/>
        <v>1194.023252313631</v>
      </c>
      <c r="X298" s="56">
        <f t="shared" si="142"/>
        <v>-0.35807615445313523</v>
      </c>
      <c r="Y298" s="56">
        <f t="shared" si="143"/>
        <v>1.0367047118428436</v>
      </c>
      <c r="Z298" s="56">
        <f t="shared" si="144"/>
        <v>3.6704711842843629</v>
      </c>
      <c r="AA298" s="8">
        <v>8.1427999999999994</v>
      </c>
      <c r="AB298" s="46">
        <v>1099.7349959999999</v>
      </c>
      <c r="AC298" s="46">
        <v>0</v>
      </c>
      <c r="AD298" s="46">
        <f t="shared" si="125"/>
        <v>98.422420313630852</v>
      </c>
      <c r="AE298" s="49">
        <f t="shared" si="129"/>
        <v>1099.7349959999999</v>
      </c>
      <c r="AF298" s="16">
        <f t="shared" si="145"/>
        <v>-0.73773856465457754</v>
      </c>
      <c r="AG298" s="15">
        <f t="shared" si="146"/>
        <v>1.007727249109764</v>
      </c>
      <c r="AH298" s="16">
        <f t="shared" si="126"/>
        <v>0.77272491097639673</v>
      </c>
      <c r="AI298" s="64">
        <f t="shared" si="147"/>
        <v>1198.1574163136308</v>
      </c>
      <c r="AJ298" s="64">
        <f t="shared" si="148"/>
        <v>-0.67694253875622001</v>
      </c>
      <c r="AK298" s="64">
        <f t="shared" si="149"/>
        <v>1.0129450938187632</v>
      </c>
      <c r="AL298" s="64">
        <f t="shared" si="150"/>
        <v>1.2945093818763187</v>
      </c>
      <c r="AM298" s="9">
        <v>1.9</v>
      </c>
      <c r="AN298" s="17">
        <f t="shared" si="130"/>
        <v>1.0309606797637805</v>
      </c>
      <c r="AO298" s="18">
        <f t="shared" si="151"/>
        <v>7.4692290285005569E-3</v>
      </c>
      <c r="AP298" s="17">
        <f t="shared" si="152"/>
        <v>1.0309606797637805</v>
      </c>
      <c r="AQ298" s="18">
        <f t="shared" si="153"/>
        <v>3.0960679763780474</v>
      </c>
    </row>
    <row r="299" spans="1:43" x14ac:dyDescent="0.3">
      <c r="A299">
        <f t="shared" si="131"/>
        <v>297</v>
      </c>
      <c r="B299" s="7">
        <v>44265</v>
      </c>
      <c r="C299" s="8">
        <v>6.0339999999999998</v>
      </c>
      <c r="D299" s="46">
        <v>1082.7490560000001</v>
      </c>
      <c r="E299" s="46">
        <v>0</v>
      </c>
      <c r="F299" s="46">
        <f t="shared" si="122"/>
        <v>98.429771709619473</v>
      </c>
      <c r="G299" s="47">
        <f t="shared" si="127"/>
        <v>1082.7490560000001</v>
      </c>
      <c r="H299" s="12">
        <f t="shared" si="132"/>
        <v>-5.6624629023283024E-2</v>
      </c>
      <c r="I299" s="11">
        <f t="shared" si="133"/>
        <v>1.0600588849274959</v>
      </c>
      <c r="J299" s="12">
        <f t="shared" si="134"/>
        <v>6.0058884927495892</v>
      </c>
      <c r="K299" s="57">
        <f t="shared" si="135"/>
        <v>1181.1788277096196</v>
      </c>
      <c r="L299" s="59">
        <f t="shared" si="136"/>
        <v>-5.1286709663989072E-2</v>
      </c>
      <c r="M299" s="58">
        <f t="shared" si="137"/>
        <v>1.0619443892096805</v>
      </c>
      <c r="N299" s="59">
        <f t="shared" si="138"/>
        <v>6.1944389209680484</v>
      </c>
      <c r="O299" s="8">
        <v>7.5858999999999996</v>
      </c>
      <c r="P299" s="46">
        <v>1093.9831589999999</v>
      </c>
      <c r="Q299" s="46">
        <v>0</v>
      </c>
      <c r="R299" s="46">
        <f t="shared" si="123"/>
        <v>98.429771709619473</v>
      </c>
      <c r="S299" s="48">
        <f t="shared" si="128"/>
        <v>1093.9831589999999</v>
      </c>
      <c r="T299" s="14">
        <f t="shared" si="139"/>
        <v>-0.14765167684722691</v>
      </c>
      <c r="U299" s="13">
        <f t="shared" si="140"/>
        <v>1.0310340571562435</v>
      </c>
      <c r="V299" s="14">
        <f t="shared" si="124"/>
        <v>3.1034057156243522</v>
      </c>
      <c r="W299" s="56">
        <f t="shared" si="141"/>
        <v>1192.4129307096193</v>
      </c>
      <c r="X299" s="56">
        <f t="shared" si="142"/>
        <v>-0.13486517962623124</v>
      </c>
      <c r="Y299" s="56">
        <f t="shared" si="143"/>
        <v>1.0353065581710232</v>
      </c>
      <c r="Z299" s="56">
        <f t="shared" si="144"/>
        <v>3.5306558171023239</v>
      </c>
      <c r="AA299" s="8">
        <v>8.1489999999999991</v>
      </c>
      <c r="AB299" s="46">
        <v>1099.7900979999999</v>
      </c>
      <c r="AC299" s="46">
        <v>0</v>
      </c>
      <c r="AD299" s="46">
        <f t="shared" si="125"/>
        <v>98.429771709619473</v>
      </c>
      <c r="AE299" s="49">
        <f t="shared" si="129"/>
        <v>1099.7900979999999</v>
      </c>
      <c r="AF299" s="16">
        <f t="shared" si="145"/>
        <v>5.0104798156258568E-3</v>
      </c>
      <c r="AG299" s="15">
        <f t="shared" si="146"/>
        <v>1.0077777410801771</v>
      </c>
      <c r="AH299" s="16">
        <f t="shared" si="126"/>
        <v>0.77777410801771474</v>
      </c>
      <c r="AI299" s="64">
        <f t="shared" si="147"/>
        <v>1198.2198697096194</v>
      </c>
      <c r="AJ299" s="64">
        <f t="shared" si="148"/>
        <v>5.2124533169273235E-3</v>
      </c>
      <c r="AK299" s="64">
        <f t="shared" si="149"/>
        <v>1.0129978931089045</v>
      </c>
      <c r="AL299" s="64">
        <f t="shared" si="150"/>
        <v>1.2997893108904535</v>
      </c>
      <c r="AM299" s="9">
        <v>1.9</v>
      </c>
      <c r="AN299" s="17">
        <f t="shared" si="130"/>
        <v>1.0310376845781457</v>
      </c>
      <c r="AO299" s="18">
        <f t="shared" si="151"/>
        <v>7.4692290285005569E-3</v>
      </c>
      <c r="AP299" s="17">
        <f t="shared" si="152"/>
        <v>1.0310376845781457</v>
      </c>
      <c r="AQ299" s="18">
        <f t="shared" si="153"/>
        <v>3.1037684578145708</v>
      </c>
    </row>
    <row r="300" spans="1:43" x14ac:dyDescent="0.3">
      <c r="A300">
        <f t="shared" si="131"/>
        <v>298</v>
      </c>
      <c r="B300" s="7">
        <v>44266</v>
      </c>
      <c r="C300" s="8">
        <v>6.0712000000000002</v>
      </c>
      <c r="D300" s="46">
        <v>1082.363155</v>
      </c>
      <c r="E300" s="46">
        <v>0</v>
      </c>
      <c r="F300" s="46">
        <f t="shared" si="122"/>
        <v>98.437123654700699</v>
      </c>
      <c r="G300" s="47">
        <f t="shared" si="127"/>
        <v>1082.363155</v>
      </c>
      <c r="H300" s="12">
        <f t="shared" si="132"/>
        <v>-3.5640853054696997E-2</v>
      </c>
      <c r="I300" s="11">
        <f t="shared" si="133"/>
        <v>1.0596810708980255</v>
      </c>
      <c r="J300" s="12">
        <f t="shared" si="134"/>
        <v>5.9681070898025546</v>
      </c>
      <c r="K300" s="57">
        <f t="shared" si="135"/>
        <v>1180.8002786547006</v>
      </c>
      <c r="L300" s="59">
        <f t="shared" si="136"/>
        <v>-3.2048411810170485E-2</v>
      </c>
      <c r="M300" s="58">
        <f t="shared" si="137"/>
        <v>1.0616040528986315</v>
      </c>
      <c r="N300" s="59">
        <f t="shared" si="138"/>
        <v>6.1604052898631467</v>
      </c>
      <c r="O300" s="8">
        <v>7.524</v>
      </c>
      <c r="P300" s="46">
        <v>1096.340978</v>
      </c>
      <c r="Q300" s="46">
        <v>0</v>
      </c>
      <c r="R300" s="46">
        <f t="shared" si="123"/>
        <v>98.437123654700699</v>
      </c>
      <c r="S300" s="48">
        <f t="shared" si="128"/>
        <v>1096.340978</v>
      </c>
      <c r="T300" s="14">
        <f t="shared" si="139"/>
        <v>0.2155260783132551</v>
      </c>
      <c r="U300" s="13">
        <f t="shared" si="140"/>
        <v>1.0332562044257063</v>
      </c>
      <c r="V300" s="14">
        <f t="shared" si="124"/>
        <v>3.3256204425706315</v>
      </c>
      <c r="W300" s="56">
        <f t="shared" si="141"/>
        <v>1194.7781016547005</v>
      </c>
      <c r="X300" s="56">
        <f t="shared" si="142"/>
        <v>0.19835166863493292</v>
      </c>
      <c r="Y300" s="56">
        <f t="shared" si="143"/>
        <v>1.0373601060046425</v>
      </c>
      <c r="Z300" s="56">
        <f t="shared" si="144"/>
        <v>3.7360106004642457</v>
      </c>
      <c r="AA300" s="8">
        <v>8.0510000000000002</v>
      </c>
      <c r="AB300" s="46">
        <v>1104.6713830000001</v>
      </c>
      <c r="AC300" s="46">
        <v>0</v>
      </c>
      <c r="AD300" s="46">
        <f t="shared" si="125"/>
        <v>98.437123654700699</v>
      </c>
      <c r="AE300" s="49">
        <f t="shared" si="129"/>
        <v>1104.6713830000001</v>
      </c>
      <c r="AF300" s="16">
        <f t="shared" si="145"/>
        <v>0.44383787496149463</v>
      </c>
      <c r="AG300" s="15">
        <f t="shared" si="146"/>
        <v>1.0122506403905223</v>
      </c>
      <c r="AH300" s="16">
        <f t="shared" si="126"/>
        <v>1.2250640390522261</v>
      </c>
      <c r="AI300" s="64">
        <f t="shared" si="147"/>
        <v>1203.1085066547007</v>
      </c>
      <c r="AJ300" s="64">
        <f t="shared" si="148"/>
        <v>0.40799164399318855</v>
      </c>
      <c r="AK300" s="64">
        <f t="shared" si="149"/>
        <v>1.0171308398666159</v>
      </c>
      <c r="AL300" s="64">
        <f t="shared" si="150"/>
        <v>1.7130839866615899</v>
      </c>
      <c r="AM300" s="9">
        <v>1.9</v>
      </c>
      <c r="AN300" s="17">
        <f t="shared" si="130"/>
        <v>1.031114695144177</v>
      </c>
      <c r="AO300" s="18">
        <f t="shared" si="151"/>
        <v>7.4692290285005569E-3</v>
      </c>
      <c r="AP300" s="17">
        <f t="shared" si="152"/>
        <v>1.031114695144177</v>
      </c>
      <c r="AQ300" s="18">
        <f t="shared" si="153"/>
        <v>3.1114695144176974</v>
      </c>
    </row>
    <row r="301" spans="1:43" x14ac:dyDescent="0.3">
      <c r="A301">
        <f t="shared" si="131"/>
        <v>299</v>
      </c>
      <c r="B301" s="7">
        <v>44267</v>
      </c>
      <c r="C301" s="8">
        <v>6.1616999999999997</v>
      </c>
      <c r="D301" s="46">
        <v>1081.0708959999999</v>
      </c>
      <c r="E301" s="46">
        <v>0</v>
      </c>
      <c r="F301" s="46">
        <f t="shared" si="122"/>
        <v>98.444476148915541</v>
      </c>
      <c r="G301" s="47">
        <f t="shared" si="127"/>
        <v>1081.0708959999999</v>
      </c>
      <c r="H301" s="12">
        <f t="shared" si="132"/>
        <v>-0.11939236789708652</v>
      </c>
      <c r="I301" s="11">
        <f t="shared" si="133"/>
        <v>1.0584158925753231</v>
      </c>
      <c r="J301" s="12">
        <f t="shared" si="134"/>
        <v>5.8415892575323092</v>
      </c>
      <c r="K301" s="57">
        <f t="shared" si="135"/>
        <v>1179.5153721489155</v>
      </c>
      <c r="L301" s="59">
        <f t="shared" si="136"/>
        <v>-0.10881658219533685</v>
      </c>
      <c r="M301" s="58">
        <f t="shared" si="137"/>
        <v>1.06044885165182</v>
      </c>
      <c r="N301" s="59">
        <f t="shared" si="138"/>
        <v>6.0448851651820013</v>
      </c>
      <c r="O301" s="8">
        <v>7.6163999999999996</v>
      </c>
      <c r="P301" s="46">
        <v>1093.615771</v>
      </c>
      <c r="Q301" s="46">
        <v>0</v>
      </c>
      <c r="R301" s="46">
        <f t="shared" si="123"/>
        <v>98.444476148915541</v>
      </c>
      <c r="S301" s="48">
        <f t="shared" si="128"/>
        <v>1093.615771</v>
      </c>
      <c r="T301" s="14">
        <f t="shared" si="139"/>
        <v>-0.24857293986870754</v>
      </c>
      <c r="U301" s="13">
        <f t="shared" si="140"/>
        <v>1.0306878091019895</v>
      </c>
      <c r="V301" s="14">
        <f t="shared" si="124"/>
        <v>3.0687809101989538</v>
      </c>
      <c r="W301" s="56">
        <f t="shared" si="141"/>
        <v>1192.0602471489156</v>
      </c>
      <c r="X301" s="56">
        <f t="shared" si="142"/>
        <v>-0.22747776361324856</v>
      </c>
      <c r="Y301" s="56">
        <f t="shared" si="143"/>
        <v>1.035000342434887</v>
      </c>
      <c r="Z301" s="56">
        <f t="shared" si="144"/>
        <v>3.5000342434887033</v>
      </c>
      <c r="AA301" s="8">
        <v>8.1937999999999995</v>
      </c>
      <c r="AB301" s="46">
        <v>1098.408741</v>
      </c>
      <c r="AC301" s="46">
        <v>0</v>
      </c>
      <c r="AD301" s="46">
        <f t="shared" si="125"/>
        <v>98.444476148915541</v>
      </c>
      <c r="AE301" s="49">
        <f t="shared" si="129"/>
        <v>1098.408741</v>
      </c>
      <c r="AF301" s="16">
        <f t="shared" si="145"/>
        <v>-0.56692353005401985</v>
      </c>
      <c r="AG301" s="15">
        <f t="shared" si="146"/>
        <v>1.0065119533270259</v>
      </c>
      <c r="AH301" s="16">
        <f t="shared" si="126"/>
        <v>0.65119533270259211</v>
      </c>
      <c r="AI301" s="64">
        <f t="shared" si="147"/>
        <v>1196.8532171489155</v>
      </c>
      <c r="AJ301" s="64">
        <f t="shared" si="148"/>
        <v>-0.51992729427026152</v>
      </c>
      <c r="AK301" s="64">
        <f t="shared" si="149"/>
        <v>1.011842499011709</v>
      </c>
      <c r="AL301" s="64">
        <f t="shared" si="150"/>
        <v>1.1842499011708973</v>
      </c>
      <c r="AM301" s="9">
        <v>1.9</v>
      </c>
      <c r="AN301" s="17">
        <f t="shared" si="130"/>
        <v>1.0311917114623039</v>
      </c>
      <c r="AO301" s="18">
        <f t="shared" si="151"/>
        <v>7.4692290285005569E-3</v>
      </c>
      <c r="AP301" s="17">
        <f t="shared" si="152"/>
        <v>1.0311917114623039</v>
      </c>
      <c r="AQ301" s="18">
        <f t="shared" si="153"/>
        <v>3.1191711462303928</v>
      </c>
    </row>
    <row r="302" spans="1:43" x14ac:dyDescent="0.3">
      <c r="A302">
        <f t="shared" si="131"/>
        <v>300</v>
      </c>
      <c r="B302" s="7">
        <v>44270</v>
      </c>
      <c r="C302" s="8">
        <v>6.2549000000000001</v>
      </c>
      <c r="D302" s="46">
        <v>1079.7430609999999</v>
      </c>
      <c r="E302" s="46">
        <v>0</v>
      </c>
      <c r="F302" s="46">
        <f t="shared" si="122"/>
        <v>98.451829192305013</v>
      </c>
      <c r="G302" s="47">
        <f t="shared" si="127"/>
        <v>1079.7430609999999</v>
      </c>
      <c r="H302" s="12">
        <f t="shared" si="132"/>
        <v>-0.12282589466732219</v>
      </c>
      <c r="I302" s="11">
        <f t="shared" si="133"/>
        <v>1.0571158837859664</v>
      </c>
      <c r="J302" s="12">
        <f t="shared" si="134"/>
        <v>5.7115883785966437</v>
      </c>
      <c r="K302" s="57">
        <f t="shared" si="135"/>
        <v>1178.1948901923049</v>
      </c>
      <c r="L302" s="59">
        <f t="shared" si="136"/>
        <v>-0.11195122910563349</v>
      </c>
      <c r="M302" s="58">
        <f t="shared" si="137"/>
        <v>1.0592616661283591</v>
      </c>
      <c r="N302" s="59">
        <f t="shared" si="138"/>
        <v>5.9261666128359147</v>
      </c>
      <c r="O302" s="8">
        <v>7.6191000000000004</v>
      </c>
      <c r="P302" s="46">
        <v>1093.8457739999999</v>
      </c>
      <c r="Q302" s="46">
        <v>0</v>
      </c>
      <c r="R302" s="46">
        <f t="shared" si="123"/>
        <v>98.451829192305013</v>
      </c>
      <c r="S302" s="48">
        <f t="shared" si="128"/>
        <v>1093.8457739999999</v>
      </c>
      <c r="T302" s="14">
        <f t="shared" si="139"/>
        <v>2.1031426767881278E-2</v>
      </c>
      <c r="U302" s="13">
        <f t="shared" si="140"/>
        <v>1.0309045774537664</v>
      </c>
      <c r="V302" s="14">
        <f t="shared" si="124"/>
        <v>3.0904577453766402</v>
      </c>
      <c r="W302" s="56">
        <f t="shared" si="141"/>
        <v>1192.2976031923049</v>
      </c>
      <c r="X302" s="56">
        <f t="shared" si="142"/>
        <v>1.9911413366657804E-2</v>
      </c>
      <c r="Y302" s="56">
        <f t="shared" si="143"/>
        <v>1.0352064256314155</v>
      </c>
      <c r="Z302" s="56">
        <f t="shared" si="144"/>
        <v>3.5206425631415517</v>
      </c>
      <c r="AA302" s="8">
        <v>8.1636000000000006</v>
      </c>
      <c r="AB302" s="46">
        <v>1100.1429619999999</v>
      </c>
      <c r="AC302" s="46">
        <v>0</v>
      </c>
      <c r="AD302" s="46">
        <f t="shared" si="125"/>
        <v>98.451829192305013</v>
      </c>
      <c r="AE302" s="49">
        <f t="shared" si="129"/>
        <v>1100.1429619999999</v>
      </c>
      <c r="AF302" s="16">
        <f t="shared" si="145"/>
        <v>0.15788485062684376</v>
      </c>
      <c r="AG302" s="15">
        <f t="shared" si="146"/>
        <v>1.0081010832210777</v>
      </c>
      <c r="AH302" s="16">
        <f t="shared" si="126"/>
        <v>0.81010832210777206</v>
      </c>
      <c r="AI302" s="64">
        <f t="shared" si="147"/>
        <v>1198.5947911923049</v>
      </c>
      <c r="AJ302" s="64">
        <f t="shared" si="148"/>
        <v>0.14551275114069728</v>
      </c>
      <c r="AK302" s="64">
        <f t="shared" si="149"/>
        <v>1.0133148588692318</v>
      </c>
      <c r="AL302" s="64">
        <f t="shared" si="150"/>
        <v>1.3314858869231783</v>
      </c>
      <c r="AM302" s="9">
        <v>1.9</v>
      </c>
      <c r="AN302" s="17">
        <f t="shared" si="130"/>
        <v>1.031268733532956</v>
      </c>
      <c r="AO302" s="18">
        <f t="shared" si="151"/>
        <v>7.4692290285005569E-3</v>
      </c>
      <c r="AP302" s="17">
        <f t="shared" si="152"/>
        <v>1.031268733532956</v>
      </c>
      <c r="AQ302" s="18">
        <f t="shared" si="153"/>
        <v>3.1268733532956006</v>
      </c>
    </row>
    <row r="303" spans="1:43" x14ac:dyDescent="0.3">
      <c r="A303">
        <f t="shared" si="131"/>
        <v>301</v>
      </c>
      <c r="B303" s="7">
        <v>44271</v>
      </c>
      <c r="C303" s="8">
        <v>6.2</v>
      </c>
      <c r="D303" s="46">
        <v>1080.933878</v>
      </c>
      <c r="E303" s="46">
        <v>0</v>
      </c>
      <c r="F303" s="46">
        <f t="shared" si="122"/>
        <v>98.459182784910141</v>
      </c>
      <c r="G303" s="47">
        <f t="shared" si="127"/>
        <v>1080.933878</v>
      </c>
      <c r="H303" s="12">
        <f t="shared" si="132"/>
        <v>0.11028707134244087</v>
      </c>
      <c r="I303" s="11">
        <f t="shared" si="133"/>
        <v>1.0582817459348897</v>
      </c>
      <c r="J303" s="12">
        <f t="shared" si="134"/>
        <v>5.8281745934889662</v>
      </c>
      <c r="K303" s="57">
        <f t="shared" si="135"/>
        <v>1179.3930607849102</v>
      </c>
      <c r="L303" s="59">
        <f t="shared" si="136"/>
        <v>0.10169544975786593</v>
      </c>
      <c r="M303" s="58">
        <f t="shared" si="137"/>
        <v>1.060338887043841</v>
      </c>
      <c r="N303" s="59">
        <f t="shared" si="138"/>
        <v>6.033888704384105</v>
      </c>
      <c r="O303" s="8">
        <v>7.5872000000000002</v>
      </c>
      <c r="P303" s="46">
        <v>1095.210928</v>
      </c>
      <c r="Q303" s="46">
        <v>0</v>
      </c>
      <c r="R303" s="46">
        <f t="shared" si="123"/>
        <v>98.459182784910141</v>
      </c>
      <c r="S303" s="48">
        <f t="shared" si="128"/>
        <v>1095.210928</v>
      </c>
      <c r="T303" s="14">
        <f t="shared" si="139"/>
        <v>0.12480315163698741</v>
      </c>
      <c r="U303" s="13">
        <f t="shared" si="140"/>
        <v>1.0321911788567986</v>
      </c>
      <c r="V303" s="14">
        <f t="shared" si="124"/>
        <v>3.2191178856798564</v>
      </c>
      <c r="W303" s="56">
        <f t="shared" si="141"/>
        <v>1193.6701107849101</v>
      </c>
      <c r="X303" s="56">
        <f t="shared" si="142"/>
        <v>0.11511451410539664</v>
      </c>
      <c r="Y303" s="56">
        <f t="shared" si="143"/>
        <v>1.036398098478269</v>
      </c>
      <c r="Z303" s="56">
        <f t="shared" si="144"/>
        <v>3.6398098478269025</v>
      </c>
      <c r="AA303" s="8">
        <v>8.0855999999999995</v>
      </c>
      <c r="AB303" s="46">
        <v>1104.0872690000001</v>
      </c>
      <c r="AC303" s="46">
        <v>0</v>
      </c>
      <c r="AD303" s="46">
        <f t="shared" si="125"/>
        <v>98.459182784910141</v>
      </c>
      <c r="AE303" s="49">
        <f t="shared" si="129"/>
        <v>1104.0872690000001</v>
      </c>
      <c r="AF303" s="16">
        <f t="shared" si="145"/>
        <v>0.35852676754206669</v>
      </c>
      <c r="AG303" s="15">
        <f t="shared" si="146"/>
        <v>1.0117153954483069</v>
      </c>
      <c r="AH303" s="16">
        <f t="shared" si="126"/>
        <v>1.1715395448306909</v>
      </c>
      <c r="AI303" s="64">
        <f t="shared" si="147"/>
        <v>1202.5464517849102</v>
      </c>
      <c r="AJ303" s="64">
        <f t="shared" si="148"/>
        <v>0.3296911201052799</v>
      </c>
      <c r="AK303" s="64">
        <f t="shared" si="149"/>
        <v>1.0166556679776311</v>
      </c>
      <c r="AL303" s="64">
        <f t="shared" si="150"/>
        <v>1.6655667977631072</v>
      </c>
      <c r="AM303" s="9">
        <v>1.9</v>
      </c>
      <c r="AN303" s="17">
        <f t="shared" si="130"/>
        <v>1.0313457613565629</v>
      </c>
      <c r="AO303" s="18">
        <f t="shared" si="151"/>
        <v>7.4692290285005569E-3</v>
      </c>
      <c r="AP303" s="17">
        <f t="shared" si="152"/>
        <v>1.0313457613565629</v>
      </c>
      <c r="AQ303" s="18">
        <f t="shared" si="153"/>
        <v>3.1345761356562862</v>
      </c>
    </row>
    <row r="304" spans="1:43" x14ac:dyDescent="0.3">
      <c r="A304">
        <f t="shared" si="131"/>
        <v>302</v>
      </c>
      <c r="B304" s="7">
        <v>44272</v>
      </c>
      <c r="C304" s="8">
        <v>6.1933999999999996</v>
      </c>
      <c r="D304" s="46">
        <v>1081.3036870000001</v>
      </c>
      <c r="E304" s="46">
        <v>0</v>
      </c>
      <c r="F304" s="46">
        <f t="shared" si="122"/>
        <v>98.466536926771937</v>
      </c>
      <c r="G304" s="47">
        <f t="shared" si="127"/>
        <v>1081.3036870000001</v>
      </c>
      <c r="H304" s="12">
        <f t="shared" si="132"/>
        <v>3.4211990902188738E-2</v>
      </c>
      <c r="I304" s="11">
        <f t="shared" si="133"/>
        <v>1.0586438051895284</v>
      </c>
      <c r="J304" s="12">
        <f t="shared" si="134"/>
        <v>5.8643805189528386</v>
      </c>
      <c r="K304" s="57">
        <f t="shared" si="135"/>
        <v>1179.7702239267719</v>
      </c>
      <c r="L304" s="59">
        <f t="shared" si="136"/>
        <v>3.1979426910533348E-2</v>
      </c>
      <c r="M304" s="58">
        <f t="shared" si="137"/>
        <v>1.0606779773432271</v>
      </c>
      <c r="N304" s="59">
        <f t="shared" si="138"/>
        <v>6.0677977343227107</v>
      </c>
      <c r="O304" s="8">
        <v>7.6223999999999998</v>
      </c>
      <c r="P304" s="46">
        <v>1094.3753469999999</v>
      </c>
      <c r="Q304" s="46">
        <v>0</v>
      </c>
      <c r="R304" s="46">
        <f t="shared" si="123"/>
        <v>98.466536926771937</v>
      </c>
      <c r="S304" s="48">
        <f t="shared" si="128"/>
        <v>1094.3753469999999</v>
      </c>
      <c r="T304" s="14">
        <f t="shared" si="139"/>
        <v>-7.6294070725346774E-2</v>
      </c>
      <c r="U304" s="13">
        <f t="shared" si="140"/>
        <v>1.0314036781887808</v>
      </c>
      <c r="V304" s="14">
        <f t="shared" si="124"/>
        <v>3.1403678188780759</v>
      </c>
      <c r="W304" s="56">
        <f t="shared" si="141"/>
        <v>1192.841883926772</v>
      </c>
      <c r="X304" s="56">
        <f t="shared" si="142"/>
        <v>-6.9384903806757325E-2</v>
      </c>
      <c r="Y304" s="56">
        <f t="shared" si="143"/>
        <v>1.0356789946545848</v>
      </c>
      <c r="Z304" s="56">
        <f t="shared" si="144"/>
        <v>3.5678994654584795</v>
      </c>
      <c r="AA304" s="8">
        <v>8.1003000000000007</v>
      </c>
      <c r="AB304" s="46">
        <v>1103.748345</v>
      </c>
      <c r="AC304" s="46">
        <v>0</v>
      </c>
      <c r="AD304" s="46">
        <f t="shared" si="125"/>
        <v>98.466536926771937</v>
      </c>
      <c r="AE304" s="49">
        <f t="shared" si="129"/>
        <v>1103.748345</v>
      </c>
      <c r="AF304" s="16">
        <f t="shared" si="145"/>
        <v>-3.0697211127805879E-2</v>
      </c>
      <c r="AG304" s="15">
        <f t="shared" si="146"/>
        <v>1.0114048270373537</v>
      </c>
      <c r="AH304" s="16">
        <f t="shared" si="126"/>
        <v>1.1404827037353682</v>
      </c>
      <c r="AI304" s="64">
        <f t="shared" si="147"/>
        <v>1202.2148819267718</v>
      </c>
      <c r="AJ304" s="64">
        <f t="shared" si="148"/>
        <v>-2.7572311875878608E-2</v>
      </c>
      <c r="AK304" s="64">
        <f t="shared" si="149"/>
        <v>1.0163753525061525</v>
      </c>
      <c r="AL304" s="64">
        <f t="shared" si="150"/>
        <v>1.6375352506152518</v>
      </c>
      <c r="AM304" s="9">
        <v>1.9</v>
      </c>
      <c r="AN304" s="17">
        <f t="shared" si="130"/>
        <v>1.0314227949335544</v>
      </c>
      <c r="AO304" s="18">
        <f t="shared" si="151"/>
        <v>7.4692290285005569E-3</v>
      </c>
      <c r="AP304" s="17">
        <f t="shared" si="152"/>
        <v>1.0314227949335544</v>
      </c>
      <c r="AQ304" s="18">
        <f t="shared" si="153"/>
        <v>3.1422794933554377</v>
      </c>
    </row>
    <row r="305" spans="1:43" x14ac:dyDescent="0.3">
      <c r="A305">
        <f t="shared" si="131"/>
        <v>303</v>
      </c>
      <c r="B305" s="7">
        <v>44273</v>
      </c>
      <c r="C305" s="8">
        <v>6.3391000000000002</v>
      </c>
      <c r="D305" s="46">
        <v>1079.1042600000001</v>
      </c>
      <c r="E305" s="46">
        <v>0</v>
      </c>
      <c r="F305" s="46">
        <f t="shared" si="122"/>
        <v>98.473891617931429</v>
      </c>
      <c r="G305" s="47">
        <f t="shared" si="127"/>
        <v>1079.1042600000001</v>
      </c>
      <c r="H305" s="12">
        <f t="shared" si="132"/>
        <v>-0.20340511425630536</v>
      </c>
      <c r="I305" s="11">
        <f t="shared" si="133"/>
        <v>1.0564904695480153</v>
      </c>
      <c r="J305" s="12">
        <f t="shared" si="134"/>
        <v>5.6490469548015287</v>
      </c>
      <c r="K305" s="57">
        <f t="shared" si="135"/>
        <v>1177.5781516179316</v>
      </c>
      <c r="L305" s="59">
        <f t="shared" si="136"/>
        <v>-0.18580502070515426</v>
      </c>
      <c r="M305" s="58">
        <f t="shared" si="137"/>
        <v>1.0587071844078095</v>
      </c>
      <c r="N305" s="59">
        <f t="shared" si="138"/>
        <v>5.8707184407809532</v>
      </c>
      <c r="O305" s="8">
        <v>7.5843999999999996</v>
      </c>
      <c r="P305" s="46">
        <v>1095.938523</v>
      </c>
      <c r="Q305" s="46">
        <v>0</v>
      </c>
      <c r="R305" s="46">
        <f t="shared" si="123"/>
        <v>98.473891617931429</v>
      </c>
      <c r="S305" s="48">
        <f t="shared" si="128"/>
        <v>1095.938523</v>
      </c>
      <c r="T305" s="14">
        <f t="shared" si="139"/>
        <v>0.14283728195132461</v>
      </c>
      <c r="U305" s="13">
        <f t="shared" si="140"/>
        <v>1.0328769071686517</v>
      </c>
      <c r="V305" s="14">
        <f t="shared" si="124"/>
        <v>3.2876907168651659</v>
      </c>
      <c r="W305" s="56">
        <f t="shared" si="141"/>
        <v>1194.4124146179315</v>
      </c>
      <c r="X305" s="56">
        <f t="shared" si="142"/>
        <v>0.13166293976778487</v>
      </c>
      <c r="Y305" s="56">
        <f t="shared" si="143"/>
        <v>1.0370426000655044</v>
      </c>
      <c r="Z305" s="56">
        <f t="shared" si="144"/>
        <v>3.7042600065504416</v>
      </c>
      <c r="AA305" s="8">
        <v>8.0594999999999999</v>
      </c>
      <c r="AB305" s="46">
        <v>1105.9762479999999</v>
      </c>
      <c r="AC305" s="46">
        <v>0</v>
      </c>
      <c r="AD305" s="46">
        <f t="shared" si="125"/>
        <v>98.473891617931429</v>
      </c>
      <c r="AE305" s="49">
        <f t="shared" si="129"/>
        <v>1105.9762479999999</v>
      </c>
      <c r="AF305" s="16">
        <f t="shared" si="145"/>
        <v>0.20184881908023034</v>
      </c>
      <c r="AG305" s="15">
        <f t="shared" si="146"/>
        <v>1.0134463357368491</v>
      </c>
      <c r="AH305" s="16">
        <f t="shared" si="126"/>
        <v>1.3446335736849058</v>
      </c>
      <c r="AI305" s="64">
        <f t="shared" si="147"/>
        <v>1204.4501396179314</v>
      </c>
      <c r="AJ305" s="64">
        <f t="shared" si="148"/>
        <v>0.18592829990402571</v>
      </c>
      <c r="AK305" s="64">
        <f t="shared" si="149"/>
        <v>1.0182650819197108</v>
      </c>
      <c r="AL305" s="64">
        <f t="shared" si="150"/>
        <v>1.8265081919710768</v>
      </c>
      <c r="AM305" s="9">
        <v>2.65</v>
      </c>
      <c r="AN305" s="17">
        <f t="shared" si="130"/>
        <v>1.0314998342643602</v>
      </c>
      <c r="AO305" s="18">
        <f t="shared" si="151"/>
        <v>7.4692290285005569E-3</v>
      </c>
      <c r="AP305" s="17">
        <f t="shared" si="152"/>
        <v>1.0314998342643602</v>
      </c>
      <c r="AQ305" s="18">
        <f t="shared" si="153"/>
        <v>3.1499834264360205</v>
      </c>
    </row>
    <row r="306" spans="1:43" x14ac:dyDescent="0.3">
      <c r="A306">
        <f t="shared" si="131"/>
        <v>304</v>
      </c>
      <c r="B306" s="7">
        <v>44274</v>
      </c>
      <c r="C306" s="8">
        <v>6.39</v>
      </c>
      <c r="D306" s="46">
        <v>1078.5130449999999</v>
      </c>
      <c r="E306" s="46">
        <v>0</v>
      </c>
      <c r="F306" s="46">
        <f t="shared" si="122"/>
        <v>98.481246858429643</v>
      </c>
      <c r="G306" s="47">
        <f t="shared" si="127"/>
        <v>1078.5130449999999</v>
      </c>
      <c r="H306" s="12">
        <f t="shared" si="132"/>
        <v>-5.4787569831316052E-2</v>
      </c>
      <c r="I306" s="11">
        <f t="shared" si="133"/>
        <v>1.0559116440942504</v>
      </c>
      <c r="J306" s="12">
        <f t="shared" si="134"/>
        <v>5.5911644094250423</v>
      </c>
      <c r="K306" s="57">
        <f t="shared" si="135"/>
        <v>1176.9942918584295</v>
      </c>
      <c r="L306" s="59">
        <f t="shared" si="136"/>
        <v>-4.9581402193976665E-2</v>
      </c>
      <c r="M306" s="58">
        <f t="shared" si="137"/>
        <v>1.0581822625406518</v>
      </c>
      <c r="N306" s="59">
        <f t="shared" si="138"/>
        <v>5.8182262540651841</v>
      </c>
      <c r="O306" s="8">
        <v>7.8053999999999997</v>
      </c>
      <c r="P306" s="46">
        <v>1089.055764</v>
      </c>
      <c r="Q306" s="46">
        <v>0</v>
      </c>
      <c r="R306" s="46">
        <f t="shared" si="123"/>
        <v>98.481246858429643</v>
      </c>
      <c r="S306" s="48">
        <f t="shared" si="128"/>
        <v>1089.055764</v>
      </c>
      <c r="T306" s="14">
        <f t="shared" si="139"/>
        <v>-0.62802418708298724</v>
      </c>
      <c r="U306" s="13">
        <f t="shared" si="140"/>
        <v>1.0263901903688379</v>
      </c>
      <c r="V306" s="14">
        <f t="shared" si="124"/>
        <v>2.639019036883794</v>
      </c>
      <c r="W306" s="56">
        <f t="shared" si="141"/>
        <v>1187.5370108584295</v>
      </c>
      <c r="X306" s="56">
        <f t="shared" si="142"/>
        <v>-0.5756306343903228</v>
      </c>
      <c r="Y306" s="56">
        <f t="shared" si="143"/>
        <v>1.0310730651678495</v>
      </c>
      <c r="Z306" s="56">
        <f t="shared" si="144"/>
        <v>3.1073065167849467</v>
      </c>
      <c r="AA306" s="8">
        <v>8.2965999999999998</v>
      </c>
      <c r="AB306" s="46">
        <v>1095.4207060000001</v>
      </c>
      <c r="AC306" s="46">
        <v>0</v>
      </c>
      <c r="AD306" s="46">
        <f t="shared" si="125"/>
        <v>98.481246858429643</v>
      </c>
      <c r="AE306" s="49">
        <f t="shared" si="129"/>
        <v>1095.4207060000001</v>
      </c>
      <c r="AF306" s="16">
        <f t="shared" si="145"/>
        <v>-0.9544094657627622</v>
      </c>
      <c r="AG306" s="15">
        <f t="shared" si="146"/>
        <v>1.0037739079781507</v>
      </c>
      <c r="AH306" s="16">
        <f t="shared" si="126"/>
        <v>0.37739079781506923</v>
      </c>
      <c r="AI306" s="64">
        <f t="shared" si="147"/>
        <v>1193.9019528584297</v>
      </c>
      <c r="AJ306" s="64">
        <f t="shared" si="148"/>
        <v>-0.87576782238970585</v>
      </c>
      <c r="AK306" s="64">
        <f t="shared" si="149"/>
        <v>1.0093474439856278</v>
      </c>
      <c r="AL306" s="64">
        <f t="shared" si="150"/>
        <v>0.93474439856278124</v>
      </c>
      <c r="AM306" s="9">
        <v>2.65</v>
      </c>
      <c r="AN306" s="17">
        <f t="shared" si="130"/>
        <v>1.0316068986866263</v>
      </c>
      <c r="AO306" s="18">
        <f t="shared" si="151"/>
        <v>1.0379490011502845E-2</v>
      </c>
      <c r="AP306" s="17">
        <f t="shared" si="152"/>
        <v>1.0316068986866263</v>
      </c>
      <c r="AQ306" s="18">
        <f t="shared" si="153"/>
        <v>3.160689868662625</v>
      </c>
    </row>
    <row r="307" spans="1:43" x14ac:dyDescent="0.3">
      <c r="A307">
        <f t="shared" si="131"/>
        <v>305</v>
      </c>
      <c r="B307" s="7">
        <v>44277</v>
      </c>
      <c r="C307" s="8">
        <v>6.4638</v>
      </c>
      <c r="D307" s="46">
        <v>1077.543966</v>
      </c>
      <c r="E307" s="46">
        <v>0</v>
      </c>
      <c r="F307" s="46">
        <f t="shared" si="122"/>
        <v>98.491468709610515</v>
      </c>
      <c r="G307" s="47">
        <f t="shared" si="127"/>
        <v>1077.543966</v>
      </c>
      <c r="H307" s="12">
        <f t="shared" si="132"/>
        <v>-8.9853247903914912E-2</v>
      </c>
      <c r="I307" s="11">
        <f t="shared" si="133"/>
        <v>1.0549628731870362</v>
      </c>
      <c r="J307" s="12">
        <f t="shared" si="134"/>
        <v>5.4962873187036188</v>
      </c>
      <c r="K307" s="57">
        <f t="shared" si="135"/>
        <v>1176.0354347096104</v>
      </c>
      <c r="L307" s="59">
        <f t="shared" si="136"/>
        <v>-8.1466592952217365E-2</v>
      </c>
      <c r="M307" s="58">
        <f t="shared" si="137"/>
        <v>1.0573201975041353</v>
      </c>
      <c r="N307" s="59">
        <f t="shared" si="138"/>
        <v>5.7320197504135306</v>
      </c>
      <c r="O307" s="8">
        <v>7.9641999999999999</v>
      </c>
      <c r="P307" s="46">
        <v>1084.2527500000001</v>
      </c>
      <c r="Q307" s="46">
        <v>0</v>
      </c>
      <c r="R307" s="46">
        <f t="shared" si="123"/>
        <v>98.491468709610515</v>
      </c>
      <c r="S307" s="48">
        <f t="shared" si="128"/>
        <v>1084.2527500000001</v>
      </c>
      <c r="T307" s="14">
        <f t="shared" si="139"/>
        <v>-0.44102553411579093</v>
      </c>
      <c r="U307" s="13">
        <f t="shared" si="140"/>
        <v>1.0218635475496516</v>
      </c>
      <c r="V307" s="14">
        <f t="shared" si="124"/>
        <v>2.1863547549651585</v>
      </c>
      <c r="W307" s="56">
        <f t="shared" si="141"/>
        <v>1182.7442187096105</v>
      </c>
      <c r="X307" s="56">
        <f t="shared" si="142"/>
        <v>-0.40359097063883409</v>
      </c>
      <c r="Y307" s="56">
        <f t="shared" si="143"/>
        <v>1.0269117473761429</v>
      </c>
      <c r="Z307" s="56">
        <f t="shared" si="144"/>
        <v>2.691174737614288</v>
      </c>
      <c r="AA307" s="8">
        <v>8.452</v>
      </c>
      <c r="AB307" s="46">
        <v>1088.7106160000001</v>
      </c>
      <c r="AC307" s="46">
        <v>0</v>
      </c>
      <c r="AD307" s="46">
        <f t="shared" si="125"/>
        <v>98.491468709610515</v>
      </c>
      <c r="AE307" s="49">
        <f t="shared" si="129"/>
        <v>1088.7106160000001</v>
      </c>
      <c r="AF307" s="16">
        <f t="shared" si="145"/>
        <v>-0.6125582585071232</v>
      </c>
      <c r="AG307" s="15">
        <f t="shared" si="146"/>
        <v>0.99762520800809085</v>
      </c>
      <c r="AH307" s="16">
        <f t="shared" si="126"/>
        <v>-0.23747919919091531</v>
      </c>
      <c r="AI307" s="64">
        <f t="shared" si="147"/>
        <v>1187.2020847096105</v>
      </c>
      <c r="AJ307" s="64">
        <f t="shared" si="148"/>
        <v>-0.56117406733261488</v>
      </c>
      <c r="AK307" s="64">
        <f t="shared" si="149"/>
        <v>1.0036832478806959</v>
      </c>
      <c r="AL307" s="64">
        <f t="shared" si="150"/>
        <v>0.36832478806958502</v>
      </c>
      <c r="AM307" s="9">
        <v>2.65</v>
      </c>
      <c r="AN307" s="17">
        <f t="shared" si="130"/>
        <v>1.0317139742216335</v>
      </c>
      <c r="AO307" s="18">
        <f t="shared" si="151"/>
        <v>1.0379490011502845E-2</v>
      </c>
      <c r="AP307" s="17">
        <f t="shared" si="152"/>
        <v>1.0317139742216335</v>
      </c>
      <c r="AQ307" s="18">
        <f t="shared" si="153"/>
        <v>3.1713974221633467</v>
      </c>
    </row>
    <row r="308" spans="1:43" x14ac:dyDescent="0.3">
      <c r="A308">
        <f t="shared" si="131"/>
        <v>306</v>
      </c>
      <c r="B308" s="7">
        <v>44278</v>
      </c>
      <c r="C308" s="8">
        <v>6.5945999999999998</v>
      </c>
      <c r="D308" s="46">
        <v>1075.634798</v>
      </c>
      <c r="E308" s="46">
        <v>0</v>
      </c>
      <c r="F308" s="46">
        <f t="shared" si="122"/>
        <v>98.501691621767407</v>
      </c>
      <c r="G308" s="47">
        <f t="shared" si="127"/>
        <v>1075.634798</v>
      </c>
      <c r="H308" s="12">
        <f t="shared" si="132"/>
        <v>-0.17717773568785011</v>
      </c>
      <c r="I308" s="11">
        <f t="shared" si="133"/>
        <v>1.0530937138559759</v>
      </c>
      <c r="J308" s="12">
        <f t="shared" si="134"/>
        <v>5.3093713855975944</v>
      </c>
      <c r="K308" s="57">
        <f t="shared" si="135"/>
        <v>1174.1364896217674</v>
      </c>
      <c r="L308" s="59">
        <f t="shared" si="136"/>
        <v>-0.16147005709159501</v>
      </c>
      <c r="M308" s="58">
        <f t="shared" si="137"/>
        <v>1.0556129419775844</v>
      </c>
      <c r="N308" s="59">
        <f t="shared" si="138"/>
        <v>5.5612941977584374</v>
      </c>
      <c r="O308" s="8">
        <v>8.1476000000000006</v>
      </c>
      <c r="P308" s="46">
        <v>1078.7083720000001</v>
      </c>
      <c r="Q308" s="46">
        <v>0</v>
      </c>
      <c r="R308" s="46">
        <f t="shared" si="123"/>
        <v>98.501691621767407</v>
      </c>
      <c r="S308" s="48">
        <f t="shared" si="128"/>
        <v>1078.7083720000001</v>
      </c>
      <c r="T308" s="14">
        <f t="shared" si="139"/>
        <v>-0.51135475561394639</v>
      </c>
      <c r="U308" s="13">
        <f t="shared" si="140"/>
        <v>1.0166381997033711</v>
      </c>
      <c r="V308" s="14">
        <f t="shared" si="124"/>
        <v>1.6638199703371104</v>
      </c>
      <c r="W308" s="56">
        <f t="shared" si="141"/>
        <v>1177.2100636217674</v>
      </c>
      <c r="X308" s="56">
        <f t="shared" si="142"/>
        <v>-0.46790802274062626</v>
      </c>
      <c r="Y308" s="56">
        <f t="shared" si="143"/>
        <v>1.022106744923704</v>
      </c>
      <c r="Z308" s="56">
        <f t="shared" si="144"/>
        <v>2.2106744923704014</v>
      </c>
      <c r="AA308" s="8">
        <v>8.6666000000000007</v>
      </c>
      <c r="AB308" s="46">
        <v>1079.4252650000001</v>
      </c>
      <c r="AC308" s="46">
        <v>0</v>
      </c>
      <c r="AD308" s="46">
        <f t="shared" si="125"/>
        <v>98.501691621767407</v>
      </c>
      <c r="AE308" s="49">
        <f t="shared" si="129"/>
        <v>1079.4252650000001</v>
      </c>
      <c r="AF308" s="16">
        <f t="shared" si="145"/>
        <v>-0.85287594917693443</v>
      </c>
      <c r="AG308" s="15">
        <f t="shared" si="146"/>
        <v>0.98911670254606343</v>
      </c>
      <c r="AH308" s="16">
        <f t="shared" si="126"/>
        <v>-1.0883297453936569</v>
      </c>
      <c r="AI308" s="64">
        <f t="shared" si="147"/>
        <v>1177.9269566217674</v>
      </c>
      <c r="AJ308" s="64">
        <f t="shared" si="148"/>
        <v>-0.78125941718775183</v>
      </c>
      <c r="AK308" s="64">
        <f t="shared" si="149"/>
        <v>0.99584187798789203</v>
      </c>
      <c r="AL308" s="64">
        <f t="shared" si="150"/>
        <v>-0.41581220121079676</v>
      </c>
      <c r="AM308" s="9">
        <v>2.65</v>
      </c>
      <c r="AN308" s="17">
        <f t="shared" si="130"/>
        <v>1.0318210608705352</v>
      </c>
      <c r="AO308" s="18">
        <f t="shared" si="151"/>
        <v>1.0379490011502845E-2</v>
      </c>
      <c r="AP308" s="17">
        <f t="shared" si="152"/>
        <v>1.0318210608705352</v>
      </c>
      <c r="AQ308" s="18">
        <f t="shared" si="153"/>
        <v>3.1821060870535156</v>
      </c>
    </row>
    <row r="309" spans="1:43" x14ac:dyDescent="0.3">
      <c r="A309">
        <f t="shared" si="131"/>
        <v>307</v>
      </c>
      <c r="B309" s="7">
        <v>44279</v>
      </c>
      <c r="C309" s="8">
        <v>6.7268999999999997</v>
      </c>
      <c r="D309" s="46">
        <v>1073.717568</v>
      </c>
      <c r="E309" s="46">
        <v>0</v>
      </c>
      <c r="F309" s="46">
        <f t="shared" si="122"/>
        <v>98.51191559501045</v>
      </c>
      <c r="G309" s="47">
        <f t="shared" si="127"/>
        <v>1073.717568</v>
      </c>
      <c r="H309" s="12">
        <f t="shared" si="132"/>
        <v>-0.17824172326563748</v>
      </c>
      <c r="I309" s="11">
        <f t="shared" si="133"/>
        <v>1.0512166614727969</v>
      </c>
      <c r="J309" s="12">
        <f t="shared" si="134"/>
        <v>5.1216661472796909</v>
      </c>
      <c r="K309" s="57">
        <f t="shared" si="135"/>
        <v>1172.2294835950104</v>
      </c>
      <c r="L309" s="59">
        <f t="shared" si="136"/>
        <v>-0.16241774645563423</v>
      </c>
      <c r="M309" s="58">
        <f t="shared" si="137"/>
        <v>1.0538984392259303</v>
      </c>
      <c r="N309" s="59">
        <f t="shared" si="138"/>
        <v>5.3898439225930295</v>
      </c>
      <c r="O309" s="8">
        <v>8.3450000000000006</v>
      </c>
      <c r="P309" s="46">
        <v>1072.77747</v>
      </c>
      <c r="Q309" s="46">
        <v>0</v>
      </c>
      <c r="R309" s="46">
        <f t="shared" si="123"/>
        <v>98.51191559501045</v>
      </c>
      <c r="S309" s="48">
        <f t="shared" si="128"/>
        <v>1072.77747</v>
      </c>
      <c r="T309" s="14">
        <f t="shared" si="139"/>
        <v>-0.54981514503347206</v>
      </c>
      <c r="U309" s="13">
        <f t="shared" si="140"/>
        <v>1.0110485689112063</v>
      </c>
      <c r="V309" s="14">
        <f t="shared" si="124"/>
        <v>1.1048568911206313</v>
      </c>
      <c r="W309" s="56">
        <f t="shared" si="141"/>
        <v>1171.2893855950103</v>
      </c>
      <c r="X309" s="56">
        <f t="shared" si="142"/>
        <v>-0.50294150633929391</v>
      </c>
      <c r="Y309" s="56">
        <f t="shared" si="143"/>
        <v>1.0169661458643893</v>
      </c>
      <c r="Z309" s="56">
        <f t="shared" si="144"/>
        <v>1.696614586438927</v>
      </c>
      <c r="AA309" s="8">
        <v>8.8940000000000001</v>
      </c>
      <c r="AB309" s="46">
        <v>1069.7053330000001</v>
      </c>
      <c r="AC309" s="46">
        <v>0</v>
      </c>
      <c r="AD309" s="46">
        <f t="shared" si="125"/>
        <v>98.51191559501045</v>
      </c>
      <c r="AE309" s="49">
        <f t="shared" si="129"/>
        <v>1069.7053330000001</v>
      </c>
      <c r="AF309" s="16">
        <f t="shared" si="145"/>
        <v>-0.90047290119710244</v>
      </c>
      <c r="AG309" s="15">
        <f t="shared" si="146"/>
        <v>0.98020997467842175</v>
      </c>
      <c r="AH309" s="16">
        <f t="shared" si="126"/>
        <v>-1.9790025321578253</v>
      </c>
      <c r="AI309" s="64">
        <f t="shared" si="147"/>
        <v>1168.2172485950105</v>
      </c>
      <c r="AJ309" s="64">
        <f t="shared" si="148"/>
        <v>-0.82430476458437152</v>
      </c>
      <c r="AK309" s="64">
        <f t="shared" si="149"/>
        <v>0.98763310593991138</v>
      </c>
      <c r="AL309" s="64">
        <f t="shared" si="150"/>
        <v>-1.2366894060088618</v>
      </c>
      <c r="AM309" s="9">
        <v>2.65</v>
      </c>
      <c r="AN309" s="17">
        <f t="shared" si="130"/>
        <v>1.0319281586344848</v>
      </c>
      <c r="AO309" s="18">
        <f t="shared" si="151"/>
        <v>1.0379490011502845E-2</v>
      </c>
      <c r="AP309" s="17">
        <f t="shared" si="152"/>
        <v>1.0319281586344848</v>
      </c>
      <c r="AQ309" s="18">
        <f t="shared" si="153"/>
        <v>3.1928158634484838</v>
      </c>
    </row>
    <row r="310" spans="1:43" x14ac:dyDescent="0.3">
      <c r="A310">
        <f t="shared" si="131"/>
        <v>308</v>
      </c>
      <c r="B310" s="7">
        <v>44280</v>
      </c>
      <c r="C310" s="8">
        <v>6.6430999999999996</v>
      </c>
      <c r="D310" s="46">
        <v>1075.3782140000001</v>
      </c>
      <c r="E310" s="46">
        <v>0</v>
      </c>
      <c r="F310" s="46">
        <f t="shared" si="122"/>
        <v>98.52214062944978</v>
      </c>
      <c r="G310" s="47">
        <f t="shared" si="127"/>
        <v>1075.3782140000001</v>
      </c>
      <c r="H310" s="12">
        <f t="shared" si="132"/>
        <v>0.15466320469108563</v>
      </c>
      <c r="I310" s="11">
        <f t="shared" si="133"/>
        <v>1.0528425068496774</v>
      </c>
      <c r="J310" s="12">
        <f t="shared" si="134"/>
        <v>5.2842506849677395</v>
      </c>
      <c r="K310" s="57">
        <f t="shared" si="135"/>
        <v>1173.9003546294498</v>
      </c>
      <c r="L310" s="59">
        <f t="shared" si="136"/>
        <v>0.14253787827578357</v>
      </c>
      <c r="M310" s="58">
        <f t="shared" si="137"/>
        <v>1.0554006437003844</v>
      </c>
      <c r="N310" s="59">
        <f t="shared" si="138"/>
        <v>5.5400643700384444</v>
      </c>
      <c r="O310" s="8">
        <v>8.1842000000000006</v>
      </c>
      <c r="P310" s="46">
        <v>1078.214479</v>
      </c>
      <c r="Q310" s="46">
        <v>0</v>
      </c>
      <c r="R310" s="46">
        <f t="shared" si="123"/>
        <v>98.52214062944978</v>
      </c>
      <c r="S310" s="48">
        <f t="shared" si="128"/>
        <v>1078.214479</v>
      </c>
      <c r="T310" s="14">
        <f t="shared" si="139"/>
        <v>0.50681610604668137</v>
      </c>
      <c r="U310" s="13">
        <f t="shared" si="140"/>
        <v>1.0161727258984028</v>
      </c>
      <c r="V310" s="14">
        <f t="shared" si="124"/>
        <v>1.6172725898402796</v>
      </c>
      <c r="W310" s="56">
        <f t="shared" si="141"/>
        <v>1176.7366196294497</v>
      </c>
      <c r="X310" s="56">
        <f t="shared" si="142"/>
        <v>0.46506304090445649</v>
      </c>
      <c r="Y310" s="56">
        <f t="shared" si="143"/>
        <v>1.0216956795473151</v>
      </c>
      <c r="Z310" s="56">
        <f t="shared" si="144"/>
        <v>2.1695679547315105</v>
      </c>
      <c r="AA310" s="8">
        <v>8.8216999999999999</v>
      </c>
      <c r="AB310" s="46">
        <v>1073.254641</v>
      </c>
      <c r="AC310" s="46">
        <v>0</v>
      </c>
      <c r="AD310" s="46">
        <f t="shared" si="125"/>
        <v>98.52214062944978</v>
      </c>
      <c r="AE310" s="49">
        <f t="shared" si="129"/>
        <v>1073.254641</v>
      </c>
      <c r="AF310" s="16">
        <f t="shared" si="145"/>
        <v>0.33180240300809682</v>
      </c>
      <c r="AG310" s="15">
        <f t="shared" si="146"/>
        <v>0.98346233492892976</v>
      </c>
      <c r="AH310" s="16">
        <f t="shared" si="126"/>
        <v>-1.653766507107024</v>
      </c>
      <c r="AI310" s="64">
        <f t="shared" si="147"/>
        <v>1171.7767816294497</v>
      </c>
      <c r="AJ310" s="64">
        <f t="shared" si="148"/>
        <v>0.30469786666138532</v>
      </c>
      <c r="AK310" s="64">
        <f t="shared" si="149"/>
        <v>0.99064240294415185</v>
      </c>
      <c r="AL310" s="64">
        <f t="shared" si="150"/>
        <v>-0.93575970558481547</v>
      </c>
      <c r="AM310" s="9">
        <v>2.65</v>
      </c>
      <c r="AN310" s="17">
        <f t="shared" si="130"/>
        <v>1.0320352675146363</v>
      </c>
      <c r="AO310" s="18">
        <f t="shared" si="151"/>
        <v>1.0379490011502845E-2</v>
      </c>
      <c r="AP310" s="17">
        <f t="shared" si="152"/>
        <v>1.0320352675146363</v>
      </c>
      <c r="AQ310" s="18">
        <f t="shared" si="153"/>
        <v>3.2035267514636256</v>
      </c>
    </row>
    <row r="311" spans="1:43" x14ac:dyDescent="0.3">
      <c r="A311">
        <f t="shared" si="131"/>
        <v>309</v>
      </c>
      <c r="B311" s="7">
        <v>44281</v>
      </c>
      <c r="C311" s="8">
        <v>6.6862000000000004</v>
      </c>
      <c r="D311" s="46">
        <v>1074.9424710000001</v>
      </c>
      <c r="E311" s="46">
        <v>0</v>
      </c>
      <c r="F311" s="46">
        <f t="shared" si="122"/>
        <v>98.53236672519553</v>
      </c>
      <c r="G311" s="47">
        <f t="shared" si="127"/>
        <v>1074.9424710000001</v>
      </c>
      <c r="H311" s="12">
        <f t="shared" si="132"/>
        <v>-4.0519976537300995E-2</v>
      </c>
      <c r="I311" s="11">
        <f t="shared" si="133"/>
        <v>1.0524158953129272</v>
      </c>
      <c r="J311" s="12">
        <f t="shared" si="134"/>
        <v>5.241589531292723</v>
      </c>
      <c r="K311" s="57">
        <f t="shared" si="135"/>
        <v>1173.4748377251956</v>
      </c>
      <c r="L311" s="59">
        <f t="shared" si="136"/>
        <v>-3.6248128095039966E-2</v>
      </c>
      <c r="M311" s="58">
        <f t="shared" si="137"/>
        <v>1.05501808072314</v>
      </c>
      <c r="N311" s="59">
        <f t="shared" si="138"/>
        <v>5.5018080723139962</v>
      </c>
      <c r="O311" s="8">
        <v>8.1913999999999998</v>
      </c>
      <c r="P311" s="46">
        <v>1078.3224190000001</v>
      </c>
      <c r="Q311" s="46">
        <v>0</v>
      </c>
      <c r="R311" s="46">
        <f t="shared" si="123"/>
        <v>98.53236672519553</v>
      </c>
      <c r="S311" s="48">
        <f t="shared" si="128"/>
        <v>1078.3224190000001</v>
      </c>
      <c r="T311" s="14">
        <f t="shared" si="139"/>
        <v>1.0010995224263297E-2</v>
      </c>
      <c r="U311" s="13">
        <f t="shared" si="140"/>
        <v>1.0162744549014628</v>
      </c>
      <c r="V311" s="14">
        <f t="shared" si="124"/>
        <v>1.6274454901462843</v>
      </c>
      <c r="W311" s="56">
        <f t="shared" si="141"/>
        <v>1176.8547857251956</v>
      </c>
      <c r="X311" s="56">
        <f t="shared" si="142"/>
        <v>1.0041847408737148E-2</v>
      </c>
      <c r="Y311" s="56">
        <f t="shared" si="143"/>
        <v>1.0217982766684368</v>
      </c>
      <c r="Z311" s="56">
        <f t="shared" si="144"/>
        <v>2.1798276668436811</v>
      </c>
      <c r="AA311" s="8">
        <v>8.8007000000000009</v>
      </c>
      <c r="AB311" s="46">
        <v>1074.5425749999999</v>
      </c>
      <c r="AC311" s="46">
        <v>0</v>
      </c>
      <c r="AD311" s="46">
        <f t="shared" si="125"/>
        <v>98.53236672519553</v>
      </c>
      <c r="AE311" s="49">
        <f t="shared" si="129"/>
        <v>1074.5425749999999</v>
      </c>
      <c r="AF311" s="16">
        <f t="shared" si="145"/>
        <v>0.12000264902651825</v>
      </c>
      <c r="AG311" s="15">
        <f t="shared" si="146"/>
        <v>0.98464251578302253</v>
      </c>
      <c r="AH311" s="16">
        <f t="shared" si="126"/>
        <v>-1.5357484216977468</v>
      </c>
      <c r="AI311" s="64">
        <f t="shared" si="147"/>
        <v>1173.0749417251955</v>
      </c>
      <c r="AJ311" s="64">
        <f t="shared" si="148"/>
        <v>0.11078561344597393</v>
      </c>
      <c r="AK311" s="64">
        <f t="shared" si="149"/>
        <v>0.99173989220730951</v>
      </c>
      <c r="AL311" s="64">
        <f t="shared" si="150"/>
        <v>-0.82601077926904853</v>
      </c>
      <c r="AM311" s="9">
        <v>2.65</v>
      </c>
      <c r="AN311" s="17">
        <f t="shared" si="130"/>
        <v>1.0321423875121432</v>
      </c>
      <c r="AO311" s="18">
        <f t="shared" si="151"/>
        <v>1.0379490011502845E-2</v>
      </c>
      <c r="AP311" s="17">
        <f t="shared" si="152"/>
        <v>1.0321423875121432</v>
      </c>
      <c r="AQ311" s="18">
        <f t="shared" si="153"/>
        <v>3.2142387512143156</v>
      </c>
    </row>
    <row r="312" spans="1:43" x14ac:dyDescent="0.3">
      <c r="A312">
        <f t="shared" si="131"/>
        <v>310</v>
      </c>
      <c r="B312" s="7">
        <v>44284</v>
      </c>
      <c r="C312" s="8">
        <v>6.7964000000000002</v>
      </c>
      <c r="D312" s="46">
        <v>1073.410073</v>
      </c>
      <c r="E312" s="46">
        <v>0</v>
      </c>
      <c r="F312" s="46">
        <f t="shared" si="122"/>
        <v>98.542593882357863</v>
      </c>
      <c r="G312" s="47">
        <f t="shared" si="127"/>
        <v>1073.410073</v>
      </c>
      <c r="H312" s="12">
        <f t="shared" si="132"/>
        <v>-0.14255628011184962</v>
      </c>
      <c r="I312" s="11">
        <f t="shared" si="133"/>
        <v>1.0509156103612634</v>
      </c>
      <c r="J312" s="12">
        <f t="shared" si="134"/>
        <v>5.0915610361263353</v>
      </c>
      <c r="K312" s="57">
        <f t="shared" si="135"/>
        <v>1171.9526668823578</v>
      </c>
      <c r="L312" s="59">
        <f t="shared" si="136"/>
        <v>-0.12971482590871108</v>
      </c>
      <c r="M312" s="58">
        <f t="shared" si="137"/>
        <v>1.0536495658564244</v>
      </c>
      <c r="N312" s="59">
        <f t="shared" si="138"/>
        <v>5.3649565856424442</v>
      </c>
      <c r="O312" s="8">
        <v>8.3392999999999997</v>
      </c>
      <c r="P312" s="46">
        <v>1073.9812830000001</v>
      </c>
      <c r="Q312" s="46">
        <v>0</v>
      </c>
      <c r="R312" s="46">
        <f t="shared" si="123"/>
        <v>98.542593882357863</v>
      </c>
      <c r="S312" s="48">
        <f t="shared" si="128"/>
        <v>1073.9812830000001</v>
      </c>
      <c r="T312" s="14">
        <f t="shared" si="139"/>
        <v>-0.40258237457641011</v>
      </c>
      <c r="U312" s="13">
        <f t="shared" si="140"/>
        <v>1.0121831130687071</v>
      </c>
      <c r="V312" s="14">
        <f t="shared" si="124"/>
        <v>1.2183113068707119</v>
      </c>
      <c r="W312" s="56">
        <f t="shared" si="141"/>
        <v>1172.5238768823579</v>
      </c>
      <c r="X312" s="56">
        <f t="shared" si="142"/>
        <v>-0.36800707235675745</v>
      </c>
      <c r="Y312" s="56">
        <f t="shared" si="143"/>
        <v>1.0180379867450775</v>
      </c>
      <c r="Z312" s="56">
        <f t="shared" si="144"/>
        <v>1.8037986745077506</v>
      </c>
      <c r="AA312" s="8">
        <v>8.94</v>
      </c>
      <c r="AB312" s="46">
        <v>1068.7719709999999</v>
      </c>
      <c r="AC312" s="46">
        <v>0</v>
      </c>
      <c r="AD312" s="46">
        <f t="shared" si="125"/>
        <v>98.542593882357863</v>
      </c>
      <c r="AE312" s="49">
        <f t="shared" si="129"/>
        <v>1068.7719709999999</v>
      </c>
      <c r="AF312" s="16">
        <f t="shared" si="145"/>
        <v>-0.53702888412774374</v>
      </c>
      <c r="AG312" s="15">
        <f t="shared" si="146"/>
        <v>0.9793547010678656</v>
      </c>
      <c r="AH312" s="16">
        <f t="shared" si="126"/>
        <v>-2.0645298932134404</v>
      </c>
      <c r="AI312" s="64">
        <f t="shared" si="147"/>
        <v>1167.3145648823577</v>
      </c>
      <c r="AJ312" s="64">
        <f t="shared" si="148"/>
        <v>-0.49104934714283566</v>
      </c>
      <c r="AK312" s="64">
        <f t="shared" si="149"/>
        <v>0.98686995994127047</v>
      </c>
      <c r="AL312" s="64">
        <f t="shared" si="150"/>
        <v>-1.3130040058729531</v>
      </c>
      <c r="AM312" s="9">
        <v>2.65</v>
      </c>
      <c r="AN312" s="17">
        <f t="shared" si="130"/>
        <v>1.0322495186281595</v>
      </c>
      <c r="AO312" s="18">
        <f t="shared" si="151"/>
        <v>1.0379490011502845E-2</v>
      </c>
      <c r="AP312" s="17">
        <f t="shared" si="152"/>
        <v>1.0322495186281595</v>
      </c>
      <c r="AQ312" s="18">
        <f t="shared" si="153"/>
        <v>3.2249518628159501</v>
      </c>
    </row>
    <row r="313" spans="1:43" x14ac:dyDescent="0.3">
      <c r="A313">
        <f t="shared" si="131"/>
        <v>311</v>
      </c>
      <c r="B313" s="7">
        <v>44285</v>
      </c>
      <c r="C313" s="8">
        <v>6.57</v>
      </c>
      <c r="D313" s="46">
        <v>1077.4030849999999</v>
      </c>
      <c r="E313" s="46">
        <v>0</v>
      </c>
      <c r="F313" s="46">
        <f t="shared" si="122"/>
        <v>98.552822101046957</v>
      </c>
      <c r="G313" s="47">
        <f t="shared" si="127"/>
        <v>1077.4030849999999</v>
      </c>
      <c r="H313" s="12">
        <f t="shared" si="132"/>
        <v>0.37199315531295518</v>
      </c>
      <c r="I313" s="11">
        <f t="shared" si="133"/>
        <v>1.0548249444999227</v>
      </c>
      <c r="J313" s="12">
        <f t="shared" si="134"/>
        <v>5.4824944499922701</v>
      </c>
      <c r="K313" s="57">
        <f t="shared" si="135"/>
        <v>1175.9559071010469</v>
      </c>
      <c r="L313" s="59">
        <f t="shared" si="136"/>
        <v>0.34158719305095175</v>
      </c>
      <c r="M313" s="58">
        <f t="shared" si="137"/>
        <v>1.0572486978330269</v>
      </c>
      <c r="N313" s="59">
        <f t="shared" si="138"/>
        <v>5.7248697833026885</v>
      </c>
      <c r="O313" s="8">
        <v>8.15</v>
      </c>
      <c r="P313" s="46">
        <v>1080.309886</v>
      </c>
      <c r="Q313" s="46">
        <v>0</v>
      </c>
      <c r="R313" s="46">
        <f t="shared" si="123"/>
        <v>98.552822101046957</v>
      </c>
      <c r="S313" s="48">
        <f t="shared" si="128"/>
        <v>1080.309886</v>
      </c>
      <c r="T313" s="14">
        <f t="shared" si="139"/>
        <v>0.58926566972581362</v>
      </c>
      <c r="U313" s="13">
        <f t="shared" si="140"/>
        <v>1.0181475606687831</v>
      </c>
      <c r="V313" s="14">
        <f t="shared" si="124"/>
        <v>1.8147560668783091</v>
      </c>
      <c r="W313" s="56">
        <f t="shared" si="141"/>
        <v>1178.862708101047</v>
      </c>
      <c r="X313" s="56">
        <f t="shared" si="142"/>
        <v>0.54061425474281055</v>
      </c>
      <c r="Y313" s="56">
        <f t="shared" si="143"/>
        <v>1.023541645220118</v>
      </c>
      <c r="Z313" s="56">
        <f t="shared" si="144"/>
        <v>2.3541645220118035</v>
      </c>
      <c r="AA313" s="8">
        <v>8.7925000000000004</v>
      </c>
      <c r="AB313" s="46">
        <v>1075.624337</v>
      </c>
      <c r="AC313" s="46">
        <v>0</v>
      </c>
      <c r="AD313" s="46">
        <f t="shared" si="125"/>
        <v>98.552822101046957</v>
      </c>
      <c r="AE313" s="49">
        <f t="shared" si="129"/>
        <v>1075.624337</v>
      </c>
      <c r="AF313" s="16">
        <f t="shared" si="145"/>
        <v>0.64114387221332336</v>
      </c>
      <c r="AG313" s="15">
        <f t="shared" si="146"/>
        <v>0.98563377372099537</v>
      </c>
      <c r="AH313" s="16">
        <f t="shared" si="126"/>
        <v>-1.4366226279004635</v>
      </c>
      <c r="AI313" s="64">
        <f t="shared" si="147"/>
        <v>1174.177159101047</v>
      </c>
      <c r="AJ313" s="64">
        <f t="shared" si="148"/>
        <v>0.58789587872407623</v>
      </c>
      <c r="AK313" s="64">
        <f t="shared" si="149"/>
        <v>0.99267172776413115</v>
      </c>
      <c r="AL313" s="64">
        <f t="shared" si="150"/>
        <v>-0.7328272235868849</v>
      </c>
      <c r="AM313" s="9">
        <v>2.65</v>
      </c>
      <c r="AN313" s="17">
        <f t="shared" si="130"/>
        <v>1.0323566608638393</v>
      </c>
      <c r="AO313" s="18">
        <f t="shared" si="151"/>
        <v>1.0379490011502845E-2</v>
      </c>
      <c r="AP313" s="17">
        <f t="shared" si="152"/>
        <v>1.0323566608638393</v>
      </c>
      <c r="AQ313" s="18">
        <f t="shared" si="153"/>
        <v>3.2356660863839259</v>
      </c>
    </row>
    <row r="314" spans="1:43" x14ac:dyDescent="0.3">
      <c r="A314">
        <f t="shared" si="131"/>
        <v>312</v>
      </c>
      <c r="B314" s="7">
        <v>44286</v>
      </c>
      <c r="C314" s="8">
        <v>6.54</v>
      </c>
      <c r="D314" s="46">
        <v>1078.167688</v>
      </c>
      <c r="E314" s="46">
        <v>0</v>
      </c>
      <c r="F314" s="46">
        <f t="shared" si="122"/>
        <v>98.563051381372986</v>
      </c>
      <c r="G314" s="47">
        <f t="shared" si="127"/>
        <v>1078.167688</v>
      </c>
      <c r="H314" s="12">
        <f t="shared" si="132"/>
        <v>7.0967218364703655E-2</v>
      </c>
      <c r="I314" s="11">
        <f t="shared" si="133"/>
        <v>1.0555735244216513</v>
      </c>
      <c r="J314" s="12">
        <f t="shared" si="134"/>
        <v>5.557352442165131</v>
      </c>
      <c r="K314" s="57">
        <f t="shared" si="135"/>
        <v>1176.730739381373</v>
      </c>
      <c r="L314" s="59">
        <f t="shared" si="136"/>
        <v>6.5889569128163572E-2</v>
      </c>
      <c r="M314" s="58">
        <f t="shared" si="137"/>
        <v>1.0579453144446422</v>
      </c>
      <c r="N314" s="59">
        <f t="shared" si="138"/>
        <v>5.7945314444642237</v>
      </c>
      <c r="O314" s="8">
        <v>8.14</v>
      </c>
      <c r="P314" s="46">
        <v>1080.9631220000001</v>
      </c>
      <c r="Q314" s="46">
        <v>0</v>
      </c>
      <c r="R314" s="46">
        <f t="shared" si="123"/>
        <v>98.563051381372986</v>
      </c>
      <c r="S314" s="48">
        <f t="shared" si="128"/>
        <v>1080.9631220000001</v>
      </c>
      <c r="T314" s="14">
        <f t="shared" si="139"/>
        <v>6.0467464795577186E-2</v>
      </c>
      <c r="U314" s="13">
        <f t="shared" si="140"/>
        <v>1.0187632086865974</v>
      </c>
      <c r="V314" s="14">
        <f t="shared" si="124"/>
        <v>1.8763208686597421</v>
      </c>
      <c r="W314" s="56">
        <f t="shared" si="141"/>
        <v>1179.5261733813732</v>
      </c>
      <c r="X314" s="56">
        <f t="shared" si="142"/>
        <v>5.6280114365048206E-2</v>
      </c>
      <c r="Y314" s="56">
        <f t="shared" si="143"/>
        <v>1.0241176956286218</v>
      </c>
      <c r="Z314" s="56">
        <f t="shared" si="144"/>
        <v>2.411769562862176</v>
      </c>
      <c r="AA314" s="8">
        <v>8.7949999999999999</v>
      </c>
      <c r="AB314" s="46">
        <v>1075.8737180000001</v>
      </c>
      <c r="AC314" s="46">
        <v>0</v>
      </c>
      <c r="AD314" s="46">
        <f t="shared" si="125"/>
        <v>98.563051381372986</v>
      </c>
      <c r="AE314" s="49">
        <f t="shared" si="129"/>
        <v>1075.8737180000001</v>
      </c>
      <c r="AF314" s="16">
        <f t="shared" si="145"/>
        <v>2.318476734131103E-2</v>
      </c>
      <c r="AG314" s="15">
        <f t="shared" si="146"/>
        <v>0.98586229061826991</v>
      </c>
      <c r="AH314" s="16">
        <f t="shared" si="126"/>
        <v>-1.413770938173009</v>
      </c>
      <c r="AI314" s="64">
        <f t="shared" si="147"/>
        <v>1174.4367693813731</v>
      </c>
      <c r="AJ314" s="64">
        <f t="shared" si="148"/>
        <v>2.210997534008996E-2</v>
      </c>
      <c r="AK314" s="64">
        <f t="shared" si="149"/>
        <v>0.99289120723834789</v>
      </c>
      <c r="AL314" s="64">
        <f t="shared" si="150"/>
        <v>-0.71087927616521052</v>
      </c>
      <c r="AM314" s="9">
        <v>2.65</v>
      </c>
      <c r="AN314" s="17">
        <f t="shared" si="130"/>
        <v>1.0324638142203366</v>
      </c>
      <c r="AO314" s="18">
        <f t="shared" si="151"/>
        <v>1.0379490011502845E-2</v>
      </c>
      <c r="AP314" s="17">
        <f t="shared" si="152"/>
        <v>1.0324638142203366</v>
      </c>
      <c r="AQ314" s="18">
        <f t="shared" si="153"/>
        <v>3.2463814220336618</v>
      </c>
    </row>
    <row r="315" spans="1:43" x14ac:dyDescent="0.3">
      <c r="A315">
        <f t="shared" si="131"/>
        <v>313</v>
      </c>
      <c r="B315" s="7">
        <v>44287</v>
      </c>
      <c r="C315" s="8">
        <v>6.6558999999999999</v>
      </c>
      <c r="D315" s="46">
        <v>1076.542248</v>
      </c>
      <c r="E315" s="46">
        <v>0</v>
      </c>
      <c r="F315" s="46">
        <f t="shared" si="122"/>
        <v>98.573281723446144</v>
      </c>
      <c r="G315" s="47">
        <f t="shared" si="127"/>
        <v>1076.542248</v>
      </c>
      <c r="H315" s="12">
        <f t="shared" si="132"/>
        <v>-0.15075948000400352</v>
      </c>
      <c r="I315" s="11">
        <f t="shared" si="133"/>
        <v>1.0539821472651734</v>
      </c>
      <c r="J315" s="12">
        <f t="shared" si="134"/>
        <v>5.3982147265173364</v>
      </c>
      <c r="K315" s="57">
        <f t="shared" si="135"/>
        <v>1175.1155297234461</v>
      </c>
      <c r="L315" s="59">
        <f t="shared" si="136"/>
        <v>-0.13726246828361655</v>
      </c>
      <c r="M315" s="58">
        <f t="shared" si="137"/>
        <v>1.0564931525929446</v>
      </c>
      <c r="N315" s="59">
        <f t="shared" si="138"/>
        <v>5.6493152592944629</v>
      </c>
      <c r="O315" s="8">
        <v>8.2744999999999997</v>
      </c>
      <c r="P315" s="46">
        <v>1077.0461989999999</v>
      </c>
      <c r="Q315" s="46">
        <v>0</v>
      </c>
      <c r="R315" s="46">
        <f t="shared" si="123"/>
        <v>98.573281723446144</v>
      </c>
      <c r="S315" s="48">
        <f t="shared" si="128"/>
        <v>1077.0461989999999</v>
      </c>
      <c r="T315" s="14">
        <f t="shared" si="139"/>
        <v>-0.36235491482383697</v>
      </c>
      <c r="U315" s="13">
        <f t="shared" si="140"/>
        <v>1.0150716701295046</v>
      </c>
      <c r="V315" s="14">
        <f t="shared" si="124"/>
        <v>1.5071670129504611</v>
      </c>
      <c r="W315" s="56">
        <f t="shared" si="141"/>
        <v>1175.619480723446</v>
      </c>
      <c r="X315" s="56">
        <f t="shared" si="142"/>
        <v>-0.33120864513991322</v>
      </c>
      <c r="Y315" s="56">
        <f t="shared" si="143"/>
        <v>1.0207257292842922</v>
      </c>
      <c r="Z315" s="56">
        <f t="shared" si="144"/>
        <v>2.0725729284292171</v>
      </c>
      <c r="AA315" s="8">
        <v>8.8733000000000004</v>
      </c>
      <c r="AB315" s="46">
        <v>1072.786396</v>
      </c>
      <c r="AC315" s="46">
        <v>0</v>
      </c>
      <c r="AD315" s="46">
        <f t="shared" si="125"/>
        <v>98.573281723446144</v>
      </c>
      <c r="AE315" s="49">
        <f t="shared" si="129"/>
        <v>1072.786396</v>
      </c>
      <c r="AF315" s="16">
        <f t="shared" si="145"/>
        <v>-0.28695951470394387</v>
      </c>
      <c r="AG315" s="15">
        <f t="shared" si="146"/>
        <v>0.98303326497346255</v>
      </c>
      <c r="AH315" s="16">
        <f t="shared" si="126"/>
        <v>-1.6966735026537449</v>
      </c>
      <c r="AI315" s="64">
        <f t="shared" si="147"/>
        <v>1171.3596777234461</v>
      </c>
      <c r="AJ315" s="64">
        <f t="shared" si="148"/>
        <v>-0.26200573229223645</v>
      </c>
      <c r="AK315" s="64">
        <f t="shared" si="149"/>
        <v>0.99028977535995788</v>
      </c>
      <c r="AL315" s="64">
        <f t="shared" si="150"/>
        <v>-0.97102246400421199</v>
      </c>
      <c r="AM315" s="9">
        <v>2.65</v>
      </c>
      <c r="AN315" s="17">
        <f t="shared" si="130"/>
        <v>1.032570978698806</v>
      </c>
      <c r="AO315" s="18">
        <f t="shared" si="151"/>
        <v>1.0379490011502845E-2</v>
      </c>
      <c r="AP315" s="17">
        <f t="shared" si="152"/>
        <v>1.032570978698806</v>
      </c>
      <c r="AQ315" s="18">
        <f t="shared" si="153"/>
        <v>3.2570978698805986</v>
      </c>
    </row>
    <row r="316" spans="1:43" x14ac:dyDescent="0.3">
      <c r="A316">
        <f t="shared" si="131"/>
        <v>314</v>
      </c>
      <c r="B316" s="7">
        <v>44291</v>
      </c>
      <c r="C316" s="8">
        <v>6.62</v>
      </c>
      <c r="D316" s="46">
        <v>1077.4031199999999</v>
      </c>
      <c r="E316" s="46">
        <v>0</v>
      </c>
      <c r="F316" s="46">
        <f t="shared" si="122"/>
        <v>98.583513127376634</v>
      </c>
      <c r="G316" s="47">
        <f t="shared" si="127"/>
        <v>1077.4031199999999</v>
      </c>
      <c r="H316" s="12">
        <f t="shared" si="132"/>
        <v>7.9966392549790655E-2</v>
      </c>
      <c r="I316" s="11">
        <f t="shared" si="133"/>
        <v>1.0548249787664601</v>
      </c>
      <c r="J316" s="12">
        <f t="shared" si="134"/>
        <v>5.4824978766460086</v>
      </c>
      <c r="K316" s="57">
        <f t="shared" si="135"/>
        <v>1175.9866331273765</v>
      </c>
      <c r="L316" s="59">
        <f t="shared" si="136"/>
        <v>7.412917129394625E-2</v>
      </c>
      <c r="M316" s="58">
        <f t="shared" si="137"/>
        <v>1.0572763222117392</v>
      </c>
      <c r="N316" s="59">
        <f t="shared" si="138"/>
        <v>5.7276322211739172</v>
      </c>
      <c r="O316" s="8">
        <v>8.2349999999999994</v>
      </c>
      <c r="P316" s="46">
        <v>1078.631304</v>
      </c>
      <c r="Q316" s="46">
        <v>0</v>
      </c>
      <c r="R316" s="46">
        <f t="shared" si="123"/>
        <v>98.583513127376634</v>
      </c>
      <c r="S316" s="48">
        <f t="shared" si="128"/>
        <v>1078.631304</v>
      </c>
      <c r="T316" s="14">
        <f t="shared" si="139"/>
        <v>0.1471714956583936</v>
      </c>
      <c r="U316" s="13">
        <f t="shared" si="140"/>
        <v>1.0165655662884387</v>
      </c>
      <c r="V316" s="14">
        <f t="shared" si="124"/>
        <v>1.6565566288438749</v>
      </c>
      <c r="W316" s="56">
        <f t="shared" si="141"/>
        <v>1177.2148171273766</v>
      </c>
      <c r="X316" s="56">
        <f t="shared" si="142"/>
        <v>0.1357017666080873</v>
      </c>
      <c r="Y316" s="56">
        <f t="shared" si="143"/>
        <v>1.0221108721311543</v>
      </c>
      <c r="Z316" s="56">
        <f t="shared" si="144"/>
        <v>2.2110872131154258</v>
      </c>
      <c r="AA316" s="8">
        <v>8.8622999999999994</v>
      </c>
      <c r="AB316" s="46">
        <v>1073.6314620000001</v>
      </c>
      <c r="AC316" s="46">
        <v>0</v>
      </c>
      <c r="AD316" s="46">
        <f t="shared" si="125"/>
        <v>98.583513127376634</v>
      </c>
      <c r="AE316" s="49">
        <f t="shared" si="129"/>
        <v>1073.6314620000001</v>
      </c>
      <c r="AF316" s="16">
        <f t="shared" si="145"/>
        <v>7.8772997415987867E-2</v>
      </c>
      <c r="AG316" s="15">
        <f t="shared" si="146"/>
        <v>0.98380762974187841</v>
      </c>
      <c r="AH316" s="16">
        <f t="shared" si="126"/>
        <v>-1.6192370258121591</v>
      </c>
      <c r="AI316" s="64">
        <f t="shared" si="147"/>
        <v>1172.2149751273766</v>
      </c>
      <c r="AJ316" s="64">
        <f t="shared" si="148"/>
        <v>7.3017487300974793E-2</v>
      </c>
      <c r="AK316" s="64">
        <f t="shared" si="149"/>
        <v>0.99101286007092415</v>
      </c>
      <c r="AL316" s="64">
        <f t="shared" si="150"/>
        <v>-0.89871399290758491</v>
      </c>
      <c r="AM316" s="9">
        <v>2.65</v>
      </c>
      <c r="AN316" s="17">
        <f t="shared" si="130"/>
        <v>1.0326781543004018</v>
      </c>
      <c r="AO316" s="18">
        <f t="shared" si="151"/>
        <v>1.0379490011502845E-2</v>
      </c>
      <c r="AP316" s="17">
        <f t="shared" si="152"/>
        <v>1.0326781543004018</v>
      </c>
      <c r="AQ316" s="18">
        <f t="shared" si="153"/>
        <v>3.2678154300401774</v>
      </c>
    </row>
    <row r="317" spans="1:43" x14ac:dyDescent="0.3">
      <c r="A317">
        <f t="shared" si="131"/>
        <v>315</v>
      </c>
      <c r="B317" s="7">
        <v>44292</v>
      </c>
      <c r="C317" s="8">
        <v>6.6997999999999998</v>
      </c>
      <c r="D317" s="46">
        <v>1076.3791940000001</v>
      </c>
      <c r="E317" s="46">
        <v>0</v>
      </c>
      <c r="F317" s="46">
        <f t="shared" si="122"/>
        <v>98.593745593274676</v>
      </c>
      <c r="G317" s="47">
        <f t="shared" si="127"/>
        <v>1076.3791940000001</v>
      </c>
      <c r="H317" s="12">
        <f t="shared" si="132"/>
        <v>-9.5036479938892526E-2</v>
      </c>
      <c r="I317" s="11">
        <f t="shared" si="133"/>
        <v>1.0538225102371244</v>
      </c>
      <c r="J317" s="12">
        <f t="shared" si="134"/>
        <v>5.3822510237124366</v>
      </c>
      <c r="K317" s="57">
        <f t="shared" si="135"/>
        <v>1174.9729395932748</v>
      </c>
      <c r="L317" s="59">
        <f t="shared" si="136"/>
        <v>-8.6199409546516836E-2</v>
      </c>
      <c r="M317" s="58">
        <f t="shared" si="137"/>
        <v>1.0563649562647175</v>
      </c>
      <c r="N317" s="59">
        <f t="shared" si="138"/>
        <v>5.6364956264717492</v>
      </c>
      <c r="O317" s="8">
        <v>8.3034999999999997</v>
      </c>
      <c r="P317" s="46">
        <v>1076.8138879999999</v>
      </c>
      <c r="Q317" s="46">
        <v>0</v>
      </c>
      <c r="R317" s="46">
        <f t="shared" si="123"/>
        <v>98.593745593274676</v>
      </c>
      <c r="S317" s="48">
        <f t="shared" si="128"/>
        <v>1076.8138879999999</v>
      </c>
      <c r="T317" s="14">
        <f t="shared" si="139"/>
        <v>-0.16849279204677048</v>
      </c>
      <c r="U317" s="13">
        <f t="shared" si="140"/>
        <v>1.0148527265828133</v>
      </c>
      <c r="V317" s="14">
        <f t="shared" si="124"/>
        <v>1.4852726582813336</v>
      </c>
      <c r="W317" s="56">
        <f t="shared" si="141"/>
        <v>1175.4076335932746</v>
      </c>
      <c r="X317" s="56">
        <f t="shared" si="142"/>
        <v>-0.15351348860116465</v>
      </c>
      <c r="Y317" s="56">
        <f t="shared" si="143"/>
        <v>1.0205417940739738</v>
      </c>
      <c r="Z317" s="56">
        <f t="shared" si="144"/>
        <v>2.0541794073973829</v>
      </c>
      <c r="AA317" s="8">
        <v>8.9283999999999999</v>
      </c>
      <c r="AB317" s="46">
        <v>1071.096534</v>
      </c>
      <c r="AC317" s="46">
        <v>0</v>
      </c>
      <c r="AD317" s="46">
        <f t="shared" si="125"/>
        <v>98.593745593274676</v>
      </c>
      <c r="AE317" s="49">
        <f t="shared" si="129"/>
        <v>1071.096534</v>
      </c>
      <c r="AF317" s="16">
        <f t="shared" si="145"/>
        <v>-0.23610783492483689</v>
      </c>
      <c r="AG317" s="15">
        <f t="shared" si="146"/>
        <v>0.98148478284746954</v>
      </c>
      <c r="AH317" s="16">
        <f t="shared" si="126"/>
        <v>-1.8515217152530461</v>
      </c>
      <c r="AI317" s="64">
        <f t="shared" si="147"/>
        <v>1169.6902795932747</v>
      </c>
      <c r="AJ317" s="64">
        <f t="shared" si="148"/>
        <v>-0.21537820175242528</v>
      </c>
      <c r="AK317" s="64">
        <f t="shared" si="149"/>
        <v>0.9888784343937681</v>
      </c>
      <c r="AL317" s="64">
        <f t="shared" si="150"/>
        <v>-1.1121565606231898</v>
      </c>
      <c r="AM317" s="9">
        <v>2.65</v>
      </c>
      <c r="AN317" s="17">
        <f t="shared" si="130"/>
        <v>1.0327853410262784</v>
      </c>
      <c r="AO317" s="18">
        <f t="shared" si="151"/>
        <v>1.0379490011502845E-2</v>
      </c>
      <c r="AP317" s="17">
        <f t="shared" si="152"/>
        <v>1.0327853410262784</v>
      </c>
      <c r="AQ317" s="18">
        <f t="shared" si="153"/>
        <v>3.2785341026278392</v>
      </c>
    </row>
    <row r="318" spans="1:43" x14ac:dyDescent="0.3">
      <c r="A318">
        <f t="shared" si="131"/>
        <v>316</v>
      </c>
      <c r="B318" s="7">
        <v>44293</v>
      </c>
      <c r="C318" s="8">
        <v>6.8150000000000004</v>
      </c>
      <c r="D318" s="46">
        <v>1074.791121</v>
      </c>
      <c r="E318" s="46">
        <v>0</v>
      </c>
      <c r="F318" s="46">
        <f t="shared" ref="F318:F381" si="154">+(F317*(1+AO317/100))+E318</f>
        <v>98.603979121250489</v>
      </c>
      <c r="G318" s="47">
        <f t="shared" si="127"/>
        <v>1074.791121</v>
      </c>
      <c r="H318" s="12">
        <f t="shared" si="132"/>
        <v>-0.14753843337481642</v>
      </c>
      <c r="I318" s="11">
        <f t="shared" si="133"/>
        <v>1.0522677170149692</v>
      </c>
      <c r="J318" s="12">
        <f t="shared" si="134"/>
        <v>5.2267717014969239</v>
      </c>
      <c r="K318" s="57">
        <f t="shared" si="135"/>
        <v>1173.3951001212504</v>
      </c>
      <c r="L318" s="59">
        <f t="shared" si="136"/>
        <v>-0.13428730303955971</v>
      </c>
      <c r="M318" s="58">
        <f t="shared" si="137"/>
        <v>1.0549463922546947</v>
      </c>
      <c r="N318" s="59">
        <f t="shared" si="138"/>
        <v>5.4946392254694665</v>
      </c>
      <c r="O318" s="8">
        <v>8.4573</v>
      </c>
      <c r="P318" s="46">
        <v>1072.3405170000001</v>
      </c>
      <c r="Q318" s="46">
        <v>0</v>
      </c>
      <c r="R318" s="46">
        <f t="shared" ref="R318:R381" si="155">+(R317*(1+AO317/100))+Q318</f>
        <v>98.603979121250489</v>
      </c>
      <c r="S318" s="48">
        <f t="shared" si="128"/>
        <v>1072.3405170000001</v>
      </c>
      <c r="T318" s="14">
        <f t="shared" si="139"/>
        <v>-0.4154265699812254</v>
      </c>
      <c r="U318" s="13">
        <f t="shared" si="140"/>
        <v>1.0106367587104095</v>
      </c>
      <c r="V318" s="14">
        <f t="shared" ref="V318:V381" si="156">+(U318-1)*100</f>
        <v>1.0636758710409477</v>
      </c>
      <c r="W318" s="56">
        <f t="shared" si="141"/>
        <v>1170.9444961212505</v>
      </c>
      <c r="X318" s="56">
        <f t="shared" si="142"/>
        <v>-0.37970975723375933</v>
      </c>
      <c r="Y318" s="56">
        <f t="shared" si="143"/>
        <v>1.0166666973052265</v>
      </c>
      <c r="Z318" s="56">
        <f t="shared" si="144"/>
        <v>1.6666697305226519</v>
      </c>
      <c r="AA318" s="8">
        <v>9.0776000000000003</v>
      </c>
      <c r="AB318" s="46">
        <v>1064.9652269999999</v>
      </c>
      <c r="AC318" s="46">
        <v>0</v>
      </c>
      <c r="AD318" s="46">
        <f t="shared" ref="AD318:AD381" si="157">+(AD317*(1+AO317/100))+AC318</f>
        <v>98.603979121250489</v>
      </c>
      <c r="AE318" s="49">
        <f t="shared" si="129"/>
        <v>1064.9652269999999</v>
      </c>
      <c r="AF318" s="16">
        <f t="shared" si="145"/>
        <v>-0.57243271781515226</v>
      </c>
      <c r="AG318" s="15">
        <f t="shared" si="146"/>
        <v>0.97586644283007362</v>
      </c>
      <c r="AH318" s="16">
        <f t="shared" ref="AH318:AH381" si="158">+(AG318-1)*100</f>
        <v>-2.4133557169926378</v>
      </c>
      <c r="AI318" s="64">
        <f t="shared" si="147"/>
        <v>1163.5692061212503</v>
      </c>
      <c r="AJ318" s="64">
        <f t="shared" si="148"/>
        <v>-0.52330720181352763</v>
      </c>
      <c r="AK318" s="64">
        <f t="shared" si="149"/>
        <v>0.9837035623294047</v>
      </c>
      <c r="AL318" s="64">
        <f t="shared" si="150"/>
        <v>-1.6296437670595298</v>
      </c>
      <c r="AM318" s="9">
        <v>2.65</v>
      </c>
      <c r="AN318" s="17">
        <f t="shared" si="130"/>
        <v>1.0328925388775905</v>
      </c>
      <c r="AO318" s="18">
        <f t="shared" si="151"/>
        <v>1.0379490011502845E-2</v>
      </c>
      <c r="AP318" s="17">
        <f t="shared" si="152"/>
        <v>1.0328925388775905</v>
      </c>
      <c r="AQ318" s="18">
        <f t="shared" si="153"/>
        <v>3.2892538877590471</v>
      </c>
    </row>
    <row r="319" spans="1:43" x14ac:dyDescent="0.3">
      <c r="A319">
        <f t="shared" si="131"/>
        <v>317</v>
      </c>
      <c r="B319" s="7">
        <v>44294</v>
      </c>
      <c r="C319" s="8">
        <v>6.5671999999999997</v>
      </c>
      <c r="D319" s="46">
        <v>1079.082083</v>
      </c>
      <c r="E319" s="46">
        <v>0</v>
      </c>
      <c r="F319" s="46">
        <f t="shared" si="154"/>
        <v>98.614213711414322</v>
      </c>
      <c r="G319" s="47">
        <f t="shared" si="127"/>
        <v>1079.082083</v>
      </c>
      <c r="H319" s="12">
        <f t="shared" si="132"/>
        <v>0.39923682994400522</v>
      </c>
      <c r="I319" s="11">
        <f t="shared" si="133"/>
        <v>1.0564687572909039</v>
      </c>
      <c r="J319" s="12">
        <f t="shared" si="134"/>
        <v>5.6468757290903948</v>
      </c>
      <c r="K319" s="57">
        <f t="shared" si="135"/>
        <v>1177.6962967114143</v>
      </c>
      <c r="L319" s="59">
        <f t="shared" si="136"/>
        <v>0.36655995833965171</v>
      </c>
      <c r="M319" s="58">
        <f t="shared" si="137"/>
        <v>1.0588134033106491</v>
      </c>
      <c r="N319" s="59">
        <f t="shared" si="138"/>
        <v>5.8813403310649104</v>
      </c>
      <c r="O319" s="8">
        <v>8.2014999999999993</v>
      </c>
      <c r="P319" s="46">
        <v>1080.702683</v>
      </c>
      <c r="Q319" s="46">
        <v>0</v>
      </c>
      <c r="R319" s="46">
        <f t="shared" si="155"/>
        <v>98.614213711414322</v>
      </c>
      <c r="S319" s="48">
        <f t="shared" si="128"/>
        <v>1080.702683</v>
      </c>
      <c r="T319" s="14">
        <f t="shared" si="139"/>
        <v>0.77980509618289506</v>
      </c>
      <c r="U319" s="13">
        <f t="shared" si="140"/>
        <v>1.0185177556587308</v>
      </c>
      <c r="V319" s="14">
        <f t="shared" si="156"/>
        <v>1.8517755658730817</v>
      </c>
      <c r="W319" s="56">
        <f t="shared" si="141"/>
        <v>1179.3168967114143</v>
      </c>
      <c r="X319" s="56">
        <f t="shared" si="142"/>
        <v>0.71501259179211907</v>
      </c>
      <c r="Y319" s="56">
        <f t="shared" si="143"/>
        <v>1.023935992207516</v>
      </c>
      <c r="Z319" s="56">
        <f t="shared" si="144"/>
        <v>2.3935992207515966</v>
      </c>
      <c r="AA319" s="8">
        <v>8.8451000000000004</v>
      </c>
      <c r="AB319" s="46">
        <v>1075.4720480000001</v>
      </c>
      <c r="AC319" s="46">
        <v>0</v>
      </c>
      <c r="AD319" s="46">
        <f t="shared" si="157"/>
        <v>98.614213711414322</v>
      </c>
      <c r="AE319" s="49">
        <f t="shared" si="129"/>
        <v>1075.4720480000001</v>
      </c>
      <c r="AF319" s="16">
        <f t="shared" si="145"/>
        <v>0.98658817524002185</v>
      </c>
      <c r="AG319" s="15">
        <f t="shared" si="146"/>
        <v>0.98549422576117052</v>
      </c>
      <c r="AH319" s="16">
        <f t="shared" si="158"/>
        <v>-1.4505774238829483</v>
      </c>
      <c r="AI319" s="64">
        <f t="shared" si="147"/>
        <v>1174.0862617114144</v>
      </c>
      <c r="AJ319" s="64">
        <f t="shared" si="148"/>
        <v>0.90386162978846052</v>
      </c>
      <c r="AK319" s="64">
        <f t="shared" si="149"/>
        <v>0.99259488138016239</v>
      </c>
      <c r="AL319" s="64">
        <f t="shared" si="150"/>
        <v>-0.7405118619837614</v>
      </c>
      <c r="AM319" s="9">
        <v>2.65</v>
      </c>
      <c r="AN319" s="17">
        <f t="shared" si="130"/>
        <v>1.0329997478554929</v>
      </c>
      <c r="AO319" s="18">
        <f t="shared" si="151"/>
        <v>1.0379490011502845E-2</v>
      </c>
      <c r="AP319" s="17">
        <f t="shared" si="152"/>
        <v>1.0329997478554929</v>
      </c>
      <c r="AQ319" s="18">
        <f t="shared" si="153"/>
        <v>3.2999747855492867</v>
      </c>
    </row>
    <row r="320" spans="1:43" x14ac:dyDescent="0.3">
      <c r="A320">
        <f t="shared" si="131"/>
        <v>318</v>
      </c>
      <c r="B320" s="7">
        <v>44295</v>
      </c>
      <c r="C320" s="8">
        <v>6.69</v>
      </c>
      <c r="D320" s="46">
        <v>1077.3687030000001</v>
      </c>
      <c r="E320" s="46">
        <v>0</v>
      </c>
      <c r="F320" s="46">
        <f t="shared" si="154"/>
        <v>98.624449363876423</v>
      </c>
      <c r="G320" s="47">
        <f t="shared" si="127"/>
        <v>1077.3687030000001</v>
      </c>
      <c r="H320" s="12">
        <f t="shared" si="132"/>
        <v>-0.1587812481545825</v>
      </c>
      <c r="I320" s="11">
        <f t="shared" si="133"/>
        <v>1.0547912830117143</v>
      </c>
      <c r="J320" s="12">
        <f t="shared" si="134"/>
        <v>5.479128301171432</v>
      </c>
      <c r="K320" s="57">
        <f t="shared" si="135"/>
        <v>1175.9931523638766</v>
      </c>
      <c r="L320" s="59">
        <f t="shared" si="136"/>
        <v>-0.14461660041672486</v>
      </c>
      <c r="M320" s="58">
        <f t="shared" si="137"/>
        <v>1.0572821833620245</v>
      </c>
      <c r="N320" s="59">
        <f t="shared" si="138"/>
        <v>5.7282183362024508</v>
      </c>
      <c r="O320" s="8">
        <v>8.3834999999999997</v>
      </c>
      <c r="P320" s="46">
        <v>1075.3336139999999</v>
      </c>
      <c r="Q320" s="46">
        <v>0</v>
      </c>
      <c r="R320" s="46">
        <f t="shared" si="155"/>
        <v>98.624449363876423</v>
      </c>
      <c r="S320" s="48">
        <f t="shared" si="128"/>
        <v>1075.3336139999999</v>
      </c>
      <c r="T320" s="14">
        <f t="shared" si="139"/>
        <v>-0.49681277602603435</v>
      </c>
      <c r="U320" s="13">
        <f t="shared" si="140"/>
        <v>1.0134576293225246</v>
      </c>
      <c r="V320" s="14">
        <f t="shared" si="156"/>
        <v>1.3457629322524589</v>
      </c>
      <c r="W320" s="56">
        <f t="shared" si="141"/>
        <v>1173.9580633638764</v>
      </c>
      <c r="X320" s="56">
        <f t="shared" si="142"/>
        <v>-0.45440147279168785</v>
      </c>
      <c r="Y320" s="56">
        <f t="shared" si="143"/>
        <v>1.0192832119784809</v>
      </c>
      <c r="Z320" s="56">
        <f t="shared" si="144"/>
        <v>1.928321197848093</v>
      </c>
      <c r="AA320" s="8">
        <v>9.0271000000000008</v>
      </c>
      <c r="AB320" s="46">
        <v>1067.8896050000001</v>
      </c>
      <c r="AC320" s="46">
        <v>0</v>
      </c>
      <c r="AD320" s="46">
        <f t="shared" si="157"/>
        <v>98.624449363876423</v>
      </c>
      <c r="AE320" s="49">
        <f t="shared" si="129"/>
        <v>1067.8896050000001</v>
      </c>
      <c r="AF320" s="16">
        <f t="shared" si="145"/>
        <v>-0.70503394431317146</v>
      </c>
      <c r="AG320" s="15">
        <f t="shared" si="146"/>
        <v>0.978546156950308</v>
      </c>
      <c r="AH320" s="16">
        <f t="shared" si="158"/>
        <v>-2.1453843049692001</v>
      </c>
      <c r="AI320" s="64">
        <f t="shared" si="147"/>
        <v>1166.5140543638765</v>
      </c>
      <c r="AJ320" s="64">
        <f t="shared" si="148"/>
        <v>-0.64494471952173393</v>
      </c>
      <c r="AK320" s="64">
        <f t="shared" si="149"/>
        <v>0.98619319310645803</v>
      </c>
      <c r="AL320" s="64">
        <f t="shared" si="150"/>
        <v>-1.3806806893541967</v>
      </c>
      <c r="AM320" s="9">
        <v>2.65</v>
      </c>
      <c r="AN320" s="17">
        <f t="shared" si="130"/>
        <v>1.0331069679611404</v>
      </c>
      <c r="AO320" s="18">
        <f t="shared" si="151"/>
        <v>1.0379490011502845E-2</v>
      </c>
      <c r="AP320" s="17">
        <f t="shared" si="152"/>
        <v>1.0331069679611404</v>
      </c>
      <c r="AQ320" s="18">
        <f t="shared" si="153"/>
        <v>3.3106967961140432</v>
      </c>
    </row>
    <row r="321" spans="1:43" x14ac:dyDescent="0.3">
      <c r="A321">
        <f t="shared" si="131"/>
        <v>319</v>
      </c>
      <c r="B321" s="7">
        <v>44298</v>
      </c>
      <c r="C321" s="8">
        <v>6.7073</v>
      </c>
      <c r="D321" s="46">
        <v>1077.3669520000001</v>
      </c>
      <c r="E321" s="46">
        <v>0</v>
      </c>
      <c r="F321" s="46">
        <f t="shared" si="154"/>
        <v>98.634686078747052</v>
      </c>
      <c r="G321" s="47">
        <f t="shared" si="127"/>
        <v>1077.3669520000001</v>
      </c>
      <c r="H321" s="12">
        <f t="shared" si="132"/>
        <v>-1.6252560475216171E-4</v>
      </c>
      <c r="I321" s="11">
        <f t="shared" si="133"/>
        <v>1.0547895687058026</v>
      </c>
      <c r="J321" s="12">
        <f t="shared" si="134"/>
        <v>5.4789568705802649</v>
      </c>
      <c r="K321" s="57">
        <f t="shared" si="135"/>
        <v>1176.0016380787472</v>
      </c>
      <c r="L321" s="59">
        <f t="shared" si="136"/>
        <v>7.2157859538624081E-4</v>
      </c>
      <c r="M321" s="58">
        <f t="shared" si="137"/>
        <v>1.0572898124839525</v>
      </c>
      <c r="N321" s="59">
        <f t="shared" si="138"/>
        <v>5.7289812483952485</v>
      </c>
      <c r="O321" s="8">
        <v>8.3899000000000008</v>
      </c>
      <c r="P321" s="46">
        <v>1075.4774849999999</v>
      </c>
      <c r="Q321" s="46">
        <v>0</v>
      </c>
      <c r="R321" s="46">
        <f t="shared" si="155"/>
        <v>98.634686078747052</v>
      </c>
      <c r="S321" s="48">
        <f t="shared" si="128"/>
        <v>1075.4774849999999</v>
      </c>
      <c r="T321" s="14">
        <f t="shared" si="139"/>
        <v>1.337919675594712E-2</v>
      </c>
      <c r="U321" s="13">
        <f t="shared" si="140"/>
        <v>1.0135932218127899</v>
      </c>
      <c r="V321" s="14">
        <f t="shared" si="156"/>
        <v>1.359322181278988</v>
      </c>
      <c r="W321" s="56">
        <f t="shared" si="141"/>
        <v>1174.112171078747</v>
      </c>
      <c r="X321" s="56">
        <f t="shared" si="142"/>
        <v>1.3127190798378763E-2</v>
      </c>
      <c r="Y321" s="56">
        <f t="shared" si="143"/>
        <v>1.0194170152304931</v>
      </c>
      <c r="Z321" s="56">
        <f t="shared" si="144"/>
        <v>1.9417015230493107</v>
      </c>
      <c r="AA321" s="8">
        <v>8.9975000000000005</v>
      </c>
      <c r="AB321" s="46">
        <v>1069.541618</v>
      </c>
      <c r="AC321" s="46">
        <v>0</v>
      </c>
      <c r="AD321" s="46">
        <f t="shared" si="157"/>
        <v>98.634686078747052</v>
      </c>
      <c r="AE321" s="49">
        <f t="shared" si="129"/>
        <v>1069.541618</v>
      </c>
      <c r="AF321" s="16">
        <f t="shared" si="145"/>
        <v>0.15469885578667242</v>
      </c>
      <c r="AG321" s="15">
        <f t="shared" si="146"/>
        <v>0.98005995665845458</v>
      </c>
      <c r="AH321" s="16">
        <f t="shared" si="158"/>
        <v>-1.9940043341545421</v>
      </c>
      <c r="AI321" s="64">
        <f t="shared" si="147"/>
        <v>1168.1763040787471</v>
      </c>
      <c r="AJ321" s="64">
        <f t="shared" si="148"/>
        <v>0.1424971871236469</v>
      </c>
      <c r="AK321" s="64">
        <f t="shared" si="149"/>
        <v>0.98759849066623961</v>
      </c>
      <c r="AL321" s="64">
        <f t="shared" si="150"/>
        <v>-1.2401509333760385</v>
      </c>
      <c r="AM321" s="9">
        <v>2.65</v>
      </c>
      <c r="AN321" s="17">
        <f t="shared" si="130"/>
        <v>1.033214199195688</v>
      </c>
      <c r="AO321" s="18">
        <f t="shared" si="151"/>
        <v>1.0379490011502845E-2</v>
      </c>
      <c r="AP321" s="17">
        <f t="shared" si="152"/>
        <v>1.033214199195688</v>
      </c>
      <c r="AQ321" s="18">
        <f t="shared" si="153"/>
        <v>3.3214199195688021</v>
      </c>
    </row>
    <row r="322" spans="1:43" x14ac:dyDescent="0.3">
      <c r="A322">
        <f t="shared" si="131"/>
        <v>320</v>
      </c>
      <c r="B322" s="7">
        <v>44299</v>
      </c>
      <c r="C322" s="8">
        <v>6.8358999999999996</v>
      </c>
      <c r="D322" s="46">
        <v>1075.581649</v>
      </c>
      <c r="E322" s="46">
        <v>0</v>
      </c>
      <c r="F322" s="46">
        <f t="shared" si="154"/>
        <v>98.644923856136472</v>
      </c>
      <c r="G322" s="47">
        <f t="shared" si="127"/>
        <v>1075.581649</v>
      </c>
      <c r="H322" s="12">
        <f t="shared" si="132"/>
        <v>-0.16570983513889415</v>
      </c>
      <c r="I322" s="11">
        <f t="shared" si="133"/>
        <v>1.053041678650438</v>
      </c>
      <c r="J322" s="12">
        <f t="shared" si="134"/>
        <v>5.3041678650437962</v>
      </c>
      <c r="K322" s="57">
        <f t="shared" si="135"/>
        <v>1174.2265728561365</v>
      </c>
      <c r="L322" s="59">
        <f t="shared" si="136"/>
        <v>-0.15094071004106979</v>
      </c>
      <c r="M322" s="58">
        <f t="shared" si="137"/>
        <v>1.0556939317337972</v>
      </c>
      <c r="N322" s="59">
        <f t="shared" si="138"/>
        <v>5.569393173379722</v>
      </c>
      <c r="O322" s="8">
        <v>8.5050000000000008</v>
      </c>
      <c r="P322" s="46">
        <v>1072.242013</v>
      </c>
      <c r="Q322" s="46">
        <v>0</v>
      </c>
      <c r="R322" s="46">
        <f t="shared" si="155"/>
        <v>98.644923856136472</v>
      </c>
      <c r="S322" s="48">
        <f t="shared" si="128"/>
        <v>1072.242013</v>
      </c>
      <c r="T322" s="14">
        <f t="shared" si="139"/>
        <v>-0.30084051457384131</v>
      </c>
      <c r="U322" s="13">
        <f t="shared" si="140"/>
        <v>1.0105439227486026</v>
      </c>
      <c r="V322" s="14">
        <f t="shared" si="156"/>
        <v>1.0543922748602608</v>
      </c>
      <c r="W322" s="56">
        <f t="shared" si="141"/>
        <v>1170.8869368561366</v>
      </c>
      <c r="X322" s="56">
        <f t="shared" si="142"/>
        <v>-0.27469557867262351</v>
      </c>
      <c r="Y322" s="56">
        <f t="shared" si="143"/>
        <v>1.0166167217614186</v>
      </c>
      <c r="Z322" s="56">
        <f t="shared" si="144"/>
        <v>1.6616721761418596</v>
      </c>
      <c r="AA322" s="8">
        <v>9.1234999999999999</v>
      </c>
      <c r="AB322" s="46">
        <v>1064.4524140000001</v>
      </c>
      <c r="AC322" s="46">
        <v>0</v>
      </c>
      <c r="AD322" s="46">
        <f t="shared" si="157"/>
        <v>98.644923856136472</v>
      </c>
      <c r="AE322" s="49">
        <f t="shared" si="129"/>
        <v>1064.4524140000001</v>
      </c>
      <c r="AF322" s="16">
        <f t="shared" si="145"/>
        <v>-0.47583038512484244</v>
      </c>
      <c r="AG322" s="15">
        <f t="shared" si="146"/>
        <v>0.97539653359223233</v>
      </c>
      <c r="AH322" s="16">
        <f t="shared" si="158"/>
        <v>-2.4603466407767671</v>
      </c>
      <c r="AI322" s="64">
        <f t="shared" si="147"/>
        <v>1163.0973378561366</v>
      </c>
      <c r="AJ322" s="64">
        <f t="shared" si="148"/>
        <v>-0.43477737092226798</v>
      </c>
      <c r="AK322" s="64">
        <f t="shared" si="149"/>
        <v>0.9833046359132529</v>
      </c>
      <c r="AL322" s="64">
        <f t="shared" si="150"/>
        <v>-1.66953640867471</v>
      </c>
      <c r="AM322" s="9">
        <v>2.65</v>
      </c>
      <c r="AN322" s="17">
        <f t="shared" si="130"/>
        <v>1.0333214415602909</v>
      </c>
      <c r="AO322" s="18">
        <f t="shared" si="151"/>
        <v>1.0379490011502845E-2</v>
      </c>
      <c r="AP322" s="17">
        <f t="shared" si="152"/>
        <v>1.0333214415602909</v>
      </c>
      <c r="AQ322" s="18">
        <f t="shared" si="153"/>
        <v>3.3321441560290932</v>
      </c>
    </row>
    <row r="323" spans="1:43" x14ac:dyDescent="0.3">
      <c r="A323">
        <f t="shared" si="131"/>
        <v>321</v>
      </c>
      <c r="B323" s="7">
        <v>44300</v>
      </c>
      <c r="C323" s="8">
        <v>6.7080000000000002</v>
      </c>
      <c r="D323" s="46">
        <v>1077.910969</v>
      </c>
      <c r="E323" s="46">
        <v>0</v>
      </c>
      <c r="F323" s="46">
        <f t="shared" si="154"/>
        <v>98.655162696154974</v>
      </c>
      <c r="G323" s="47">
        <f t="shared" si="127"/>
        <v>1077.910969</v>
      </c>
      <c r="H323" s="12">
        <f t="shared" si="132"/>
        <v>0.21656375433383168</v>
      </c>
      <c r="I323" s="11">
        <f t="shared" si="133"/>
        <v>1.0553221852444234</v>
      </c>
      <c r="J323" s="12">
        <f t="shared" si="134"/>
        <v>5.532218524442345</v>
      </c>
      <c r="K323" s="57">
        <f t="shared" si="135"/>
        <v>1176.566131696155</v>
      </c>
      <c r="L323" s="59">
        <f t="shared" si="136"/>
        <v>0.19924253922545265</v>
      </c>
      <c r="M323" s="58">
        <f t="shared" si="137"/>
        <v>1.0577973231298325</v>
      </c>
      <c r="N323" s="59">
        <f t="shared" si="138"/>
        <v>5.7797323129832545</v>
      </c>
      <c r="O323" s="8">
        <v>8.4149999999999991</v>
      </c>
      <c r="P323" s="46">
        <v>1075.3840909999999</v>
      </c>
      <c r="Q323" s="46">
        <v>0</v>
      </c>
      <c r="R323" s="46">
        <f t="shared" si="155"/>
        <v>98.655162696154974</v>
      </c>
      <c r="S323" s="48">
        <f t="shared" si="128"/>
        <v>1075.3840909999999</v>
      </c>
      <c r="T323" s="14">
        <f t="shared" si="139"/>
        <v>0.29303813522552069</v>
      </c>
      <c r="U323" s="13">
        <f t="shared" si="140"/>
        <v>1.01350520181546</v>
      </c>
      <c r="V323" s="14">
        <f t="shared" si="156"/>
        <v>1.350520181546</v>
      </c>
      <c r="W323" s="56">
        <f t="shared" si="141"/>
        <v>1174.0392536961549</v>
      </c>
      <c r="X323" s="56">
        <f t="shared" si="142"/>
        <v>0.26922469973764684</v>
      </c>
      <c r="Y323" s="56">
        <f t="shared" si="143"/>
        <v>1.0193537050780634</v>
      </c>
      <c r="Z323" s="56">
        <f t="shared" si="144"/>
        <v>1.9353705078063443</v>
      </c>
      <c r="AA323" s="8">
        <v>9.0612999999999992</v>
      </c>
      <c r="AB323" s="46">
        <v>1067.507732</v>
      </c>
      <c r="AC323" s="46">
        <v>0</v>
      </c>
      <c r="AD323" s="46">
        <f t="shared" si="157"/>
        <v>98.655162696154974</v>
      </c>
      <c r="AE323" s="49">
        <f t="shared" si="129"/>
        <v>1067.507732</v>
      </c>
      <c r="AF323" s="16">
        <f t="shared" si="145"/>
        <v>0.28703190108034793</v>
      </c>
      <c r="AG323" s="15">
        <f t="shared" si="146"/>
        <v>0.97819623280567392</v>
      </c>
      <c r="AH323" s="16">
        <f t="shared" si="158"/>
        <v>-2.1803767194326085</v>
      </c>
      <c r="AI323" s="64">
        <f t="shared" si="147"/>
        <v>1166.162894696155</v>
      </c>
      <c r="AJ323" s="64">
        <f t="shared" si="148"/>
        <v>0.2635683824768309</v>
      </c>
      <c r="AK323" s="64">
        <f t="shared" si="149"/>
        <v>0.98589631603694916</v>
      </c>
      <c r="AL323" s="64">
        <f t="shared" si="150"/>
        <v>-1.4103683963050839</v>
      </c>
      <c r="AM323" s="9">
        <v>2.65</v>
      </c>
      <c r="AN323" s="17">
        <f t="shared" si="130"/>
        <v>1.0334286950561045</v>
      </c>
      <c r="AO323" s="18">
        <f t="shared" si="151"/>
        <v>1.0379490011502845E-2</v>
      </c>
      <c r="AP323" s="17">
        <f t="shared" si="152"/>
        <v>1.0334286950561045</v>
      </c>
      <c r="AQ323" s="18">
        <f t="shared" si="153"/>
        <v>3.3428695056104463</v>
      </c>
    </row>
    <row r="324" spans="1:43" x14ac:dyDescent="0.3">
      <c r="A324">
        <f t="shared" si="131"/>
        <v>322</v>
      </c>
      <c r="B324" s="7">
        <v>44301</v>
      </c>
      <c r="C324" s="8">
        <v>6.59</v>
      </c>
      <c r="D324" s="46">
        <v>1080.0788970000001</v>
      </c>
      <c r="E324" s="46">
        <v>0</v>
      </c>
      <c r="F324" s="46">
        <f t="shared" si="154"/>
        <v>98.665402598912848</v>
      </c>
      <c r="G324" s="47">
        <f t="shared" ref="G324:G387" si="159">+D324+E324</f>
        <v>1080.0788970000001</v>
      </c>
      <c r="H324" s="12">
        <f t="shared" si="132"/>
        <v>0.20112310407336409</v>
      </c>
      <c r="I324" s="11">
        <f t="shared" si="133"/>
        <v>1.0574446819813619</v>
      </c>
      <c r="J324" s="12">
        <f t="shared" si="134"/>
        <v>5.7444681981361878</v>
      </c>
      <c r="K324" s="57">
        <f t="shared" si="135"/>
        <v>1178.7442995989129</v>
      </c>
      <c r="L324" s="59">
        <f t="shared" si="136"/>
        <v>0.18512923702960205</v>
      </c>
      <c r="M324" s="58">
        <f t="shared" si="137"/>
        <v>1.0597556152434624</v>
      </c>
      <c r="N324" s="59">
        <f t="shared" si="138"/>
        <v>5.9755615243462401</v>
      </c>
      <c r="O324" s="8">
        <v>8.2873000000000001</v>
      </c>
      <c r="P324" s="46">
        <v>1079.7085099999999</v>
      </c>
      <c r="Q324" s="46">
        <v>0</v>
      </c>
      <c r="R324" s="46">
        <f t="shared" si="155"/>
        <v>98.665402598912848</v>
      </c>
      <c r="S324" s="48">
        <f t="shared" ref="S324:S387" si="160">+P324+Q324</f>
        <v>1079.7085099999999</v>
      </c>
      <c r="T324" s="14">
        <f t="shared" si="139"/>
        <v>0.40212785703188647</v>
      </c>
      <c r="U324" s="13">
        <f t="shared" si="140"/>
        <v>1.0175807885644272</v>
      </c>
      <c r="V324" s="14">
        <f t="shared" si="156"/>
        <v>1.7580788564427241</v>
      </c>
      <c r="W324" s="56">
        <f t="shared" si="141"/>
        <v>1178.3739125989127</v>
      </c>
      <c r="X324" s="56">
        <f t="shared" si="142"/>
        <v>0.36920902679458134</v>
      </c>
      <c r="Y324" s="56">
        <f t="shared" si="143"/>
        <v>1.0231172509721767</v>
      </c>
      <c r="Z324" s="56">
        <f t="shared" si="144"/>
        <v>2.3117250972176651</v>
      </c>
      <c r="AA324" s="8">
        <v>8.9451999999999998</v>
      </c>
      <c r="AB324" s="46">
        <v>1072.912376</v>
      </c>
      <c r="AC324" s="46">
        <v>0</v>
      </c>
      <c r="AD324" s="46">
        <f t="shared" si="157"/>
        <v>98.665402598912848</v>
      </c>
      <c r="AE324" s="49">
        <f t="shared" ref="AE324:AE387" si="161">+AC324+AB324</f>
        <v>1072.912376</v>
      </c>
      <c r="AF324" s="16">
        <f t="shared" si="145"/>
        <v>0.50628616898860113</v>
      </c>
      <c r="AG324" s="15">
        <f t="shared" si="146"/>
        <v>0.98314870503793661</v>
      </c>
      <c r="AH324" s="16">
        <f t="shared" si="158"/>
        <v>-1.685129496206339</v>
      </c>
      <c r="AI324" s="64">
        <f t="shared" si="147"/>
        <v>1171.5777785989128</v>
      </c>
      <c r="AJ324" s="64">
        <f t="shared" si="148"/>
        <v>0.46433340722684679</v>
      </c>
      <c r="AK324" s="64">
        <f t="shared" si="149"/>
        <v>0.99047416199292748</v>
      </c>
      <c r="AL324" s="64">
        <f t="shared" si="150"/>
        <v>-0.95258380070725179</v>
      </c>
      <c r="AM324" s="9">
        <v>2.65</v>
      </c>
      <c r="AN324" s="17">
        <f t="shared" ref="AN324:AN387" si="162">+((AM323/100+1)^(1/252))*AN323</f>
        <v>1.0335359596842839</v>
      </c>
      <c r="AO324" s="18">
        <f t="shared" si="151"/>
        <v>1.0379490011502845E-2</v>
      </c>
      <c r="AP324" s="17">
        <f t="shared" si="152"/>
        <v>1.0335359596842839</v>
      </c>
      <c r="AQ324" s="18">
        <f t="shared" si="153"/>
        <v>3.3535959684283911</v>
      </c>
    </row>
    <row r="325" spans="1:43" x14ac:dyDescent="0.3">
      <c r="A325">
        <f t="shared" ref="A325:A388" si="163">+A324+1</f>
        <v>323</v>
      </c>
      <c r="B325" s="7">
        <v>44302</v>
      </c>
      <c r="C325" s="8">
        <v>6.44</v>
      </c>
      <c r="D325" s="46">
        <v>1082.7578679999999</v>
      </c>
      <c r="E325" s="46">
        <v>0</v>
      </c>
      <c r="F325" s="46">
        <f t="shared" si="154"/>
        <v>98.675643564520414</v>
      </c>
      <c r="G325" s="47">
        <f t="shared" si="159"/>
        <v>1082.7578679999999</v>
      </c>
      <c r="H325" s="12">
        <f t="shared" ref="H325:H388" si="164">+(G325/D324-1)*100</f>
        <v>0.24803475074282044</v>
      </c>
      <c r="I325" s="11">
        <f t="shared" ref="I325:I377" si="165">+(1+H325/100)*I324</f>
        <v>1.0600675122625576</v>
      </c>
      <c r="J325" s="12">
        <f t="shared" ref="J325:J377" si="166">+(I325-1)*100</f>
        <v>6.0067512262557576</v>
      </c>
      <c r="K325" s="57">
        <f t="shared" ref="K325:K388" si="167">+D325+F325</f>
        <v>1181.4335115645204</v>
      </c>
      <c r="L325" s="59">
        <f t="shared" ref="L325:L388" si="168">+(K325/K324-1)*100</f>
        <v>0.22814209718957645</v>
      </c>
      <c r="M325" s="58">
        <f t="shared" ref="M325:M388" si="169">+(1+L325/100)*M324</f>
        <v>1.0621733639291631</v>
      </c>
      <c r="N325" s="59">
        <f t="shared" ref="N325:N388" si="170">+(M325-1)*100</f>
        <v>6.2173363929163061</v>
      </c>
      <c r="O325" s="8">
        <v>8.0786999999999995</v>
      </c>
      <c r="P325" s="46">
        <v>1086.5897259999999</v>
      </c>
      <c r="Q325" s="46">
        <v>0</v>
      </c>
      <c r="R325" s="46">
        <f t="shared" si="155"/>
        <v>98.675643564520414</v>
      </c>
      <c r="S325" s="48">
        <f t="shared" si="160"/>
        <v>1086.5897259999999</v>
      </c>
      <c r="T325" s="14">
        <f t="shared" ref="T325:T388" si="171">+(S325/P324-1)*100</f>
        <v>0.63732164156045101</v>
      </c>
      <c r="U325" s="13">
        <f t="shared" ref="U325:U388" si="172">+(1+T325/100)*U324</f>
        <v>1.0240660511503099</v>
      </c>
      <c r="V325" s="14">
        <f t="shared" si="156"/>
        <v>2.4066051150309908</v>
      </c>
      <c r="W325" s="56">
        <f t="shared" ref="W325:W388" si="173">+P325+R325</f>
        <v>1185.2653695645204</v>
      </c>
      <c r="X325" s="56">
        <f t="shared" ref="X325:X388" si="174">+(W325/W324-1)*100</f>
        <v>0.5848276927998608</v>
      </c>
      <c r="Y325" s="56">
        <f t="shared" ref="Y325:Y388" si="175">+(1+X325/100)*Y324</f>
        <v>1.0291007239856746</v>
      </c>
      <c r="Z325" s="56">
        <f t="shared" ref="Z325:Z388" si="176">+(Y325-1)*100</f>
        <v>2.9100723985674648</v>
      </c>
      <c r="AA325" s="8">
        <v>8.7051999999999996</v>
      </c>
      <c r="AB325" s="46">
        <v>1083.790201</v>
      </c>
      <c r="AC325" s="46">
        <v>0</v>
      </c>
      <c r="AD325" s="46">
        <f t="shared" si="157"/>
        <v>98.675643564520414</v>
      </c>
      <c r="AE325" s="49">
        <f t="shared" si="161"/>
        <v>1083.790201</v>
      </c>
      <c r="AF325" s="16">
        <f t="shared" ref="AF325:AF388" si="177">+(AE325/AB324-1)*100</f>
        <v>1.0138595884739754</v>
      </c>
      <c r="AG325" s="15">
        <f t="shared" ref="AG325:AG388" si="178">+(1+AF325/100)*AG324</f>
        <v>0.99311645245292146</v>
      </c>
      <c r="AH325" s="16">
        <f t="shared" si="158"/>
        <v>-0.6883547547078539</v>
      </c>
      <c r="AI325" s="64">
        <f t="shared" ref="AI325:AI388" si="179">+AB325+AD325</f>
        <v>1182.4658445645205</v>
      </c>
      <c r="AJ325" s="64">
        <f t="shared" ref="AJ325:AJ388" si="180">+(AI325/AI324-1)*100</f>
        <v>0.92935067261421533</v>
      </c>
      <c r="AK325" s="64">
        <f t="shared" ref="AK325:AK388" si="181">+(1+AJ325/100)*AK324</f>
        <v>0.9996791402794788</v>
      </c>
      <c r="AL325" s="64">
        <f t="shared" ref="AL325:AL388" si="182">+(AK325-1)*100</f>
        <v>-3.2085972052120493E-2</v>
      </c>
      <c r="AM325" s="9">
        <v>2.65</v>
      </c>
      <c r="AN325" s="17">
        <f t="shared" si="162"/>
        <v>1.0336432354459846</v>
      </c>
      <c r="AO325" s="18">
        <f t="shared" ref="AO325:AO388" si="183">+(AN325/AN324-1)*100</f>
        <v>1.0379490011502845E-2</v>
      </c>
      <c r="AP325" s="17">
        <f t="shared" ref="AP325:AP388" si="184">+(1+AO325/100)*AP324</f>
        <v>1.0336432354459846</v>
      </c>
      <c r="AQ325" s="18">
        <f t="shared" ref="AQ325:AQ388" si="185">+(AP325-1)*100</f>
        <v>3.3643235445984576</v>
      </c>
    </row>
    <row r="326" spans="1:43" x14ac:dyDescent="0.3">
      <c r="A326">
        <f t="shared" si="163"/>
        <v>324</v>
      </c>
      <c r="B326" s="7">
        <v>44305</v>
      </c>
      <c r="C326" s="8">
        <v>6.38</v>
      </c>
      <c r="D326" s="46">
        <v>1083.98857</v>
      </c>
      <c r="E326" s="46">
        <v>0</v>
      </c>
      <c r="F326" s="46">
        <f t="shared" si="154"/>
        <v>98.685885593087974</v>
      </c>
      <c r="G326" s="47">
        <f t="shared" si="159"/>
        <v>1083.98857</v>
      </c>
      <c r="H326" s="12">
        <f t="shared" si="164"/>
        <v>0.11366363952389769</v>
      </c>
      <c r="I326" s="11">
        <f t="shared" si="165"/>
        <v>1.0612724235784057</v>
      </c>
      <c r="J326" s="12">
        <f t="shared" si="166"/>
        <v>6.1272423578405677</v>
      </c>
      <c r="K326" s="57">
        <f t="shared" si="167"/>
        <v>1182.6744555930879</v>
      </c>
      <c r="L326" s="59">
        <f t="shared" si="168"/>
        <v>0.1050371448262144</v>
      </c>
      <c r="M326" s="58">
        <f t="shared" si="169"/>
        <v>1.0632890405037387</v>
      </c>
      <c r="N326" s="59">
        <f t="shared" si="170"/>
        <v>6.3289040503738736</v>
      </c>
      <c r="O326" s="8">
        <v>7.99</v>
      </c>
      <c r="P326" s="46">
        <v>1089.720233</v>
      </c>
      <c r="Q326" s="46">
        <v>0</v>
      </c>
      <c r="R326" s="46">
        <f t="shared" si="155"/>
        <v>98.685885593087974</v>
      </c>
      <c r="S326" s="48">
        <f t="shared" si="160"/>
        <v>1089.720233</v>
      </c>
      <c r="T326" s="14">
        <f t="shared" si="171"/>
        <v>0.28810386524860121</v>
      </c>
      <c r="U326" s="13">
        <f t="shared" si="172"/>
        <v>1.0270164250263727</v>
      </c>
      <c r="V326" s="14">
        <f t="shared" si="156"/>
        <v>2.7016425026372692</v>
      </c>
      <c r="W326" s="56">
        <f t="shared" si="173"/>
        <v>1188.406118593088</v>
      </c>
      <c r="X326" s="56">
        <f t="shared" si="174"/>
        <v>0.26498277172490869</v>
      </c>
      <c r="Y326" s="56">
        <f t="shared" si="175"/>
        <v>1.0318276636079331</v>
      </c>
      <c r="Z326" s="56">
        <f t="shared" si="176"/>
        <v>3.1827663607933099</v>
      </c>
      <c r="AA326" s="8">
        <v>8.5950000000000006</v>
      </c>
      <c r="AB326" s="46">
        <v>1089.022109</v>
      </c>
      <c r="AC326" s="46">
        <v>0</v>
      </c>
      <c r="AD326" s="46">
        <f t="shared" si="157"/>
        <v>98.685885593087974</v>
      </c>
      <c r="AE326" s="49">
        <f t="shared" si="161"/>
        <v>1089.022109</v>
      </c>
      <c r="AF326" s="16">
        <f t="shared" si="177"/>
        <v>0.48274177005591667</v>
      </c>
      <c r="AG326" s="15">
        <f t="shared" si="178"/>
        <v>0.99791064039420918</v>
      </c>
      <c r="AH326" s="16">
        <f t="shared" si="158"/>
        <v>-0.20893596057908193</v>
      </c>
      <c r="AI326" s="64">
        <f t="shared" si="179"/>
        <v>1187.707994593088</v>
      </c>
      <c r="AJ326" s="64">
        <f t="shared" si="180"/>
        <v>0.44332358965497587</v>
      </c>
      <c r="AK326" s="64">
        <f t="shared" si="181"/>
        <v>1.0041109537291977</v>
      </c>
      <c r="AL326" s="64">
        <f t="shared" si="182"/>
        <v>0.4110953729197675</v>
      </c>
      <c r="AM326" s="9">
        <v>2.65</v>
      </c>
      <c r="AN326" s="17">
        <f t="shared" si="162"/>
        <v>1.0337505223423622</v>
      </c>
      <c r="AO326" s="18">
        <f t="shared" si="183"/>
        <v>1.0379490011502845E-2</v>
      </c>
      <c r="AP326" s="17">
        <f t="shared" si="184"/>
        <v>1.0337505223423622</v>
      </c>
      <c r="AQ326" s="18">
        <f t="shared" si="185"/>
        <v>3.3750522342362199</v>
      </c>
    </row>
    <row r="327" spans="1:43" x14ac:dyDescent="0.3">
      <c r="A327">
        <f t="shared" si="163"/>
        <v>325</v>
      </c>
      <c r="B327" s="7">
        <v>44306</v>
      </c>
      <c r="C327" s="8">
        <v>6.5049999999999999</v>
      </c>
      <c r="D327" s="46">
        <v>1082.2555970000001</v>
      </c>
      <c r="E327" s="46">
        <v>0</v>
      </c>
      <c r="F327" s="46">
        <f t="shared" si="154"/>
        <v>98.696128684725878</v>
      </c>
      <c r="G327" s="47">
        <f t="shared" si="159"/>
        <v>1082.2555970000001</v>
      </c>
      <c r="H327" s="12">
        <f t="shared" si="164"/>
        <v>-0.15987004364814705</v>
      </c>
      <c r="I327" s="11">
        <f t="shared" si="165"/>
        <v>1.059575766891605</v>
      </c>
      <c r="J327" s="12">
        <f t="shared" si="166"/>
        <v>5.9575766891605042</v>
      </c>
      <c r="K327" s="57">
        <f t="shared" si="167"/>
        <v>1180.9517256847259</v>
      </c>
      <c r="L327" s="59">
        <f t="shared" si="168"/>
        <v>-0.14566391454680083</v>
      </c>
      <c r="M327" s="58">
        <f t="shared" si="169"/>
        <v>1.061740212064394</v>
      </c>
      <c r="N327" s="59">
        <f t="shared" si="170"/>
        <v>6.1740212064393951</v>
      </c>
      <c r="O327" s="8">
        <v>8.1029</v>
      </c>
      <c r="P327" s="46">
        <v>1086.499736</v>
      </c>
      <c r="Q327" s="46">
        <v>0</v>
      </c>
      <c r="R327" s="46">
        <f t="shared" si="155"/>
        <v>98.696128684725878</v>
      </c>
      <c r="S327" s="48">
        <f t="shared" si="160"/>
        <v>1086.499736</v>
      </c>
      <c r="T327" s="14">
        <f t="shared" si="171"/>
        <v>-0.29553429425954736</v>
      </c>
      <c r="U327" s="13">
        <f t="shared" si="172"/>
        <v>1.0239812392827414</v>
      </c>
      <c r="V327" s="14">
        <f t="shared" si="156"/>
        <v>2.3981239282741429</v>
      </c>
      <c r="W327" s="56">
        <f t="shared" si="173"/>
        <v>1185.1958646847258</v>
      </c>
      <c r="X327" s="56">
        <f t="shared" si="174"/>
        <v>-0.27013104848051528</v>
      </c>
      <c r="Y327" s="56">
        <f t="shared" si="175"/>
        <v>1.0290403767217169</v>
      </c>
      <c r="Z327" s="56">
        <f t="shared" si="176"/>
        <v>2.9040376721716887</v>
      </c>
      <c r="AA327" s="8">
        <v>8.7421000000000006</v>
      </c>
      <c r="AB327" s="46">
        <v>1082.884497</v>
      </c>
      <c r="AC327" s="46">
        <v>0</v>
      </c>
      <c r="AD327" s="46">
        <f t="shared" si="157"/>
        <v>98.696128684725878</v>
      </c>
      <c r="AE327" s="49">
        <f t="shared" si="161"/>
        <v>1082.884497</v>
      </c>
      <c r="AF327" s="16">
        <f t="shared" si="177"/>
        <v>-0.56358929256595802</v>
      </c>
      <c r="AG327" s="15">
        <f t="shared" si="178"/>
        <v>0.99228652287557106</v>
      </c>
      <c r="AH327" s="16">
        <f t="shared" si="158"/>
        <v>-0.77134771244289357</v>
      </c>
      <c r="AI327" s="64">
        <f t="shared" si="179"/>
        <v>1181.5806256847259</v>
      </c>
      <c r="AJ327" s="64">
        <f t="shared" si="180"/>
        <v>-0.51589859934060289</v>
      </c>
      <c r="AK327" s="64">
        <f t="shared" si="181"/>
        <v>0.99893075938308318</v>
      </c>
      <c r="AL327" s="64">
        <f t="shared" si="182"/>
        <v>-0.10692406169168223</v>
      </c>
      <c r="AM327" s="9">
        <v>2.65</v>
      </c>
      <c r="AN327" s="17">
        <f t="shared" si="162"/>
        <v>1.0338578203745725</v>
      </c>
      <c r="AO327" s="18">
        <f t="shared" si="183"/>
        <v>1.0379490011502845E-2</v>
      </c>
      <c r="AP327" s="17">
        <f t="shared" si="184"/>
        <v>1.0338578203745725</v>
      </c>
      <c r="AQ327" s="18">
        <f t="shared" si="185"/>
        <v>3.3857820374572523</v>
      </c>
    </row>
    <row r="328" spans="1:43" x14ac:dyDescent="0.3">
      <c r="A328">
        <f t="shared" si="163"/>
        <v>326</v>
      </c>
      <c r="B328" s="7">
        <v>44308</v>
      </c>
      <c r="C328" s="8">
        <v>6.3470000000000004</v>
      </c>
      <c r="D328" s="46">
        <v>1085.0483630000001</v>
      </c>
      <c r="E328" s="46">
        <v>0</v>
      </c>
      <c r="F328" s="46">
        <f t="shared" si="154"/>
        <v>98.706372839544443</v>
      </c>
      <c r="G328" s="47">
        <f t="shared" si="159"/>
        <v>1085.0483630000001</v>
      </c>
      <c r="H328" s="12">
        <f t="shared" si="164"/>
        <v>0.25805050190930157</v>
      </c>
      <c r="I328" s="11">
        <f t="shared" si="165"/>
        <v>1.0623100074761782</v>
      </c>
      <c r="J328" s="12">
        <f t="shared" si="166"/>
        <v>6.2310007476178209</v>
      </c>
      <c r="K328" s="57">
        <f t="shared" si="167"/>
        <v>1183.7547358395445</v>
      </c>
      <c r="L328" s="59">
        <f t="shared" si="168"/>
        <v>0.23735179803334727</v>
      </c>
      <c r="M328" s="58">
        <f t="shared" si="169"/>
        <v>1.0642602715481719</v>
      </c>
      <c r="N328" s="59">
        <f t="shared" si="170"/>
        <v>6.4260271548171932</v>
      </c>
      <c r="O328" s="8">
        <v>7.8973000000000004</v>
      </c>
      <c r="P328" s="46">
        <v>1093.3121530000001</v>
      </c>
      <c r="Q328" s="46">
        <v>0</v>
      </c>
      <c r="R328" s="46">
        <f t="shared" si="155"/>
        <v>98.706372839544443</v>
      </c>
      <c r="S328" s="48">
        <f t="shared" si="160"/>
        <v>1093.3121530000001</v>
      </c>
      <c r="T328" s="14">
        <f t="shared" si="171"/>
        <v>0.62700585874786441</v>
      </c>
      <c r="U328" s="13">
        <f t="shared" si="172"/>
        <v>1.0304016616455232</v>
      </c>
      <c r="V328" s="14">
        <f t="shared" si="156"/>
        <v>3.0401661645523159</v>
      </c>
      <c r="W328" s="56">
        <f t="shared" si="173"/>
        <v>1192.0185258395445</v>
      </c>
      <c r="X328" s="56">
        <f t="shared" si="174"/>
        <v>0.57565684779312676</v>
      </c>
      <c r="Y328" s="56">
        <f t="shared" si="175"/>
        <v>1.0349641181168716</v>
      </c>
      <c r="Z328" s="56">
        <f t="shared" si="176"/>
        <v>3.4964118116871612</v>
      </c>
      <c r="AA328" s="8">
        <v>8.5440000000000005</v>
      </c>
      <c r="AB328" s="46">
        <v>1091.9979519999999</v>
      </c>
      <c r="AC328" s="46">
        <v>0</v>
      </c>
      <c r="AD328" s="46">
        <f t="shared" si="157"/>
        <v>98.706372839544443</v>
      </c>
      <c r="AE328" s="49">
        <f t="shared" si="161"/>
        <v>1091.9979519999999</v>
      </c>
      <c r="AF328" s="16">
        <f t="shared" si="177"/>
        <v>0.84159067982296776</v>
      </c>
      <c r="AG328" s="15">
        <f t="shared" si="178"/>
        <v>1.0006375137692314</v>
      </c>
      <c r="AH328" s="16">
        <f t="shared" si="158"/>
        <v>6.3751376923137926E-2</v>
      </c>
      <c r="AI328" s="64">
        <f t="shared" si="179"/>
        <v>1190.7043248395444</v>
      </c>
      <c r="AJ328" s="64">
        <f t="shared" si="180"/>
        <v>0.77216052434265769</v>
      </c>
      <c r="AK328" s="64">
        <f t="shared" si="181"/>
        <v>1.0066441083725557</v>
      </c>
      <c r="AL328" s="64">
        <f t="shared" si="182"/>
        <v>0.66441083725556904</v>
      </c>
      <c r="AM328" s="9">
        <v>2.65</v>
      </c>
      <c r="AN328" s="17">
        <f t="shared" si="162"/>
        <v>1.0339651295437715</v>
      </c>
      <c r="AO328" s="18">
        <f t="shared" si="183"/>
        <v>1.0379490011502845E-2</v>
      </c>
      <c r="AP328" s="17">
        <f t="shared" si="184"/>
        <v>1.0339651295437715</v>
      </c>
      <c r="AQ328" s="18">
        <f t="shared" si="185"/>
        <v>3.3965129543771511</v>
      </c>
    </row>
    <row r="329" spans="1:43" x14ac:dyDescent="0.3">
      <c r="A329">
        <f t="shared" si="163"/>
        <v>327</v>
      </c>
      <c r="B329" s="7">
        <v>44309</v>
      </c>
      <c r="C329" s="8">
        <v>6.3129999999999997</v>
      </c>
      <c r="D329" s="46">
        <v>1085.8561400000001</v>
      </c>
      <c r="E329" s="46">
        <v>0</v>
      </c>
      <c r="F329" s="46">
        <f t="shared" si="154"/>
        <v>98.716618057654046</v>
      </c>
      <c r="G329" s="47">
        <f t="shared" si="159"/>
        <v>1085.8561400000001</v>
      </c>
      <c r="H329" s="12">
        <f t="shared" si="164"/>
        <v>7.4446174709352775E-2</v>
      </c>
      <c r="I329" s="11">
        <f t="shared" si="165"/>
        <v>1.0631008566402989</v>
      </c>
      <c r="J329" s="12">
        <f t="shared" si="166"/>
        <v>6.3100856640298852</v>
      </c>
      <c r="K329" s="57">
        <f t="shared" si="167"/>
        <v>1184.572758057654</v>
      </c>
      <c r="L329" s="59">
        <f t="shared" si="168"/>
        <v>6.910402918298697E-2</v>
      </c>
      <c r="M329" s="58">
        <f t="shared" si="169"/>
        <v>1.0649957182768055</v>
      </c>
      <c r="N329" s="59">
        <f t="shared" si="170"/>
        <v>6.4995718276805503</v>
      </c>
      <c r="O329" s="8">
        <v>7.7900999999999998</v>
      </c>
      <c r="P329" s="46">
        <v>1097.0375019999999</v>
      </c>
      <c r="Q329" s="46">
        <v>0</v>
      </c>
      <c r="R329" s="46">
        <f t="shared" si="155"/>
        <v>98.716618057654046</v>
      </c>
      <c r="S329" s="48">
        <f t="shared" si="160"/>
        <v>1097.0375019999999</v>
      </c>
      <c r="T329" s="14">
        <f t="shared" si="171"/>
        <v>0.34073974114141592</v>
      </c>
      <c r="U329" s="13">
        <f t="shared" si="172"/>
        <v>1.033912649600131</v>
      </c>
      <c r="V329" s="14">
        <f t="shared" si="156"/>
        <v>3.3912649600130962</v>
      </c>
      <c r="W329" s="56">
        <f t="shared" si="173"/>
        <v>1195.7541200576538</v>
      </c>
      <c r="X329" s="56">
        <f t="shared" si="174"/>
        <v>0.31338390613335765</v>
      </c>
      <c r="Y329" s="56">
        <f t="shared" si="175"/>
        <v>1.038207529097305</v>
      </c>
      <c r="Z329" s="56">
        <f t="shared" si="176"/>
        <v>3.820752909730496</v>
      </c>
      <c r="AA329" s="8">
        <v>8.4491999999999994</v>
      </c>
      <c r="AB329" s="46">
        <v>1096.5748160000001</v>
      </c>
      <c r="AC329" s="46">
        <v>0</v>
      </c>
      <c r="AD329" s="46">
        <f t="shared" si="157"/>
        <v>98.716618057654046</v>
      </c>
      <c r="AE329" s="49">
        <f t="shared" si="161"/>
        <v>1096.5748160000001</v>
      </c>
      <c r="AF329" s="16">
        <f t="shared" si="177"/>
        <v>0.41912752598276537</v>
      </c>
      <c r="AG329" s="15">
        <f t="shared" si="178"/>
        <v>1.0048314610247477</v>
      </c>
      <c r="AH329" s="16">
        <f t="shared" si="158"/>
        <v>0.48314610247477408</v>
      </c>
      <c r="AI329" s="64">
        <f t="shared" si="179"/>
        <v>1195.291434057654</v>
      </c>
      <c r="AJ329" s="64">
        <f t="shared" si="180"/>
        <v>0.38524334903442536</v>
      </c>
      <c r="AK329" s="64">
        <f t="shared" si="181"/>
        <v>1.0105221378485079</v>
      </c>
      <c r="AL329" s="64">
        <f t="shared" si="182"/>
        <v>1.0522137848507862</v>
      </c>
      <c r="AM329" s="9">
        <v>2.65</v>
      </c>
      <c r="AN329" s="17">
        <f t="shared" si="162"/>
        <v>1.0340724498511149</v>
      </c>
      <c r="AO329" s="18">
        <f t="shared" si="183"/>
        <v>1.0379490011502845E-2</v>
      </c>
      <c r="AP329" s="17">
        <f t="shared" si="184"/>
        <v>1.0340724498511149</v>
      </c>
      <c r="AQ329" s="18">
        <f t="shared" si="185"/>
        <v>3.4072449851114905</v>
      </c>
    </row>
    <row r="330" spans="1:43" x14ac:dyDescent="0.3">
      <c r="A330">
        <f t="shared" si="163"/>
        <v>328</v>
      </c>
      <c r="B330" s="7">
        <v>44312</v>
      </c>
      <c r="C330" s="8">
        <v>6.3136000000000001</v>
      </c>
      <c r="D330" s="46">
        <v>1086.1103949999999</v>
      </c>
      <c r="E330" s="46">
        <v>0</v>
      </c>
      <c r="F330" s="46">
        <f t="shared" si="154"/>
        <v>98.726864339165033</v>
      </c>
      <c r="G330" s="47">
        <f t="shared" si="159"/>
        <v>1086.1103949999999</v>
      </c>
      <c r="H330" s="12">
        <f t="shared" si="164"/>
        <v>2.3415164369722241E-2</v>
      </c>
      <c r="I330" s="11">
        <f t="shared" si="165"/>
        <v>1.063349783453297</v>
      </c>
      <c r="J330" s="12">
        <f t="shared" si="166"/>
        <v>6.3349783453297004</v>
      </c>
      <c r="K330" s="57">
        <f t="shared" si="167"/>
        <v>1184.837259339165</v>
      </c>
      <c r="L330" s="59">
        <f t="shared" si="168"/>
        <v>2.2328833726059649E-2</v>
      </c>
      <c r="M330" s="58">
        <f t="shared" si="169"/>
        <v>1.0652335193999292</v>
      </c>
      <c r="N330" s="59">
        <f t="shared" si="170"/>
        <v>6.5233519399929163</v>
      </c>
      <c r="O330" s="8">
        <v>7.7830000000000004</v>
      </c>
      <c r="P330" s="46">
        <v>1097.5893229999999</v>
      </c>
      <c r="Q330" s="46">
        <v>0</v>
      </c>
      <c r="R330" s="46">
        <f t="shared" si="155"/>
        <v>98.726864339165033</v>
      </c>
      <c r="S330" s="48">
        <f t="shared" si="160"/>
        <v>1097.5893229999999</v>
      </c>
      <c r="T330" s="14">
        <f t="shared" si="171"/>
        <v>5.0301015142517613E-2</v>
      </c>
      <c r="U330" s="13">
        <f t="shared" si="172"/>
        <v>1.0344327181585666</v>
      </c>
      <c r="V330" s="14">
        <f t="shared" si="156"/>
        <v>3.4432718158566633</v>
      </c>
      <c r="W330" s="56">
        <f t="shared" si="173"/>
        <v>1196.316187339165</v>
      </c>
      <c r="X330" s="56">
        <f t="shared" si="174"/>
        <v>4.7005255686194403E-2</v>
      </c>
      <c r="Y330" s="56">
        <f t="shared" si="175"/>
        <v>1.0386955412009105</v>
      </c>
      <c r="Z330" s="56">
        <f t="shared" si="176"/>
        <v>3.8695541200910455</v>
      </c>
      <c r="AA330" s="8">
        <v>8.4277999999999995</v>
      </c>
      <c r="AB330" s="46">
        <v>1097.8834039999999</v>
      </c>
      <c r="AC330" s="46">
        <v>0</v>
      </c>
      <c r="AD330" s="46">
        <f t="shared" si="157"/>
        <v>98.726864339165033</v>
      </c>
      <c r="AE330" s="49">
        <f t="shared" si="161"/>
        <v>1097.8834039999999</v>
      </c>
      <c r="AF330" s="16">
        <f t="shared" si="177"/>
        <v>0.11933412849778335</v>
      </c>
      <c r="AG330" s="15">
        <f t="shared" si="178"/>
        <v>1.0060305678916333</v>
      </c>
      <c r="AH330" s="16">
        <f t="shared" si="158"/>
        <v>0.60305678916332539</v>
      </c>
      <c r="AI330" s="64">
        <f t="shared" si="179"/>
        <v>1196.610268339165</v>
      </c>
      <c r="AJ330" s="64">
        <f t="shared" si="180"/>
        <v>0.11033579292323292</v>
      </c>
      <c r="AK330" s="64">
        <f t="shared" si="181"/>
        <v>1.0116371054619677</v>
      </c>
      <c r="AL330" s="64">
        <f t="shared" si="182"/>
        <v>1.1637105461967723</v>
      </c>
      <c r="AM330" s="9">
        <v>2.65</v>
      </c>
      <c r="AN330" s="17">
        <f t="shared" si="162"/>
        <v>1.0341797812977589</v>
      </c>
      <c r="AO330" s="18">
        <f t="shared" si="183"/>
        <v>1.0379490011502845E-2</v>
      </c>
      <c r="AP330" s="17">
        <f t="shared" si="184"/>
        <v>1.0341797812977589</v>
      </c>
      <c r="AQ330" s="18">
        <f t="shared" si="185"/>
        <v>3.4179781297758893</v>
      </c>
    </row>
    <row r="331" spans="1:43" x14ac:dyDescent="0.3">
      <c r="A331">
        <f t="shared" si="163"/>
        <v>329</v>
      </c>
      <c r="B331" s="7">
        <v>44313</v>
      </c>
      <c r="C331" s="8">
        <v>6.37</v>
      </c>
      <c r="D331" s="46">
        <v>1085.4783130000001</v>
      </c>
      <c r="E331" s="46">
        <v>0</v>
      </c>
      <c r="F331" s="46">
        <f t="shared" si="154"/>
        <v>98.737111684187781</v>
      </c>
      <c r="G331" s="47">
        <f t="shared" si="159"/>
        <v>1085.4783130000001</v>
      </c>
      <c r="H331" s="12">
        <f t="shared" si="164"/>
        <v>-5.8196846555347292E-2</v>
      </c>
      <c r="I331" s="11">
        <f t="shared" si="165"/>
        <v>1.0627309474114741</v>
      </c>
      <c r="J331" s="12">
        <f t="shared" si="166"/>
        <v>6.2730947411474114</v>
      </c>
      <c r="K331" s="57">
        <f t="shared" si="167"/>
        <v>1184.2154246841878</v>
      </c>
      <c r="L331" s="59">
        <f t="shared" si="168"/>
        <v>-5.2482705964529419E-2</v>
      </c>
      <c r="M331" s="58">
        <f t="shared" si="169"/>
        <v>1.0646744560241068</v>
      </c>
      <c r="N331" s="59">
        <f t="shared" si="170"/>
        <v>6.4674456024106819</v>
      </c>
      <c r="O331" s="8">
        <v>7.8535000000000004</v>
      </c>
      <c r="P331" s="46">
        <v>1095.684743</v>
      </c>
      <c r="Q331" s="46">
        <v>0</v>
      </c>
      <c r="R331" s="46">
        <f t="shared" si="155"/>
        <v>98.737111684187781</v>
      </c>
      <c r="S331" s="48">
        <f t="shared" si="160"/>
        <v>1095.684743</v>
      </c>
      <c r="T331" s="14">
        <f t="shared" si="171"/>
        <v>-0.17352391828978631</v>
      </c>
      <c r="U331" s="13">
        <f t="shared" si="172"/>
        <v>1.0326377299739464</v>
      </c>
      <c r="V331" s="14">
        <f t="shared" si="156"/>
        <v>3.2637729973946428</v>
      </c>
      <c r="W331" s="56">
        <f t="shared" si="173"/>
        <v>1194.4218546841878</v>
      </c>
      <c r="X331" s="56">
        <f t="shared" si="174"/>
        <v>-0.15834715562869084</v>
      </c>
      <c r="Y331" s="56">
        <f t="shared" si="175"/>
        <v>1.0370507963557767</v>
      </c>
      <c r="Z331" s="56">
        <f t="shared" si="176"/>
        <v>3.7050796355776683</v>
      </c>
      <c r="AA331" s="8">
        <v>8.4983000000000004</v>
      </c>
      <c r="AB331" s="46">
        <v>1095.0941580000001</v>
      </c>
      <c r="AC331" s="46">
        <v>0</v>
      </c>
      <c r="AD331" s="46">
        <f t="shared" si="157"/>
        <v>98.737111684187781</v>
      </c>
      <c r="AE331" s="49">
        <f t="shared" si="161"/>
        <v>1095.0941580000001</v>
      </c>
      <c r="AF331" s="16">
        <f t="shared" si="177"/>
        <v>-0.25405666848024033</v>
      </c>
      <c r="AG331" s="15">
        <f t="shared" si="178"/>
        <v>1.003474680146955</v>
      </c>
      <c r="AH331" s="16">
        <f t="shared" si="158"/>
        <v>0.3474680146954956</v>
      </c>
      <c r="AI331" s="64">
        <f t="shared" si="179"/>
        <v>1193.8312696841879</v>
      </c>
      <c r="AJ331" s="64">
        <f t="shared" si="180"/>
        <v>-0.23223924518332995</v>
      </c>
      <c r="AK331" s="64">
        <f t="shared" si="181"/>
        <v>1.0092876870842484</v>
      </c>
      <c r="AL331" s="64">
        <f t="shared" si="182"/>
        <v>0.92876870842484305</v>
      </c>
      <c r="AM331" s="9">
        <v>2.65</v>
      </c>
      <c r="AN331" s="17">
        <f t="shared" si="162"/>
        <v>1.0342871238848597</v>
      </c>
      <c r="AO331" s="18">
        <f t="shared" si="183"/>
        <v>1.0379490011502845E-2</v>
      </c>
      <c r="AP331" s="17">
        <f t="shared" si="184"/>
        <v>1.0342871238848597</v>
      </c>
      <c r="AQ331" s="18">
        <f t="shared" si="185"/>
        <v>3.428712388485966</v>
      </c>
    </row>
    <row r="332" spans="1:43" x14ac:dyDescent="0.3">
      <c r="A332">
        <f t="shared" si="163"/>
        <v>330</v>
      </c>
      <c r="B332" s="7">
        <v>44314</v>
      </c>
      <c r="C332" s="8">
        <v>6.3190999999999997</v>
      </c>
      <c r="D332" s="46">
        <v>1086.551033</v>
      </c>
      <c r="E332" s="46">
        <v>0</v>
      </c>
      <c r="F332" s="46">
        <f t="shared" si="154"/>
        <v>98.747360092832693</v>
      </c>
      <c r="G332" s="47">
        <f t="shared" si="159"/>
        <v>1086.551033</v>
      </c>
      <c r="H332" s="12">
        <f t="shared" si="164"/>
        <v>9.882463676635922E-2</v>
      </c>
      <c r="I332" s="11">
        <f t="shared" si="165"/>
        <v>1.0637811874100571</v>
      </c>
      <c r="J332" s="12">
        <f t="shared" si="166"/>
        <v>6.3781187410057116</v>
      </c>
      <c r="K332" s="57">
        <f t="shared" si="167"/>
        <v>1185.2983930928326</v>
      </c>
      <c r="L332" s="59">
        <f t="shared" si="168"/>
        <v>9.1450287343919356E-2</v>
      </c>
      <c r="M332" s="58">
        <f t="shared" si="169"/>
        <v>1.0656481038734182</v>
      </c>
      <c r="N332" s="59">
        <f t="shared" si="170"/>
        <v>6.564810387341824</v>
      </c>
      <c r="O332" s="8">
        <v>7.8072999999999997</v>
      </c>
      <c r="P332" s="46">
        <v>1097.473414</v>
      </c>
      <c r="Q332" s="46">
        <v>0</v>
      </c>
      <c r="R332" s="46">
        <f t="shared" si="155"/>
        <v>98.747360092832693</v>
      </c>
      <c r="S332" s="48">
        <f t="shared" si="160"/>
        <v>1097.473414</v>
      </c>
      <c r="T332" s="14">
        <f t="shared" si="171"/>
        <v>0.16324686561781654</v>
      </c>
      <c r="U332" s="13">
        <f t="shared" si="172"/>
        <v>1.0343234787013158</v>
      </c>
      <c r="V332" s="14">
        <f t="shared" si="156"/>
        <v>3.4323478701315802</v>
      </c>
      <c r="W332" s="56">
        <f t="shared" si="173"/>
        <v>1196.2207740928327</v>
      </c>
      <c r="X332" s="56">
        <f t="shared" si="174"/>
        <v>0.15061005469634292</v>
      </c>
      <c r="Y332" s="56">
        <f t="shared" si="175"/>
        <v>1.038612699127397</v>
      </c>
      <c r="Z332" s="56">
        <f t="shared" si="176"/>
        <v>3.8612699127396954</v>
      </c>
      <c r="AA332" s="8">
        <v>8.4870000000000001</v>
      </c>
      <c r="AB332" s="46">
        <v>1095.9511050000001</v>
      </c>
      <c r="AC332" s="46">
        <v>0</v>
      </c>
      <c r="AD332" s="46">
        <f t="shared" si="157"/>
        <v>98.747360092832693</v>
      </c>
      <c r="AE332" s="49">
        <f t="shared" si="161"/>
        <v>1095.9511050000001</v>
      </c>
      <c r="AF332" s="16">
        <f t="shared" si="177"/>
        <v>7.8253271076267339E-2</v>
      </c>
      <c r="AG332" s="15">
        <f t="shared" si="178"/>
        <v>1.0042599319085921</v>
      </c>
      <c r="AH332" s="16">
        <f t="shared" si="158"/>
        <v>0.4259931908592085</v>
      </c>
      <c r="AI332" s="64">
        <f t="shared" si="179"/>
        <v>1194.6984650928327</v>
      </c>
      <c r="AJ332" s="64">
        <f t="shared" si="180"/>
        <v>7.263969630100231E-2</v>
      </c>
      <c r="AK332" s="64">
        <f t="shared" si="181"/>
        <v>1.0100208305949498</v>
      </c>
      <c r="AL332" s="64">
        <f t="shared" si="182"/>
        <v>1.0020830594949848</v>
      </c>
      <c r="AM332" s="9">
        <v>2.65</v>
      </c>
      <c r="AN332" s="17">
        <f t="shared" si="162"/>
        <v>1.0343944776135736</v>
      </c>
      <c r="AO332" s="18">
        <f t="shared" si="183"/>
        <v>1.0379490011502845E-2</v>
      </c>
      <c r="AP332" s="17">
        <f t="shared" si="184"/>
        <v>1.0343944776135736</v>
      </c>
      <c r="AQ332" s="18">
        <f t="shared" si="185"/>
        <v>3.4394477613573615</v>
      </c>
    </row>
    <row r="333" spans="1:43" x14ac:dyDescent="0.3">
      <c r="A333">
        <f t="shared" si="163"/>
        <v>331</v>
      </c>
      <c r="B333" s="7">
        <v>44315</v>
      </c>
      <c r="C333" s="8">
        <v>6.3146000000000004</v>
      </c>
      <c r="D333" s="46">
        <v>1086.8864659999999</v>
      </c>
      <c r="E333" s="46">
        <v>0</v>
      </c>
      <c r="F333" s="46">
        <f t="shared" si="154"/>
        <v>98.757609565210146</v>
      </c>
      <c r="G333" s="47">
        <f t="shared" si="159"/>
        <v>1086.8864659999999</v>
      </c>
      <c r="H333" s="12">
        <f t="shared" si="164"/>
        <v>3.0871352546957276E-2</v>
      </c>
      <c r="I333" s="11">
        <f t="shared" si="165"/>
        <v>1.0641095910507508</v>
      </c>
      <c r="J333" s="12">
        <f t="shared" si="166"/>
        <v>6.4109591050750758</v>
      </c>
      <c r="K333" s="57">
        <f t="shared" si="167"/>
        <v>1185.6440755652102</v>
      </c>
      <c r="L333" s="59">
        <f t="shared" si="168"/>
        <v>2.9164172869200478E-2</v>
      </c>
      <c r="M333" s="58">
        <f t="shared" si="169"/>
        <v>1.0659588913286093</v>
      </c>
      <c r="N333" s="59">
        <f t="shared" si="170"/>
        <v>6.5958891328609326</v>
      </c>
      <c r="O333" s="8">
        <v>7.7744</v>
      </c>
      <c r="P333" s="46">
        <v>1098.8411659999999</v>
      </c>
      <c r="Q333" s="46">
        <v>0</v>
      </c>
      <c r="R333" s="46">
        <f t="shared" si="155"/>
        <v>98.757609565210146</v>
      </c>
      <c r="S333" s="48">
        <f t="shared" si="160"/>
        <v>1098.8411659999999</v>
      </c>
      <c r="T333" s="14">
        <f t="shared" si="171"/>
        <v>0.12462734700924294</v>
      </c>
      <c r="U333" s="13">
        <f t="shared" si="172"/>
        <v>1.035612528612315</v>
      </c>
      <c r="V333" s="14">
        <f t="shared" si="156"/>
        <v>3.5612528612315009</v>
      </c>
      <c r="W333" s="56">
        <f t="shared" si="173"/>
        <v>1197.59877556521</v>
      </c>
      <c r="X333" s="56">
        <f t="shared" si="174"/>
        <v>0.11519624990816713</v>
      </c>
      <c r="Y333" s="56">
        <f t="shared" si="175"/>
        <v>1.0398091420078617</v>
      </c>
      <c r="Z333" s="56">
        <f t="shared" si="176"/>
        <v>3.9809142007861675</v>
      </c>
      <c r="AA333" s="8">
        <v>8.4600000000000009</v>
      </c>
      <c r="AB333" s="46">
        <v>1097.506576</v>
      </c>
      <c r="AC333" s="46">
        <v>0</v>
      </c>
      <c r="AD333" s="46">
        <f t="shared" si="157"/>
        <v>98.757609565210146</v>
      </c>
      <c r="AE333" s="49">
        <f t="shared" si="161"/>
        <v>1097.506576</v>
      </c>
      <c r="AF333" s="16">
        <f t="shared" si="177"/>
        <v>0.14192886825912243</v>
      </c>
      <c r="AG333" s="15">
        <f t="shared" si="178"/>
        <v>1.0056852666643299</v>
      </c>
      <c r="AH333" s="16">
        <f t="shared" si="158"/>
        <v>0.5685266664329891</v>
      </c>
      <c r="AI333" s="64">
        <f t="shared" si="179"/>
        <v>1196.26418556521</v>
      </c>
      <c r="AJ333" s="64">
        <f t="shared" si="180"/>
        <v>0.13105570301839009</v>
      </c>
      <c r="AK333" s="64">
        <f t="shared" si="181"/>
        <v>1.0113445204951181</v>
      </c>
      <c r="AL333" s="64">
        <f t="shared" si="182"/>
        <v>1.1344520495118138</v>
      </c>
      <c r="AM333" s="9">
        <v>2.65</v>
      </c>
      <c r="AN333" s="17">
        <f t="shared" si="162"/>
        <v>1.0345018424850569</v>
      </c>
      <c r="AO333" s="18">
        <f t="shared" si="183"/>
        <v>1.0379490011502845E-2</v>
      </c>
      <c r="AP333" s="17">
        <f t="shared" si="184"/>
        <v>1.0345018424850569</v>
      </c>
      <c r="AQ333" s="18">
        <f t="shared" si="185"/>
        <v>3.4501842485056944</v>
      </c>
    </row>
    <row r="334" spans="1:43" x14ac:dyDescent="0.3">
      <c r="A334">
        <f t="shared" si="163"/>
        <v>332</v>
      </c>
      <c r="B334" s="7">
        <v>44316</v>
      </c>
      <c r="C334" s="8">
        <v>6.4191000000000003</v>
      </c>
      <c r="D334" s="46">
        <v>1085.5030059999999</v>
      </c>
      <c r="E334" s="46">
        <v>0</v>
      </c>
      <c r="F334" s="46">
        <f t="shared" si="154"/>
        <v>98.767860101430571</v>
      </c>
      <c r="G334" s="47">
        <f t="shared" si="159"/>
        <v>1085.5030059999999</v>
      </c>
      <c r="H334" s="12">
        <f t="shared" si="164"/>
        <v>-0.12728652377939076</v>
      </c>
      <c r="I334" s="11">
        <f t="shared" si="165"/>
        <v>1.0627551229430992</v>
      </c>
      <c r="J334" s="12">
        <f t="shared" si="166"/>
        <v>6.2755122943099151</v>
      </c>
      <c r="K334" s="57">
        <f t="shared" si="167"/>
        <v>1184.2708661014306</v>
      </c>
      <c r="L334" s="59">
        <f t="shared" si="168"/>
        <v>-0.11581970441888467</v>
      </c>
      <c r="M334" s="58">
        <f t="shared" si="169"/>
        <v>1.0647243008914458</v>
      </c>
      <c r="N334" s="59">
        <f t="shared" si="170"/>
        <v>6.4724300891445763</v>
      </c>
      <c r="O334" s="8">
        <v>7.8480999999999996</v>
      </c>
      <c r="P334" s="46">
        <v>1096.8415110000001</v>
      </c>
      <c r="Q334" s="46">
        <v>0</v>
      </c>
      <c r="R334" s="46">
        <f t="shared" si="155"/>
        <v>98.767860101430571</v>
      </c>
      <c r="S334" s="48">
        <f t="shared" si="160"/>
        <v>1096.8415110000001</v>
      </c>
      <c r="T334" s="14">
        <f t="shared" si="171"/>
        <v>-0.18197852991611585</v>
      </c>
      <c r="U334" s="13">
        <f t="shared" si="172"/>
        <v>1.0337279361571192</v>
      </c>
      <c r="V334" s="14">
        <f t="shared" si="156"/>
        <v>3.372793615711922</v>
      </c>
      <c r="W334" s="56">
        <f t="shared" si="173"/>
        <v>1195.6093711014307</v>
      </c>
      <c r="X334" s="56">
        <f t="shared" si="174"/>
        <v>-0.16611610702761404</v>
      </c>
      <c r="Y334" s="56">
        <f t="shared" si="175"/>
        <v>1.0380818515406409</v>
      </c>
      <c r="Z334" s="56">
        <f t="shared" si="176"/>
        <v>3.8081851540640921</v>
      </c>
      <c r="AA334" s="8">
        <v>8.5259</v>
      </c>
      <c r="AB334" s="46">
        <v>1094.933585</v>
      </c>
      <c r="AC334" s="46">
        <v>0</v>
      </c>
      <c r="AD334" s="46">
        <f t="shared" si="157"/>
        <v>98.767860101430571</v>
      </c>
      <c r="AE334" s="49">
        <f t="shared" si="161"/>
        <v>1094.933585</v>
      </c>
      <c r="AF334" s="16">
        <f t="shared" si="177"/>
        <v>-0.2344396886784561</v>
      </c>
      <c r="AG334" s="15">
        <f t="shared" si="178"/>
        <v>1.0033275412560769</v>
      </c>
      <c r="AH334" s="16">
        <f t="shared" si="158"/>
        <v>0.33275412560769269</v>
      </c>
      <c r="AI334" s="64">
        <f t="shared" si="179"/>
        <v>1193.7014451014306</v>
      </c>
      <c r="AJ334" s="64">
        <f t="shared" si="180"/>
        <v>-0.21422863734472664</v>
      </c>
      <c r="AK334" s="64">
        <f t="shared" si="181"/>
        <v>1.0091779309100009</v>
      </c>
      <c r="AL334" s="64">
        <f t="shared" si="182"/>
        <v>0.91779309100008533</v>
      </c>
      <c r="AM334" s="9">
        <v>2.65</v>
      </c>
      <c r="AN334" s="17">
        <f t="shared" si="162"/>
        <v>1.0346092185004665</v>
      </c>
      <c r="AO334" s="18">
        <f t="shared" si="183"/>
        <v>1.0379490011502845E-2</v>
      </c>
      <c r="AP334" s="17">
        <f t="shared" si="184"/>
        <v>1.0346092185004665</v>
      </c>
      <c r="AQ334" s="18">
        <f t="shared" si="185"/>
        <v>3.4609218500466499</v>
      </c>
    </row>
    <row r="335" spans="1:43" x14ac:dyDescent="0.3">
      <c r="A335">
        <f t="shared" si="163"/>
        <v>333</v>
      </c>
      <c r="B335" s="7">
        <v>44319</v>
      </c>
      <c r="C335" s="8">
        <v>6.5571000000000002</v>
      </c>
      <c r="D335" s="46">
        <v>1083.6068190000001</v>
      </c>
      <c r="E335" s="46">
        <v>0</v>
      </c>
      <c r="F335" s="46">
        <f t="shared" si="154"/>
        <v>98.778111701604374</v>
      </c>
      <c r="G335" s="47">
        <f t="shared" si="159"/>
        <v>1083.6068190000001</v>
      </c>
      <c r="H335" s="12">
        <f t="shared" si="164"/>
        <v>-0.17468279585767243</v>
      </c>
      <c r="I335" s="11">
        <f t="shared" si="165"/>
        <v>1.0608986725812215</v>
      </c>
      <c r="J335" s="12">
        <f t="shared" si="166"/>
        <v>6.0898672581221502</v>
      </c>
      <c r="K335" s="57">
        <f t="shared" si="167"/>
        <v>1182.3849307016044</v>
      </c>
      <c r="L335" s="59">
        <f t="shared" si="168"/>
        <v>-0.15924865280478873</v>
      </c>
      <c r="M335" s="58">
        <f t="shared" si="169"/>
        <v>1.063028741786191</v>
      </c>
      <c r="N335" s="59">
        <f t="shared" si="170"/>
        <v>6.3028741786191</v>
      </c>
      <c r="O335" s="8">
        <v>7.9497</v>
      </c>
      <c r="P335" s="46">
        <v>1093.978378</v>
      </c>
      <c r="Q335" s="46">
        <v>0</v>
      </c>
      <c r="R335" s="46">
        <f t="shared" si="155"/>
        <v>98.778111701604374</v>
      </c>
      <c r="S335" s="48">
        <f t="shared" si="160"/>
        <v>1093.978378</v>
      </c>
      <c r="T335" s="14">
        <f t="shared" si="171"/>
        <v>-0.26103434008344362</v>
      </c>
      <c r="U335" s="13">
        <f t="shared" si="172"/>
        <v>1.0310295512607133</v>
      </c>
      <c r="V335" s="14">
        <f t="shared" si="156"/>
        <v>3.1029551260713273</v>
      </c>
      <c r="W335" s="56">
        <f t="shared" si="173"/>
        <v>1192.7564897016043</v>
      </c>
      <c r="X335" s="56">
        <f t="shared" si="174"/>
        <v>-0.23861316821214285</v>
      </c>
      <c r="Y335" s="56">
        <f t="shared" si="175"/>
        <v>1.0356048515460445</v>
      </c>
      <c r="Z335" s="56">
        <f t="shared" si="176"/>
        <v>3.5604851546044536</v>
      </c>
      <c r="AA335" s="8">
        <v>8.6150000000000002</v>
      </c>
      <c r="AB335" s="46">
        <v>1091.351735</v>
      </c>
      <c r="AC335" s="46">
        <v>0</v>
      </c>
      <c r="AD335" s="46">
        <f t="shared" si="157"/>
        <v>98.778111701604374</v>
      </c>
      <c r="AE335" s="49">
        <f t="shared" si="161"/>
        <v>1091.351735</v>
      </c>
      <c r="AF335" s="16">
        <f t="shared" si="177"/>
        <v>-0.32712943041198761</v>
      </c>
      <c r="AG335" s="15">
        <f t="shared" si="178"/>
        <v>1.0000453615851994</v>
      </c>
      <c r="AH335" s="16">
        <f t="shared" si="158"/>
        <v>4.536158519941047E-3</v>
      </c>
      <c r="AI335" s="64">
        <f t="shared" si="179"/>
        <v>1190.1298467016043</v>
      </c>
      <c r="AJ335" s="64">
        <f t="shared" si="180"/>
        <v>-0.2992036588782776</v>
      </c>
      <c r="AK335" s="64">
        <f t="shared" si="181"/>
        <v>1.006158433616126</v>
      </c>
      <c r="AL335" s="64">
        <f t="shared" si="182"/>
        <v>0.61584336161260023</v>
      </c>
      <c r="AM335" s="9">
        <v>2.65</v>
      </c>
      <c r="AN335" s="17">
        <f t="shared" si="162"/>
        <v>1.0347166056609589</v>
      </c>
      <c r="AO335" s="18">
        <f t="shared" si="183"/>
        <v>1.0379490011502845E-2</v>
      </c>
      <c r="AP335" s="17">
        <f t="shared" si="184"/>
        <v>1.0347166056609589</v>
      </c>
      <c r="AQ335" s="18">
        <f t="shared" si="185"/>
        <v>3.471660566095891</v>
      </c>
    </row>
    <row r="336" spans="1:43" x14ac:dyDescent="0.3">
      <c r="A336">
        <f t="shared" si="163"/>
        <v>334</v>
      </c>
      <c r="B336" s="7">
        <v>44320</v>
      </c>
      <c r="C336" s="8">
        <v>6.6883999999999997</v>
      </c>
      <c r="D336" s="46">
        <v>1081.83241</v>
      </c>
      <c r="E336" s="46">
        <v>0</v>
      </c>
      <c r="F336" s="46">
        <f t="shared" si="154"/>
        <v>98.788364365842</v>
      </c>
      <c r="G336" s="47">
        <f t="shared" si="159"/>
        <v>1081.83241</v>
      </c>
      <c r="H336" s="12">
        <f t="shared" si="164"/>
        <v>-0.16375026152359862</v>
      </c>
      <c r="I336" s="11">
        <f t="shared" si="165"/>
        <v>1.0591614482303693</v>
      </c>
      <c r="J336" s="12">
        <f t="shared" si="166"/>
        <v>5.9161448230369285</v>
      </c>
      <c r="K336" s="57">
        <f t="shared" si="167"/>
        <v>1180.620774365842</v>
      </c>
      <c r="L336" s="59">
        <f t="shared" si="168"/>
        <v>-0.14920321546347814</v>
      </c>
      <c r="M336" s="58">
        <f t="shared" si="169"/>
        <v>1.061442668722145</v>
      </c>
      <c r="N336" s="59">
        <f t="shared" si="170"/>
        <v>6.1442668722144989</v>
      </c>
      <c r="O336" s="8">
        <v>8.141</v>
      </c>
      <c r="P336" s="46">
        <v>1088.3423809999999</v>
      </c>
      <c r="Q336" s="46">
        <v>0</v>
      </c>
      <c r="R336" s="46">
        <f t="shared" si="155"/>
        <v>98.788364365842</v>
      </c>
      <c r="S336" s="48">
        <f t="shared" si="160"/>
        <v>1088.3423809999999</v>
      </c>
      <c r="T336" s="14">
        <f t="shared" si="171"/>
        <v>-0.51518358254061258</v>
      </c>
      <c r="U336" s="13">
        <f t="shared" si="172"/>
        <v>1.0257178562814759</v>
      </c>
      <c r="V336" s="14">
        <f t="shared" si="156"/>
        <v>2.5717856281475937</v>
      </c>
      <c r="W336" s="56">
        <f t="shared" si="173"/>
        <v>1187.1307453658419</v>
      </c>
      <c r="X336" s="56">
        <f t="shared" si="174"/>
        <v>-0.47165908417482472</v>
      </c>
      <c r="Y336" s="56">
        <f t="shared" si="175"/>
        <v>1.0307203271875724</v>
      </c>
      <c r="Z336" s="56">
        <f t="shared" si="176"/>
        <v>3.0720327187572449</v>
      </c>
      <c r="AA336" s="8">
        <v>8.7750000000000004</v>
      </c>
      <c r="AB336" s="46">
        <v>1084.6930050000001</v>
      </c>
      <c r="AC336" s="46">
        <v>0</v>
      </c>
      <c r="AD336" s="46">
        <f t="shared" si="157"/>
        <v>98.788364365842</v>
      </c>
      <c r="AE336" s="49">
        <f t="shared" si="161"/>
        <v>1084.6930050000001</v>
      </c>
      <c r="AF336" s="16">
        <f t="shared" si="177"/>
        <v>-0.61013601632290415</v>
      </c>
      <c r="AG336" s="15">
        <f t="shared" si="178"/>
        <v>0.99394372465460146</v>
      </c>
      <c r="AH336" s="16">
        <f t="shared" si="158"/>
        <v>-0.6056275345398543</v>
      </c>
      <c r="AI336" s="64">
        <f t="shared" si="179"/>
        <v>1183.4813693658421</v>
      </c>
      <c r="AJ336" s="64">
        <f t="shared" si="180"/>
        <v>-0.55863461908699508</v>
      </c>
      <c r="AK336" s="64">
        <f t="shared" si="181"/>
        <v>1.0005376842830829</v>
      </c>
      <c r="AL336" s="64">
        <f t="shared" si="182"/>
        <v>5.3768428308287319E-2</v>
      </c>
      <c r="AM336" s="9">
        <v>2.65</v>
      </c>
      <c r="AN336" s="17">
        <f t="shared" si="162"/>
        <v>1.0348240039676908</v>
      </c>
      <c r="AO336" s="18">
        <f t="shared" si="183"/>
        <v>1.0379490011502845E-2</v>
      </c>
      <c r="AP336" s="17">
        <f t="shared" si="184"/>
        <v>1.0348240039676908</v>
      </c>
      <c r="AQ336" s="18">
        <f t="shared" si="185"/>
        <v>3.4824003967690809</v>
      </c>
    </row>
    <row r="337" spans="1:43" x14ac:dyDescent="0.3">
      <c r="A337">
        <f t="shared" si="163"/>
        <v>335</v>
      </c>
      <c r="B337" s="7">
        <v>44321</v>
      </c>
      <c r="C337" s="8">
        <v>6.6493000000000002</v>
      </c>
      <c r="D337" s="46">
        <v>1082.718014</v>
      </c>
      <c r="E337" s="46">
        <v>0</v>
      </c>
      <c r="F337" s="46">
        <f t="shared" si="154"/>
        <v>98.798618094253882</v>
      </c>
      <c r="G337" s="47">
        <f t="shared" si="159"/>
        <v>1082.718014</v>
      </c>
      <c r="H337" s="12">
        <f t="shared" si="164"/>
        <v>8.1861477971445495E-2</v>
      </c>
      <c r="I337" s="11">
        <f t="shared" si="165"/>
        <v>1.0600284934459945</v>
      </c>
      <c r="J337" s="12">
        <f t="shared" si="166"/>
        <v>6.002849344599448</v>
      </c>
      <c r="K337" s="57">
        <f t="shared" si="167"/>
        <v>1181.516632094254</v>
      </c>
      <c r="L337" s="59">
        <f t="shared" si="168"/>
        <v>7.5880227407765233E-2</v>
      </c>
      <c r="M337" s="58">
        <f t="shared" si="169"/>
        <v>1.0622480938329744</v>
      </c>
      <c r="N337" s="59">
        <f t="shared" si="170"/>
        <v>6.224809383297436</v>
      </c>
      <c r="O337" s="8">
        <v>8.0432000000000006</v>
      </c>
      <c r="P337" s="46">
        <v>1091.72273</v>
      </c>
      <c r="Q337" s="46">
        <v>0</v>
      </c>
      <c r="R337" s="46">
        <f t="shared" si="155"/>
        <v>98.798618094253882</v>
      </c>
      <c r="S337" s="48">
        <f t="shared" si="160"/>
        <v>1091.72273</v>
      </c>
      <c r="T337" s="14">
        <f t="shared" si="171"/>
        <v>0.31059610091579426</v>
      </c>
      <c r="U337" s="13">
        <f t="shared" si="172"/>
        <v>1.0289036959494833</v>
      </c>
      <c r="V337" s="14">
        <f t="shared" si="156"/>
        <v>2.8903695949483277</v>
      </c>
      <c r="W337" s="56">
        <f t="shared" si="173"/>
        <v>1190.5213480942539</v>
      </c>
      <c r="X337" s="56">
        <f t="shared" si="174"/>
        <v>0.28561325209104371</v>
      </c>
      <c r="Y337" s="56">
        <f t="shared" si="175"/>
        <v>1.0336642010340162</v>
      </c>
      <c r="Z337" s="56">
        <f t="shared" si="176"/>
        <v>3.3664201034016239</v>
      </c>
      <c r="AA337" s="8">
        <v>8.6843000000000004</v>
      </c>
      <c r="AB337" s="46">
        <v>1089.0225889999999</v>
      </c>
      <c r="AC337" s="46">
        <v>0</v>
      </c>
      <c r="AD337" s="46">
        <f t="shared" si="157"/>
        <v>98.798618094253882</v>
      </c>
      <c r="AE337" s="49">
        <f t="shared" si="161"/>
        <v>1089.0225889999999</v>
      </c>
      <c r="AF337" s="16">
        <f t="shared" si="177"/>
        <v>0.3991529382085357</v>
      </c>
      <c r="AG337" s="15">
        <f t="shared" si="178"/>
        <v>0.99791108023569963</v>
      </c>
      <c r="AH337" s="16">
        <f t="shared" si="158"/>
        <v>-0.20889197643003676</v>
      </c>
      <c r="AI337" s="64">
        <f t="shared" si="179"/>
        <v>1187.8212070942539</v>
      </c>
      <c r="AJ337" s="64">
        <f t="shared" si="180"/>
        <v>0.366700975676304</v>
      </c>
      <c r="AK337" s="64">
        <f t="shared" si="181"/>
        <v>1.0042066657333579</v>
      </c>
      <c r="AL337" s="64">
        <f t="shared" si="182"/>
        <v>0.42066657333579283</v>
      </c>
      <c r="AM337" s="9">
        <v>2.65</v>
      </c>
      <c r="AN337" s="17">
        <f t="shared" si="162"/>
        <v>1.0349314134218193</v>
      </c>
      <c r="AO337" s="18">
        <f t="shared" si="183"/>
        <v>1.0379490011502845E-2</v>
      </c>
      <c r="AP337" s="17">
        <f t="shared" si="184"/>
        <v>1.0349314134218193</v>
      </c>
      <c r="AQ337" s="18">
        <f t="shared" si="185"/>
        <v>3.4931413421819268</v>
      </c>
    </row>
    <row r="338" spans="1:43" x14ac:dyDescent="0.3">
      <c r="A338">
        <f t="shared" si="163"/>
        <v>336</v>
      </c>
      <c r="B338" s="7">
        <v>44322</v>
      </c>
      <c r="C338" s="8">
        <v>6.6976000000000004</v>
      </c>
      <c r="D338" s="46">
        <v>1082.2458750000001</v>
      </c>
      <c r="E338" s="46">
        <v>0</v>
      </c>
      <c r="F338" s="46">
        <f t="shared" si="154"/>
        <v>98.808872886950482</v>
      </c>
      <c r="G338" s="47">
        <f t="shared" si="159"/>
        <v>1082.2458750000001</v>
      </c>
      <c r="H338" s="12">
        <f t="shared" si="164"/>
        <v>-4.3606829654163626E-2</v>
      </c>
      <c r="I338" s="11">
        <f t="shared" si="165"/>
        <v>1.0595662486265718</v>
      </c>
      <c r="J338" s="12">
        <f t="shared" si="166"/>
        <v>5.9566248626571783</v>
      </c>
      <c r="K338" s="57">
        <f t="shared" si="167"/>
        <v>1181.0547478869505</v>
      </c>
      <c r="L338" s="59">
        <f t="shared" si="168"/>
        <v>-3.9092484587777143E-2</v>
      </c>
      <c r="M338" s="58">
        <f t="shared" si="169"/>
        <v>1.0618328346606087</v>
      </c>
      <c r="N338" s="59">
        <f t="shared" si="170"/>
        <v>6.1832834660608738</v>
      </c>
      <c r="O338" s="8">
        <v>8.1160999999999994</v>
      </c>
      <c r="P338" s="46">
        <v>1089.7912719999999</v>
      </c>
      <c r="Q338" s="46">
        <v>0</v>
      </c>
      <c r="R338" s="46">
        <f t="shared" si="155"/>
        <v>98.808872886950482</v>
      </c>
      <c r="S338" s="48">
        <f t="shared" si="160"/>
        <v>1089.7912719999999</v>
      </c>
      <c r="T338" s="14">
        <f t="shared" si="171"/>
        <v>-0.17691836461076749</v>
      </c>
      <c r="U338" s="13">
        <f t="shared" si="172"/>
        <v>1.0270833763571896</v>
      </c>
      <c r="V338" s="14">
        <f t="shared" si="156"/>
        <v>2.7083376357189604</v>
      </c>
      <c r="W338" s="56">
        <f t="shared" si="173"/>
        <v>1188.6001448869504</v>
      </c>
      <c r="X338" s="56">
        <f t="shared" si="174"/>
        <v>-0.16137494807454411</v>
      </c>
      <c r="Y338" s="56">
        <f t="shared" si="175"/>
        <v>1.0319961259663324</v>
      </c>
      <c r="Z338" s="56">
        <f t="shared" si="176"/>
        <v>3.1996125966332389</v>
      </c>
      <c r="AA338" s="8">
        <v>8.7667000000000002</v>
      </c>
      <c r="AB338" s="46">
        <v>1085.7793449999999</v>
      </c>
      <c r="AC338" s="46">
        <v>0</v>
      </c>
      <c r="AD338" s="46">
        <f t="shared" si="157"/>
        <v>98.808872886950482</v>
      </c>
      <c r="AE338" s="49">
        <f t="shared" si="161"/>
        <v>1085.7793449999999</v>
      </c>
      <c r="AF338" s="16">
        <f t="shared" si="177"/>
        <v>-0.29781237164034913</v>
      </c>
      <c r="AG338" s="15">
        <f t="shared" si="178"/>
        <v>0.99493917758078787</v>
      </c>
      <c r="AH338" s="16">
        <f t="shared" si="158"/>
        <v>-0.50608224192121298</v>
      </c>
      <c r="AI338" s="64">
        <f t="shared" si="179"/>
        <v>1184.5882178869504</v>
      </c>
      <c r="AJ338" s="64">
        <f t="shared" si="180"/>
        <v>-0.27217810121544783</v>
      </c>
      <c r="AK338" s="64">
        <f t="shared" si="181"/>
        <v>1.0014734350982859</v>
      </c>
      <c r="AL338" s="64">
        <f t="shared" si="182"/>
        <v>0.14734350982859024</v>
      </c>
      <c r="AM338" s="9">
        <v>3.4</v>
      </c>
      <c r="AN338" s="17">
        <f t="shared" si="162"/>
        <v>1.0350388340245014</v>
      </c>
      <c r="AO338" s="18">
        <f t="shared" si="183"/>
        <v>1.0379490011502845E-2</v>
      </c>
      <c r="AP338" s="17">
        <f t="shared" si="184"/>
        <v>1.0350388340245014</v>
      </c>
      <c r="AQ338" s="18">
        <f t="shared" si="185"/>
        <v>3.5038834024501364</v>
      </c>
    </row>
    <row r="339" spans="1:43" x14ac:dyDescent="0.3">
      <c r="A339">
        <f t="shared" si="163"/>
        <v>337</v>
      </c>
      <c r="B339" s="7">
        <v>44323</v>
      </c>
      <c r="C339" s="8">
        <v>6.7690999999999999</v>
      </c>
      <c r="D339" s="46">
        <v>1081.4201230000001</v>
      </c>
      <c r="E339" s="46">
        <v>0</v>
      </c>
      <c r="F339" s="46">
        <f t="shared" si="154"/>
        <v>98.81912874404226</v>
      </c>
      <c r="G339" s="47">
        <f t="shared" si="159"/>
        <v>1081.4201230000001</v>
      </c>
      <c r="H339" s="12">
        <f t="shared" si="164"/>
        <v>-7.6299851916739048E-2</v>
      </c>
      <c r="I339" s="11">
        <f t="shared" si="165"/>
        <v>1.05875780114791</v>
      </c>
      <c r="J339" s="12">
        <f t="shared" si="166"/>
        <v>5.875780114790996</v>
      </c>
      <c r="K339" s="57">
        <f t="shared" si="167"/>
        <v>1180.2392517440423</v>
      </c>
      <c r="L339" s="59">
        <f t="shared" si="168"/>
        <v>-6.9048123668036254E-2</v>
      </c>
      <c r="M339" s="58">
        <f t="shared" si="169"/>
        <v>1.0610996590117845</v>
      </c>
      <c r="N339" s="59">
        <f t="shared" si="170"/>
        <v>6.1099659011784491</v>
      </c>
      <c r="O339" s="8">
        <v>8.1367999999999991</v>
      </c>
      <c r="P339" s="46">
        <v>1089.487044</v>
      </c>
      <c r="Q339" s="46">
        <v>0</v>
      </c>
      <c r="R339" s="46">
        <f t="shared" si="155"/>
        <v>98.81912874404226</v>
      </c>
      <c r="S339" s="48">
        <f t="shared" si="160"/>
        <v>1089.487044</v>
      </c>
      <c r="T339" s="14">
        <f t="shared" si="171"/>
        <v>-2.7916171455621974E-2</v>
      </c>
      <c r="U339" s="13">
        <f t="shared" si="172"/>
        <v>1.0267966540008535</v>
      </c>
      <c r="V339" s="14">
        <f t="shared" si="156"/>
        <v>2.6796654000853515</v>
      </c>
      <c r="W339" s="56">
        <f t="shared" si="173"/>
        <v>1188.3061727440422</v>
      </c>
      <c r="X339" s="56">
        <f t="shared" si="174"/>
        <v>-2.4732635627944255E-2</v>
      </c>
      <c r="Y339" s="56">
        <f t="shared" si="175"/>
        <v>1.0317408861248025</v>
      </c>
      <c r="Z339" s="56">
        <f t="shared" si="176"/>
        <v>3.1740886124802525</v>
      </c>
      <c r="AA339" s="8">
        <v>8.7330000000000005</v>
      </c>
      <c r="AB339" s="46">
        <v>1087.6122370000001</v>
      </c>
      <c r="AC339" s="46">
        <v>0</v>
      </c>
      <c r="AD339" s="46">
        <f t="shared" si="157"/>
        <v>98.81912874404226</v>
      </c>
      <c r="AE339" s="49">
        <f t="shared" si="161"/>
        <v>1087.6122370000001</v>
      </c>
      <c r="AF339" s="16">
        <f t="shared" si="177"/>
        <v>0.16880888446078046</v>
      </c>
      <c r="AG339" s="15">
        <f t="shared" si="178"/>
        <v>0.99661872330752521</v>
      </c>
      <c r="AH339" s="16">
        <f t="shared" si="158"/>
        <v>-0.33812766924747883</v>
      </c>
      <c r="AI339" s="64">
        <f t="shared" si="179"/>
        <v>1186.4313657440423</v>
      </c>
      <c r="AJ339" s="64">
        <f t="shared" si="180"/>
        <v>0.15559397174991219</v>
      </c>
      <c r="AK339" s="64">
        <f t="shared" si="181"/>
        <v>1.0030316673919757</v>
      </c>
      <c r="AL339" s="64">
        <f t="shared" si="182"/>
        <v>0.30316673919756898</v>
      </c>
      <c r="AM339" s="9">
        <v>3.4</v>
      </c>
      <c r="AN339" s="17">
        <f t="shared" si="162"/>
        <v>1.0351761696891799</v>
      </c>
      <c r="AO339" s="18">
        <f t="shared" si="183"/>
        <v>1.3268648495490254E-2</v>
      </c>
      <c r="AP339" s="17">
        <f t="shared" si="184"/>
        <v>1.0351761696891799</v>
      </c>
      <c r="AQ339" s="18">
        <f t="shared" si="185"/>
        <v>3.5176169689179915</v>
      </c>
    </row>
    <row r="340" spans="1:43" x14ac:dyDescent="0.3">
      <c r="A340">
        <f t="shared" si="163"/>
        <v>338</v>
      </c>
      <c r="B340" s="7">
        <v>44326</v>
      </c>
      <c r="C340" s="8">
        <v>6.7821999999999996</v>
      </c>
      <c r="D340" s="46">
        <v>1081.499611</v>
      </c>
      <c r="E340" s="46">
        <v>0</v>
      </c>
      <c r="F340" s="46">
        <f t="shared" si="154"/>
        <v>98.832240706881606</v>
      </c>
      <c r="G340" s="47">
        <f t="shared" si="159"/>
        <v>1081.499611</v>
      </c>
      <c r="H340" s="12">
        <f t="shared" si="164"/>
        <v>7.3503348337222718E-3</v>
      </c>
      <c r="I340" s="11">
        <f t="shared" si="165"/>
        <v>1.0588356233913725</v>
      </c>
      <c r="J340" s="12">
        <f t="shared" si="166"/>
        <v>5.8835623391372494</v>
      </c>
      <c r="K340" s="57">
        <f t="shared" si="167"/>
        <v>1180.3318517068815</v>
      </c>
      <c r="L340" s="59">
        <f t="shared" si="168"/>
        <v>7.8458636841860496E-3</v>
      </c>
      <c r="M340" s="58">
        <f t="shared" si="169"/>
        <v>1.0611829114445839</v>
      </c>
      <c r="N340" s="59">
        <f t="shared" si="170"/>
        <v>6.1182911444583876</v>
      </c>
      <c r="O340" s="8">
        <v>8.2261000000000006</v>
      </c>
      <c r="P340" s="46">
        <v>1087.065734</v>
      </c>
      <c r="Q340" s="46">
        <v>0</v>
      </c>
      <c r="R340" s="46">
        <f t="shared" si="155"/>
        <v>98.832240706881606</v>
      </c>
      <c r="S340" s="48">
        <f t="shared" si="160"/>
        <v>1087.065734</v>
      </c>
      <c r="T340" s="14">
        <f t="shared" si="171"/>
        <v>-0.22224312013020553</v>
      </c>
      <c r="U340" s="13">
        <f t="shared" si="172"/>
        <v>1.0245146690796094</v>
      </c>
      <c r="V340" s="14">
        <f t="shared" si="156"/>
        <v>2.4514669079609419</v>
      </c>
      <c r="W340" s="56">
        <f t="shared" si="173"/>
        <v>1185.8979747068815</v>
      </c>
      <c r="X340" s="56">
        <f t="shared" si="174"/>
        <v>-0.20265804322127101</v>
      </c>
      <c r="Y340" s="56">
        <f t="shared" si="175"/>
        <v>1.0296499802338681</v>
      </c>
      <c r="Z340" s="56">
        <f t="shared" si="176"/>
        <v>2.9649980233868112</v>
      </c>
      <c r="AA340" s="8">
        <v>8.8036999999999992</v>
      </c>
      <c r="AB340" s="46">
        <v>1084.8931210000001</v>
      </c>
      <c r="AC340" s="46">
        <v>0</v>
      </c>
      <c r="AD340" s="46">
        <f t="shared" si="157"/>
        <v>98.832240706881606</v>
      </c>
      <c r="AE340" s="49">
        <f t="shared" si="161"/>
        <v>1084.8931210000001</v>
      </c>
      <c r="AF340" s="16">
        <f t="shared" si="177"/>
        <v>-0.25000785275276494</v>
      </c>
      <c r="AG340" s="15">
        <f t="shared" si="178"/>
        <v>0.99412709823725209</v>
      </c>
      <c r="AH340" s="16">
        <f t="shared" si="158"/>
        <v>-0.58729017627479063</v>
      </c>
      <c r="AI340" s="64">
        <f t="shared" si="179"/>
        <v>1183.7253617068816</v>
      </c>
      <c r="AJ340" s="64">
        <f t="shared" si="180"/>
        <v>-0.22807927329734357</v>
      </c>
      <c r="AK340" s="64">
        <f t="shared" si="181"/>
        <v>1.0007439600540458</v>
      </c>
      <c r="AL340" s="64">
        <f t="shared" si="182"/>
        <v>7.4396005404575583E-2</v>
      </c>
      <c r="AM340" s="9">
        <v>3.4</v>
      </c>
      <c r="AN340" s="17">
        <f t="shared" si="162"/>
        <v>1.035313523576445</v>
      </c>
      <c r="AO340" s="18">
        <f t="shared" si="183"/>
        <v>1.3268648495490254E-2</v>
      </c>
      <c r="AP340" s="17">
        <f t="shared" si="184"/>
        <v>1.035313523576445</v>
      </c>
      <c r="AQ340" s="18">
        <f t="shared" si="185"/>
        <v>3.5313523576445016</v>
      </c>
    </row>
    <row r="341" spans="1:43" x14ac:dyDescent="0.3">
      <c r="A341">
        <f t="shared" si="163"/>
        <v>339</v>
      </c>
      <c r="B341" s="7">
        <v>44327</v>
      </c>
      <c r="C341" s="8">
        <v>6.6406999999999998</v>
      </c>
      <c r="D341" s="46">
        <v>1083.9574150000001</v>
      </c>
      <c r="E341" s="46">
        <v>0</v>
      </c>
      <c r="F341" s="46">
        <f t="shared" si="154"/>
        <v>98.845354409501226</v>
      </c>
      <c r="G341" s="47">
        <f t="shared" si="159"/>
        <v>1083.9574150000001</v>
      </c>
      <c r="H341" s="12">
        <f t="shared" si="164"/>
        <v>0.22725888895396285</v>
      </c>
      <c r="I341" s="11">
        <f t="shared" si="165"/>
        <v>1.0612419214649405</v>
      </c>
      <c r="J341" s="12">
        <f t="shared" si="166"/>
        <v>6.1241921464940452</v>
      </c>
      <c r="K341" s="57">
        <f t="shared" si="167"/>
        <v>1182.8027694095013</v>
      </c>
      <c r="L341" s="59">
        <f t="shared" si="168"/>
        <v>0.20934093230191575</v>
      </c>
      <c r="M341" s="58">
        <f t="shared" si="169"/>
        <v>1.0634044016448305</v>
      </c>
      <c r="N341" s="59">
        <f t="shared" si="170"/>
        <v>6.3404401644830521</v>
      </c>
      <c r="O341" s="8">
        <v>8.1010000000000009</v>
      </c>
      <c r="P341" s="46">
        <v>1091.271714</v>
      </c>
      <c r="Q341" s="46">
        <v>0</v>
      </c>
      <c r="R341" s="46">
        <f t="shared" si="155"/>
        <v>98.845354409501226</v>
      </c>
      <c r="S341" s="48">
        <f t="shared" si="160"/>
        <v>1091.271714</v>
      </c>
      <c r="T341" s="14">
        <f t="shared" si="171"/>
        <v>0.38691128498029581</v>
      </c>
      <c r="U341" s="13">
        <f t="shared" si="172"/>
        <v>1.028478631950557</v>
      </c>
      <c r="V341" s="14">
        <f t="shared" si="156"/>
        <v>2.8478631950556998</v>
      </c>
      <c r="W341" s="56">
        <f t="shared" si="173"/>
        <v>1190.1170684095011</v>
      </c>
      <c r="X341" s="56">
        <f t="shared" si="174"/>
        <v>0.35577206409029838</v>
      </c>
      <c r="Y341" s="56">
        <f t="shared" si="175"/>
        <v>1.0333131872214516</v>
      </c>
      <c r="Z341" s="56">
        <f t="shared" si="176"/>
        <v>3.3313187221451601</v>
      </c>
      <c r="AA341" s="8">
        <v>8.7446000000000002</v>
      </c>
      <c r="AB341" s="46">
        <v>1087.829193</v>
      </c>
      <c r="AC341" s="46">
        <v>0</v>
      </c>
      <c r="AD341" s="46">
        <f t="shared" si="157"/>
        <v>98.845354409501226</v>
      </c>
      <c r="AE341" s="49">
        <f t="shared" si="161"/>
        <v>1087.829193</v>
      </c>
      <c r="AF341" s="16">
        <f t="shared" si="177"/>
        <v>0.27063237319577826</v>
      </c>
      <c r="AG341" s="15">
        <f t="shared" si="178"/>
        <v>0.99681752799579393</v>
      </c>
      <c r="AH341" s="16">
        <f t="shared" si="158"/>
        <v>-0.31824720042060717</v>
      </c>
      <c r="AI341" s="64">
        <f t="shared" si="179"/>
        <v>1186.6745474095012</v>
      </c>
      <c r="AJ341" s="64">
        <f t="shared" si="180"/>
        <v>0.24914442133494585</v>
      </c>
      <c r="AK341" s="64">
        <f t="shared" si="181"/>
        <v>1.0032372578023667</v>
      </c>
      <c r="AL341" s="64">
        <f t="shared" si="182"/>
        <v>0.3237257802366722</v>
      </c>
      <c r="AM341" s="9">
        <v>3.4</v>
      </c>
      <c r="AN341" s="17">
        <f t="shared" si="162"/>
        <v>1.0354508956887147</v>
      </c>
      <c r="AO341" s="18">
        <f t="shared" si="183"/>
        <v>1.3268648495490254E-2</v>
      </c>
      <c r="AP341" s="17">
        <f t="shared" si="184"/>
        <v>1.0354508956887147</v>
      </c>
      <c r="AQ341" s="18">
        <f t="shared" si="185"/>
        <v>3.5450895688714734</v>
      </c>
    </row>
    <row r="342" spans="1:43" x14ac:dyDescent="0.3">
      <c r="A342">
        <f t="shared" si="163"/>
        <v>340</v>
      </c>
      <c r="B342" s="7">
        <v>44328</v>
      </c>
      <c r="C342" s="8">
        <v>6.8754</v>
      </c>
      <c r="D342" s="46">
        <v>1080.637142</v>
      </c>
      <c r="E342" s="46">
        <v>0</v>
      </c>
      <c r="F342" s="46">
        <f t="shared" si="154"/>
        <v>98.858469852131947</v>
      </c>
      <c r="G342" s="47">
        <f t="shared" si="159"/>
        <v>1080.637142</v>
      </c>
      <c r="H342" s="12">
        <f t="shared" si="164"/>
        <v>-0.30631028064880272</v>
      </c>
      <c r="I342" s="11">
        <f t="shared" si="165"/>
        <v>1.0579912283569384</v>
      </c>
      <c r="J342" s="12">
        <f t="shared" si="166"/>
        <v>5.7991228356938374</v>
      </c>
      <c r="K342" s="57">
        <f t="shared" si="167"/>
        <v>1179.495611852132</v>
      </c>
      <c r="L342" s="59">
        <f t="shared" si="168"/>
        <v>-0.27960346753501675</v>
      </c>
      <c r="M342" s="58">
        <f t="shared" si="169"/>
        <v>1.0604310860639117</v>
      </c>
      <c r="N342" s="59">
        <f t="shared" si="170"/>
        <v>6.0431086063911676</v>
      </c>
      <c r="O342" s="8">
        <v>8.3193000000000001</v>
      </c>
      <c r="P342" s="46">
        <v>1084.884266</v>
      </c>
      <c r="Q342" s="46">
        <v>0</v>
      </c>
      <c r="R342" s="46">
        <f t="shared" si="155"/>
        <v>98.858469852131947</v>
      </c>
      <c r="S342" s="48">
        <f t="shared" si="160"/>
        <v>1084.884266</v>
      </c>
      <c r="T342" s="14">
        <f t="shared" si="171"/>
        <v>-0.58532150316505938</v>
      </c>
      <c r="U342" s="13">
        <f t="shared" si="172"/>
        <v>1.0224587253622925</v>
      </c>
      <c r="V342" s="14">
        <f t="shared" si="156"/>
        <v>2.2458725362292542</v>
      </c>
      <c r="W342" s="56">
        <f t="shared" si="173"/>
        <v>1183.742735852132</v>
      </c>
      <c r="X342" s="56">
        <f t="shared" si="174"/>
        <v>-0.53560550693453335</v>
      </c>
      <c r="Y342" s="56">
        <f t="shared" si="175"/>
        <v>1.0277787048868128</v>
      </c>
      <c r="Z342" s="56">
        <f t="shared" si="176"/>
        <v>2.7778704886812777</v>
      </c>
      <c r="AA342" s="8">
        <v>8.9367999999999999</v>
      </c>
      <c r="AB342" s="46">
        <v>1079.860369</v>
      </c>
      <c r="AC342" s="46">
        <v>0</v>
      </c>
      <c r="AD342" s="46">
        <f t="shared" si="157"/>
        <v>98.858469852131947</v>
      </c>
      <c r="AE342" s="49">
        <f t="shared" si="161"/>
        <v>1079.860369</v>
      </c>
      <c r="AF342" s="16">
        <f t="shared" si="177"/>
        <v>-0.7325436797686713</v>
      </c>
      <c r="AG342" s="15">
        <f t="shared" si="178"/>
        <v>0.98951540419563444</v>
      </c>
      <c r="AH342" s="16">
        <f t="shared" si="158"/>
        <v>-1.048459580436556</v>
      </c>
      <c r="AI342" s="64">
        <f t="shared" si="179"/>
        <v>1178.718838852132</v>
      </c>
      <c r="AJ342" s="64">
        <f t="shared" si="180"/>
        <v>-0.67042042611737962</v>
      </c>
      <c r="AK342" s="64">
        <f t="shared" si="181"/>
        <v>0.9965113503036398</v>
      </c>
      <c r="AL342" s="64">
        <f t="shared" si="182"/>
        <v>-0.34886496963602021</v>
      </c>
      <c r="AM342" s="9">
        <v>3.4</v>
      </c>
      <c r="AN342" s="17">
        <f t="shared" si="162"/>
        <v>1.0355882860284071</v>
      </c>
      <c r="AO342" s="18">
        <f t="shared" si="183"/>
        <v>1.3268648495490254E-2</v>
      </c>
      <c r="AP342" s="17">
        <f t="shared" si="184"/>
        <v>1.0355882860284071</v>
      </c>
      <c r="AQ342" s="18">
        <f t="shared" si="185"/>
        <v>3.5588286028407135</v>
      </c>
    </row>
    <row r="343" spans="1:43" x14ac:dyDescent="0.3">
      <c r="A343">
        <f t="shared" si="163"/>
        <v>341</v>
      </c>
      <c r="B343" s="7">
        <v>44329</v>
      </c>
      <c r="C343" s="8">
        <v>6.8258000000000001</v>
      </c>
      <c r="D343" s="46">
        <v>1081.6789530000001</v>
      </c>
      <c r="E343" s="46">
        <v>0</v>
      </c>
      <c r="F343" s="46">
        <f t="shared" si="154"/>
        <v>98.871587035004652</v>
      </c>
      <c r="G343" s="47">
        <f t="shared" si="159"/>
        <v>1081.6789530000001</v>
      </c>
      <c r="H343" s="12">
        <f t="shared" si="164"/>
        <v>9.6407106466100956E-2</v>
      </c>
      <c r="I343" s="11">
        <f t="shared" si="165"/>
        <v>1.0590112070868625</v>
      </c>
      <c r="J343" s="12">
        <f t="shared" si="166"/>
        <v>5.9011207086862472</v>
      </c>
      <c r="K343" s="57">
        <f t="shared" si="167"/>
        <v>1180.5505400350048</v>
      </c>
      <c r="L343" s="59">
        <f t="shared" si="168"/>
        <v>8.9438923915641233E-2</v>
      </c>
      <c r="M343" s="58">
        <f t="shared" si="169"/>
        <v>1.0613795242161541</v>
      </c>
      <c r="N343" s="59">
        <f t="shared" si="170"/>
        <v>6.1379524216154113</v>
      </c>
      <c r="O343" s="8">
        <v>8.2879000000000005</v>
      </c>
      <c r="P343" s="46">
        <v>1086.1910009999999</v>
      </c>
      <c r="Q343" s="46">
        <v>0</v>
      </c>
      <c r="R343" s="46">
        <f t="shared" si="155"/>
        <v>98.871587035004652</v>
      </c>
      <c r="S343" s="48">
        <f t="shared" si="160"/>
        <v>1086.1910009999999</v>
      </c>
      <c r="T343" s="14">
        <f t="shared" si="171"/>
        <v>0.12044925352432401</v>
      </c>
      <c r="U343" s="13">
        <f t="shared" si="172"/>
        <v>1.0236902692645857</v>
      </c>
      <c r="V343" s="14">
        <f t="shared" si="156"/>
        <v>2.3690269264585728</v>
      </c>
      <c r="W343" s="56">
        <f t="shared" si="173"/>
        <v>1185.0625880350046</v>
      </c>
      <c r="X343" s="56">
        <f t="shared" si="174"/>
        <v>0.1114982287027555</v>
      </c>
      <c r="Y343" s="56">
        <f t="shared" si="175"/>
        <v>1.0289246599377457</v>
      </c>
      <c r="Z343" s="56">
        <f t="shared" si="176"/>
        <v>2.8924659937745734</v>
      </c>
      <c r="AA343" s="8">
        <v>8.9078999999999997</v>
      </c>
      <c r="AB343" s="46">
        <v>1081.473399</v>
      </c>
      <c r="AC343" s="46">
        <v>0</v>
      </c>
      <c r="AD343" s="46">
        <f t="shared" si="157"/>
        <v>98.871587035004652</v>
      </c>
      <c r="AE343" s="49">
        <f t="shared" si="161"/>
        <v>1081.473399</v>
      </c>
      <c r="AF343" s="16">
        <f t="shared" si="177"/>
        <v>0.14937394188230257</v>
      </c>
      <c r="AG343" s="15">
        <f t="shared" si="178"/>
        <v>0.99099348236041407</v>
      </c>
      <c r="AH343" s="16">
        <f t="shared" si="158"/>
        <v>-0.90065176395859314</v>
      </c>
      <c r="AI343" s="64">
        <f t="shared" si="179"/>
        <v>1180.3449860350047</v>
      </c>
      <c r="AJ343" s="64">
        <f t="shared" si="180"/>
        <v>0.13795886934804269</v>
      </c>
      <c r="AK343" s="64">
        <f t="shared" si="181"/>
        <v>0.99788612609544358</v>
      </c>
      <c r="AL343" s="64">
        <f t="shared" si="182"/>
        <v>-0.21138739045564181</v>
      </c>
      <c r="AM343" s="9">
        <v>3.4</v>
      </c>
      <c r="AN343" s="17">
        <f t="shared" si="162"/>
        <v>1.0357256945979407</v>
      </c>
      <c r="AO343" s="18">
        <f t="shared" si="183"/>
        <v>1.3268648495490254E-2</v>
      </c>
      <c r="AP343" s="17">
        <f t="shared" si="184"/>
        <v>1.0357256945979407</v>
      </c>
      <c r="AQ343" s="18">
        <f t="shared" si="185"/>
        <v>3.5725694597940727</v>
      </c>
    </row>
    <row r="344" spans="1:43" x14ac:dyDescent="0.3">
      <c r="A344">
        <f t="shared" si="163"/>
        <v>342</v>
      </c>
      <c r="B344" s="7">
        <v>44330</v>
      </c>
      <c r="C344" s="8">
        <v>6.9070999999999998</v>
      </c>
      <c r="D344" s="46">
        <v>1080.725621</v>
      </c>
      <c r="E344" s="46">
        <v>0</v>
      </c>
      <c r="F344" s="46">
        <f t="shared" si="154"/>
        <v>98.884705958350239</v>
      </c>
      <c r="G344" s="47">
        <f t="shared" si="159"/>
        <v>1080.725621</v>
      </c>
      <c r="H344" s="12">
        <f t="shared" si="164"/>
        <v>-8.8134468860290305E-2</v>
      </c>
      <c r="I344" s="11">
        <f t="shared" si="165"/>
        <v>1.0580778531843256</v>
      </c>
      <c r="J344" s="12">
        <f t="shared" si="166"/>
        <v>5.8077853184325567</v>
      </c>
      <c r="K344" s="57">
        <f t="shared" si="167"/>
        <v>1179.6103269583502</v>
      </c>
      <c r="L344" s="59">
        <f t="shared" si="168"/>
        <v>-7.9641916611783437E-2</v>
      </c>
      <c r="M344" s="58">
        <f t="shared" si="169"/>
        <v>1.0605342212205433</v>
      </c>
      <c r="N344" s="59">
        <f t="shared" si="170"/>
        <v>6.0534221220543305</v>
      </c>
      <c r="O344" s="8">
        <v>8.32</v>
      </c>
      <c r="P344" s="46">
        <v>1085.551127</v>
      </c>
      <c r="Q344" s="46">
        <v>0</v>
      </c>
      <c r="R344" s="46">
        <f t="shared" si="155"/>
        <v>98.884705958350239</v>
      </c>
      <c r="S344" s="48">
        <f t="shared" si="160"/>
        <v>1085.551127</v>
      </c>
      <c r="T344" s="14">
        <f t="shared" si="171"/>
        <v>-5.8909897008063705E-2</v>
      </c>
      <c r="U344" s="13">
        <f t="shared" si="172"/>
        <v>1.0230872143812804</v>
      </c>
      <c r="V344" s="14">
        <f t="shared" si="156"/>
        <v>2.3087214381280363</v>
      </c>
      <c r="W344" s="56">
        <f t="shared" si="173"/>
        <v>1184.4358329583501</v>
      </c>
      <c r="X344" s="56">
        <f t="shared" si="174"/>
        <v>-5.2887930391398719E-2</v>
      </c>
      <c r="Y344" s="56">
        <f t="shared" si="175"/>
        <v>1.028380482979818</v>
      </c>
      <c r="Z344" s="56">
        <f t="shared" si="176"/>
        <v>2.8380482979817989</v>
      </c>
      <c r="AA344" s="8">
        <v>8.9297000000000004</v>
      </c>
      <c r="AB344" s="46">
        <v>1080.9000060000001</v>
      </c>
      <c r="AC344" s="46">
        <v>0</v>
      </c>
      <c r="AD344" s="46">
        <f t="shared" si="157"/>
        <v>98.884705958350239</v>
      </c>
      <c r="AE344" s="49">
        <f t="shared" si="161"/>
        <v>1080.9000060000001</v>
      </c>
      <c r="AF344" s="16">
        <f t="shared" si="177"/>
        <v>-5.3019611996940608E-2</v>
      </c>
      <c r="AG344" s="15">
        <f t="shared" si="178"/>
        <v>0.99046806146115163</v>
      </c>
      <c r="AH344" s="16">
        <f t="shared" si="158"/>
        <v>-0.95319385388483724</v>
      </c>
      <c r="AI344" s="64">
        <f t="shared" si="179"/>
        <v>1179.7847119583503</v>
      </c>
      <c r="AJ344" s="64">
        <f t="shared" si="180"/>
        <v>-4.7466976458843124E-2</v>
      </c>
      <c r="AK344" s="64">
        <f t="shared" si="181"/>
        <v>0.99741245972288384</v>
      </c>
      <c r="AL344" s="64">
        <f t="shared" si="182"/>
        <v>-0.25875402771161626</v>
      </c>
      <c r="AM344" s="9">
        <v>3.4</v>
      </c>
      <c r="AN344" s="17">
        <f t="shared" si="162"/>
        <v>1.0358631213997345</v>
      </c>
      <c r="AO344" s="18">
        <f t="shared" si="183"/>
        <v>1.3268648495490254E-2</v>
      </c>
      <c r="AP344" s="17">
        <f t="shared" si="184"/>
        <v>1.0358631213997345</v>
      </c>
      <c r="AQ344" s="18">
        <f t="shared" si="185"/>
        <v>3.5863121399734466</v>
      </c>
    </row>
    <row r="345" spans="1:43" x14ac:dyDescent="0.3">
      <c r="A345">
        <f t="shared" si="163"/>
        <v>343</v>
      </c>
      <c r="B345" s="7">
        <v>44333</v>
      </c>
      <c r="C345" s="8">
        <v>6.8676000000000004</v>
      </c>
      <c r="D345" s="46">
        <v>1081.6112639999999</v>
      </c>
      <c r="E345" s="46">
        <v>0</v>
      </c>
      <c r="F345" s="46">
        <f t="shared" si="154"/>
        <v>98.897826622399648</v>
      </c>
      <c r="G345" s="47">
        <f t="shared" si="159"/>
        <v>1081.6112639999999</v>
      </c>
      <c r="H345" s="12">
        <f t="shared" si="164"/>
        <v>8.1948922352781395E-2</v>
      </c>
      <c r="I345" s="11">
        <f t="shared" si="165"/>
        <v>1.0589449365826635</v>
      </c>
      <c r="J345" s="12">
        <f t="shared" si="166"/>
        <v>5.8944936582663532</v>
      </c>
      <c r="K345" s="57">
        <f t="shared" si="167"/>
        <v>1180.5090906223995</v>
      </c>
      <c r="L345" s="59">
        <f t="shared" si="168"/>
        <v>7.6191573056738626E-2</v>
      </c>
      <c r="M345" s="58">
        <f t="shared" si="169"/>
        <v>1.0613422589264963</v>
      </c>
      <c r="N345" s="59">
        <f t="shared" si="170"/>
        <v>6.1342258926496251</v>
      </c>
      <c r="O345" s="8">
        <v>8.24</v>
      </c>
      <c r="P345" s="46">
        <v>1088.3456040000001</v>
      </c>
      <c r="Q345" s="46">
        <v>0</v>
      </c>
      <c r="R345" s="46">
        <f t="shared" si="155"/>
        <v>98.897826622399648</v>
      </c>
      <c r="S345" s="48">
        <f t="shared" si="160"/>
        <v>1088.3456040000001</v>
      </c>
      <c r="T345" s="14">
        <f t="shared" si="171"/>
        <v>0.25742472468550659</v>
      </c>
      <c r="U345" s="13">
        <f t="shared" si="172"/>
        <v>1.0257208938261939</v>
      </c>
      <c r="V345" s="14">
        <f t="shared" si="156"/>
        <v>2.5720893826193914</v>
      </c>
      <c r="W345" s="56">
        <f t="shared" si="173"/>
        <v>1187.2434306223997</v>
      </c>
      <c r="X345" s="56">
        <f t="shared" si="174"/>
        <v>0.23704092580829617</v>
      </c>
      <c r="Y345" s="56">
        <f t="shared" si="175"/>
        <v>1.0308181655975053</v>
      </c>
      <c r="Z345" s="56">
        <f t="shared" si="176"/>
        <v>3.0818165597505276</v>
      </c>
      <c r="AA345" s="8">
        <v>8.8500999999999994</v>
      </c>
      <c r="AB345" s="46">
        <v>1084.7016249999999</v>
      </c>
      <c r="AC345" s="46">
        <v>0</v>
      </c>
      <c r="AD345" s="46">
        <f t="shared" si="157"/>
        <v>98.897826622399648</v>
      </c>
      <c r="AE345" s="49">
        <f t="shared" si="161"/>
        <v>1084.7016249999999</v>
      </c>
      <c r="AF345" s="16">
        <f t="shared" si="177"/>
        <v>0.35170866674967272</v>
      </c>
      <c r="AG345" s="15">
        <f t="shared" si="178"/>
        <v>0.99395162347469801</v>
      </c>
      <c r="AH345" s="16">
        <f t="shared" si="158"/>
        <v>-0.60483765253019905</v>
      </c>
      <c r="AI345" s="64">
        <f t="shared" si="179"/>
        <v>1183.5994516223996</v>
      </c>
      <c r="AJ345" s="64">
        <f t="shared" si="180"/>
        <v>0.32334201531711848</v>
      </c>
      <c r="AK345" s="64">
        <f t="shared" si="181"/>
        <v>1.0006375132711758</v>
      </c>
      <c r="AL345" s="64">
        <f t="shared" si="182"/>
        <v>6.3751327117578249E-2</v>
      </c>
      <c r="AM345" s="9">
        <v>3.4</v>
      </c>
      <c r="AN345" s="17">
        <f t="shared" si="162"/>
        <v>1.0360005664362073</v>
      </c>
      <c r="AO345" s="18">
        <f t="shared" si="183"/>
        <v>1.3268648495490254E-2</v>
      </c>
      <c r="AP345" s="17">
        <f t="shared" si="184"/>
        <v>1.0360005664362073</v>
      </c>
      <c r="AQ345" s="18">
        <f t="shared" si="185"/>
        <v>3.6000566436207304</v>
      </c>
    </row>
    <row r="346" spans="1:43" x14ac:dyDescent="0.3">
      <c r="A346">
        <f t="shared" si="163"/>
        <v>344</v>
      </c>
      <c r="B346" s="7">
        <v>44334</v>
      </c>
      <c r="C346" s="8">
        <v>6.9389000000000003</v>
      </c>
      <c r="D346" s="46">
        <v>1080.817839</v>
      </c>
      <c r="E346" s="46">
        <v>0</v>
      </c>
      <c r="F346" s="46">
        <f t="shared" si="154"/>
        <v>98.91094902738385</v>
      </c>
      <c r="G346" s="47">
        <f t="shared" si="159"/>
        <v>1080.817839</v>
      </c>
      <c r="H346" s="12">
        <f t="shared" si="164"/>
        <v>-7.3355837388899836E-2</v>
      </c>
      <c r="I346" s="11">
        <f t="shared" si="165"/>
        <v>1.0581681386569459</v>
      </c>
      <c r="J346" s="12">
        <f t="shared" si="166"/>
        <v>5.8168138656945922</v>
      </c>
      <c r="K346" s="57">
        <f t="shared" si="167"/>
        <v>1179.7287880273839</v>
      </c>
      <c r="L346" s="59">
        <f t="shared" si="168"/>
        <v>-6.6098821365645488E-2</v>
      </c>
      <c r="M346" s="58">
        <f t="shared" si="169"/>
        <v>1.0606407242026903</v>
      </c>
      <c r="N346" s="59">
        <f t="shared" si="170"/>
        <v>6.0640724202690288</v>
      </c>
      <c r="O346" s="8">
        <v>8.34</v>
      </c>
      <c r="P346" s="46">
        <v>1085.6292060000001</v>
      </c>
      <c r="Q346" s="46">
        <v>0</v>
      </c>
      <c r="R346" s="46">
        <f t="shared" si="155"/>
        <v>98.91094902738385</v>
      </c>
      <c r="S346" s="48">
        <f t="shared" si="160"/>
        <v>1085.6292060000001</v>
      </c>
      <c r="T346" s="14">
        <f t="shared" si="171"/>
        <v>-0.24958965148721424</v>
      </c>
      <c r="U346" s="13">
        <f t="shared" si="172"/>
        <v>1.0231608006220616</v>
      </c>
      <c r="V346" s="14">
        <f t="shared" si="156"/>
        <v>2.3160800622061606</v>
      </c>
      <c r="W346" s="56">
        <f t="shared" si="173"/>
        <v>1184.5401550273839</v>
      </c>
      <c r="X346" s="56">
        <f t="shared" si="174"/>
        <v>-0.22769345572193345</v>
      </c>
      <c r="Y346" s="56">
        <f t="shared" si="175"/>
        <v>1.0284710600940468</v>
      </c>
      <c r="Z346" s="56">
        <f t="shared" si="176"/>
        <v>2.8471060094046763</v>
      </c>
      <c r="AA346" s="8">
        <v>8.9446999999999992</v>
      </c>
      <c r="AB346" s="46">
        <v>1080.9888570000001</v>
      </c>
      <c r="AC346" s="46">
        <v>0</v>
      </c>
      <c r="AD346" s="46">
        <f t="shared" si="157"/>
        <v>98.91094902738385</v>
      </c>
      <c r="AE346" s="49">
        <f t="shared" si="161"/>
        <v>1080.9888570000001</v>
      </c>
      <c r="AF346" s="16">
        <f t="shared" si="177"/>
        <v>-0.34228472737836135</v>
      </c>
      <c r="AG346" s="15">
        <f t="shared" si="178"/>
        <v>0.99054947887001488</v>
      </c>
      <c r="AH346" s="16">
        <f t="shared" si="158"/>
        <v>-0.94505211299851233</v>
      </c>
      <c r="AI346" s="64">
        <f t="shared" si="179"/>
        <v>1179.8998060273839</v>
      </c>
      <c r="AJ346" s="64">
        <f t="shared" si="180"/>
        <v>-0.31257581185463179</v>
      </c>
      <c r="AK346" s="64">
        <f t="shared" si="181"/>
        <v>0.99750976244034639</v>
      </c>
      <c r="AL346" s="64">
        <f t="shared" si="182"/>
        <v>-0.24902375596536075</v>
      </c>
      <c r="AM346" s="9">
        <v>3.4</v>
      </c>
      <c r="AN346" s="17">
        <f t="shared" si="162"/>
        <v>1.0361380297097791</v>
      </c>
      <c r="AO346" s="18">
        <f t="shared" si="183"/>
        <v>1.3268648495490254E-2</v>
      </c>
      <c r="AP346" s="17">
        <f t="shared" si="184"/>
        <v>1.0361380297097791</v>
      </c>
      <c r="AQ346" s="18">
        <f t="shared" si="185"/>
        <v>3.6138029709779085</v>
      </c>
    </row>
    <row r="347" spans="1:43" x14ac:dyDescent="0.3">
      <c r="A347">
        <f t="shared" si="163"/>
        <v>345</v>
      </c>
      <c r="B347" s="7">
        <v>44335</v>
      </c>
      <c r="C347" s="8">
        <v>6.9745999999999997</v>
      </c>
      <c r="D347" s="46">
        <v>1080.567569</v>
      </c>
      <c r="E347" s="46">
        <v>0</v>
      </c>
      <c r="F347" s="46">
        <f t="shared" si="154"/>
        <v>98.924073173533841</v>
      </c>
      <c r="G347" s="47">
        <f t="shared" si="159"/>
        <v>1080.567569</v>
      </c>
      <c r="H347" s="12">
        <f t="shared" si="164"/>
        <v>-2.3155613366965255E-2</v>
      </c>
      <c r="I347" s="11">
        <f t="shared" si="165"/>
        <v>1.0579231133339861</v>
      </c>
      <c r="J347" s="12">
        <f t="shared" si="166"/>
        <v>5.7923113333986143</v>
      </c>
      <c r="K347" s="57">
        <f t="shared" si="167"/>
        <v>1179.4916421735338</v>
      </c>
      <c r="L347" s="59">
        <f t="shared" si="168"/>
        <v>-2.0101726452448343E-2</v>
      </c>
      <c r="M347" s="58">
        <f t="shared" si="169"/>
        <v>1.0604275171056678</v>
      </c>
      <c r="N347" s="59">
        <f t="shared" si="170"/>
        <v>6.042751710566785</v>
      </c>
      <c r="O347" s="8">
        <v>8.39</v>
      </c>
      <c r="P347" s="46">
        <v>1084.4513199999999</v>
      </c>
      <c r="Q347" s="46">
        <v>0</v>
      </c>
      <c r="R347" s="46">
        <f t="shared" si="155"/>
        <v>98.924073173533841</v>
      </c>
      <c r="S347" s="48">
        <f t="shared" si="160"/>
        <v>1084.4513199999999</v>
      </c>
      <c r="T347" s="14">
        <f t="shared" si="171"/>
        <v>-0.10849800221753858</v>
      </c>
      <c r="U347" s="13">
        <f t="shared" si="172"/>
        <v>1.0220506915939136</v>
      </c>
      <c r="V347" s="14">
        <f t="shared" si="156"/>
        <v>2.2050691593913596</v>
      </c>
      <c r="W347" s="56">
        <f t="shared" si="173"/>
        <v>1183.3753931735337</v>
      </c>
      <c r="X347" s="56">
        <f t="shared" si="174"/>
        <v>-9.8330297112070308E-2</v>
      </c>
      <c r="Y347" s="56">
        <f t="shared" si="175"/>
        <v>1.0274597614449446</v>
      </c>
      <c r="Z347" s="56">
        <f t="shared" si="176"/>
        <v>2.7459761444944553</v>
      </c>
      <c r="AA347" s="8">
        <v>9.0050000000000008</v>
      </c>
      <c r="AB347" s="46">
        <v>1078.769908</v>
      </c>
      <c r="AC347" s="46">
        <v>0</v>
      </c>
      <c r="AD347" s="46">
        <f t="shared" si="157"/>
        <v>98.924073173533841</v>
      </c>
      <c r="AE347" s="49">
        <f t="shared" si="161"/>
        <v>1078.769908</v>
      </c>
      <c r="AF347" s="16">
        <f t="shared" si="177"/>
        <v>-0.20527029354938664</v>
      </c>
      <c r="AG347" s="15">
        <f t="shared" si="178"/>
        <v>0.98851617504698652</v>
      </c>
      <c r="AH347" s="16">
        <f t="shared" si="158"/>
        <v>-1.1483824953013477</v>
      </c>
      <c r="AI347" s="64">
        <f t="shared" si="179"/>
        <v>1177.6939811735338</v>
      </c>
      <c r="AJ347" s="64">
        <f t="shared" si="180"/>
        <v>-0.18695018361575277</v>
      </c>
      <c r="AK347" s="64">
        <f t="shared" si="181"/>
        <v>0.99564491610787909</v>
      </c>
      <c r="AL347" s="64">
        <f t="shared" si="182"/>
        <v>-0.43550838921209145</v>
      </c>
      <c r="AM347" s="9">
        <v>3.4</v>
      </c>
      <c r="AN347" s="17">
        <f t="shared" si="162"/>
        <v>1.0362755112228694</v>
      </c>
      <c r="AO347" s="18">
        <f t="shared" si="183"/>
        <v>1.3268648495490254E-2</v>
      </c>
      <c r="AP347" s="17">
        <f t="shared" si="184"/>
        <v>1.0362755112228694</v>
      </c>
      <c r="AQ347" s="18">
        <f t="shared" si="185"/>
        <v>3.6275511222869428</v>
      </c>
    </row>
    <row r="348" spans="1:43" x14ac:dyDescent="0.3">
      <c r="A348">
        <f t="shared" si="163"/>
        <v>346</v>
      </c>
      <c r="B348" s="7">
        <v>44336</v>
      </c>
      <c r="C348" s="8">
        <v>6.89</v>
      </c>
      <c r="D348" s="46">
        <v>1082.129432</v>
      </c>
      <c r="E348" s="46">
        <v>0</v>
      </c>
      <c r="F348" s="46">
        <f t="shared" si="154"/>
        <v>98.937199061080662</v>
      </c>
      <c r="G348" s="47">
        <f t="shared" si="159"/>
        <v>1082.129432</v>
      </c>
      <c r="H348" s="12">
        <f t="shared" si="164"/>
        <v>0.14454098427600925</v>
      </c>
      <c r="I348" s="11">
        <f t="shared" si="165"/>
        <v>1.0594522458148825</v>
      </c>
      <c r="J348" s="12">
        <f t="shared" si="166"/>
        <v>5.9452245814882509</v>
      </c>
      <c r="K348" s="57">
        <f t="shared" si="167"/>
        <v>1181.0666310610807</v>
      </c>
      <c r="L348" s="59">
        <f t="shared" si="168"/>
        <v>0.13353116132679421</v>
      </c>
      <c r="M348" s="58">
        <f t="shared" si="169"/>
        <v>1.061843518284288</v>
      </c>
      <c r="N348" s="59">
        <f t="shared" si="170"/>
        <v>6.1843518284288024</v>
      </c>
      <c r="O348" s="8">
        <v>8.2799999999999994</v>
      </c>
      <c r="P348" s="46">
        <v>1088.149547</v>
      </c>
      <c r="Q348" s="46">
        <v>0</v>
      </c>
      <c r="R348" s="46">
        <f t="shared" si="155"/>
        <v>98.937199061080662</v>
      </c>
      <c r="S348" s="48">
        <f t="shared" si="160"/>
        <v>1088.149547</v>
      </c>
      <c r="T348" s="14">
        <f t="shared" si="171"/>
        <v>0.34102286859682973</v>
      </c>
      <c r="U348" s="13">
        <f t="shared" si="172"/>
        <v>1.0255361181809008</v>
      </c>
      <c r="V348" s="14">
        <f t="shared" si="156"/>
        <v>2.5536118180900846</v>
      </c>
      <c r="W348" s="56">
        <f t="shared" si="173"/>
        <v>1187.0867460610807</v>
      </c>
      <c r="X348" s="56">
        <f t="shared" si="174"/>
        <v>0.31362430797163832</v>
      </c>
      <c r="Y348" s="56">
        <f t="shared" si="175"/>
        <v>1.0306821250114633</v>
      </c>
      <c r="Z348" s="56">
        <f t="shared" si="176"/>
        <v>3.0682125011463279</v>
      </c>
      <c r="AA348" s="8">
        <v>8.9009999999999998</v>
      </c>
      <c r="AB348" s="46">
        <v>1083.6029659999999</v>
      </c>
      <c r="AC348" s="46">
        <v>0</v>
      </c>
      <c r="AD348" s="46">
        <f t="shared" si="157"/>
        <v>98.937199061080662</v>
      </c>
      <c r="AE348" s="49">
        <f t="shared" si="161"/>
        <v>1083.6029659999999</v>
      </c>
      <c r="AF348" s="16">
        <f t="shared" si="177"/>
        <v>0.4480156485788811</v>
      </c>
      <c r="AG348" s="15">
        <f t="shared" si="178"/>
        <v>0.99294488219993038</v>
      </c>
      <c r="AH348" s="16">
        <f t="shared" si="158"/>
        <v>-0.70551178000696213</v>
      </c>
      <c r="AI348" s="64">
        <f t="shared" si="179"/>
        <v>1182.5401650610806</v>
      </c>
      <c r="AJ348" s="64">
        <f t="shared" si="180"/>
        <v>0.41149772054687173</v>
      </c>
      <c r="AK348" s="64">
        <f t="shared" si="181"/>
        <v>0.9997419722424038</v>
      </c>
      <c r="AL348" s="64">
        <f t="shared" si="182"/>
        <v>-2.58027757596202E-2</v>
      </c>
      <c r="AM348" s="9">
        <v>3.4</v>
      </c>
      <c r="AN348" s="17">
        <f t="shared" si="162"/>
        <v>1.0364130109778984</v>
      </c>
      <c r="AO348" s="18">
        <f t="shared" si="183"/>
        <v>1.3268648495490254E-2</v>
      </c>
      <c r="AP348" s="17">
        <f t="shared" si="184"/>
        <v>1.0364130109778984</v>
      </c>
      <c r="AQ348" s="18">
        <f t="shared" si="185"/>
        <v>3.6413010977898397</v>
      </c>
    </row>
    <row r="349" spans="1:43" x14ac:dyDescent="0.3">
      <c r="A349">
        <f t="shared" si="163"/>
        <v>347</v>
      </c>
      <c r="B349" s="7">
        <v>44337</v>
      </c>
      <c r="C349" s="8">
        <v>6.89</v>
      </c>
      <c r="D349" s="46">
        <v>1082.4155909999999</v>
      </c>
      <c r="E349" s="46">
        <v>0</v>
      </c>
      <c r="F349" s="46">
        <f t="shared" si="154"/>
        <v>98.950326690255366</v>
      </c>
      <c r="G349" s="47">
        <f t="shared" si="159"/>
        <v>1082.4155909999999</v>
      </c>
      <c r="H349" s="12">
        <f t="shared" si="164"/>
        <v>2.6444064040576087E-2</v>
      </c>
      <c r="I349" s="11">
        <f t="shared" si="165"/>
        <v>1.059732408045245</v>
      </c>
      <c r="J349" s="12">
        <f t="shared" si="166"/>
        <v>5.9732408045245045</v>
      </c>
      <c r="K349" s="57">
        <f t="shared" si="167"/>
        <v>1181.3659176902554</v>
      </c>
      <c r="L349" s="59">
        <f t="shared" si="168"/>
        <v>2.5340367876269809E-2</v>
      </c>
      <c r="M349" s="58">
        <f t="shared" si="169"/>
        <v>1.0621125933380915</v>
      </c>
      <c r="N349" s="59">
        <f t="shared" si="170"/>
        <v>6.2112593338091493</v>
      </c>
      <c r="O349" s="8">
        <v>8.23</v>
      </c>
      <c r="P349" s="46">
        <v>1090.019957</v>
      </c>
      <c r="Q349" s="46">
        <v>0</v>
      </c>
      <c r="R349" s="46">
        <f t="shared" si="155"/>
        <v>98.950326690255366</v>
      </c>
      <c r="S349" s="48">
        <f t="shared" si="160"/>
        <v>1090.019957</v>
      </c>
      <c r="T349" s="14">
        <f t="shared" si="171"/>
        <v>0.17188905745140204</v>
      </c>
      <c r="U349" s="13">
        <f t="shared" si="172"/>
        <v>1.0272989025482657</v>
      </c>
      <c r="V349" s="14">
        <f t="shared" si="156"/>
        <v>2.7298902548265724</v>
      </c>
      <c r="W349" s="56">
        <f t="shared" si="173"/>
        <v>1188.9702836902554</v>
      </c>
      <c r="X349" s="56">
        <f t="shared" si="174"/>
        <v>0.15866891239622039</v>
      </c>
      <c r="Y349" s="56">
        <f t="shared" si="175"/>
        <v>1.0323174971294813</v>
      </c>
      <c r="Z349" s="56">
        <f t="shared" si="176"/>
        <v>3.2317497129481287</v>
      </c>
      <c r="AA349" s="8">
        <v>8.84</v>
      </c>
      <c r="AB349" s="46">
        <v>1086.5985760000001</v>
      </c>
      <c r="AC349" s="46">
        <v>0</v>
      </c>
      <c r="AD349" s="46">
        <f t="shared" si="157"/>
        <v>98.950326690255366</v>
      </c>
      <c r="AE349" s="49">
        <f t="shared" si="161"/>
        <v>1086.5985760000001</v>
      </c>
      <c r="AF349" s="16">
        <f t="shared" si="177"/>
        <v>0.27644904028438777</v>
      </c>
      <c r="AG349" s="15">
        <f t="shared" si="178"/>
        <v>0.99568986879732502</v>
      </c>
      <c r="AH349" s="16">
        <f t="shared" si="158"/>
        <v>-0.43101312026749827</v>
      </c>
      <c r="AI349" s="64">
        <f t="shared" si="179"/>
        <v>1185.5489026902555</v>
      </c>
      <c r="AJ349" s="64">
        <f t="shared" si="180"/>
        <v>0.25443005811303099</v>
      </c>
      <c r="AK349" s="64">
        <f t="shared" si="181"/>
        <v>1.0022856163233604</v>
      </c>
      <c r="AL349" s="64">
        <f t="shared" si="182"/>
        <v>0.22856163233604398</v>
      </c>
      <c r="AM349" s="9">
        <v>3.4</v>
      </c>
      <c r="AN349" s="17">
        <f t="shared" si="162"/>
        <v>1.0365505289772865</v>
      </c>
      <c r="AO349" s="18">
        <f t="shared" si="183"/>
        <v>1.3268648495490254E-2</v>
      </c>
      <c r="AP349" s="17">
        <f t="shared" si="184"/>
        <v>1.0365505289772865</v>
      </c>
      <c r="AQ349" s="18">
        <f t="shared" si="185"/>
        <v>3.6550528977286501</v>
      </c>
    </row>
    <row r="350" spans="1:43" x14ac:dyDescent="0.3">
      <c r="A350">
        <f t="shared" si="163"/>
        <v>348</v>
      </c>
      <c r="B350" s="7">
        <v>44340</v>
      </c>
      <c r="C350" s="8">
        <v>6.94</v>
      </c>
      <c r="D350" s="46">
        <v>1081.952927</v>
      </c>
      <c r="E350" s="46">
        <v>0</v>
      </c>
      <c r="F350" s="46">
        <f t="shared" si="154"/>
        <v>98.963456061289037</v>
      </c>
      <c r="G350" s="47">
        <f t="shared" si="159"/>
        <v>1081.952927</v>
      </c>
      <c r="H350" s="12">
        <f t="shared" si="164"/>
        <v>-4.2743656304178312E-2</v>
      </c>
      <c r="I350" s="11">
        <f t="shared" si="165"/>
        <v>1.0592794396670062</v>
      </c>
      <c r="J350" s="12">
        <f t="shared" si="166"/>
        <v>5.9279439667006217</v>
      </c>
      <c r="K350" s="57">
        <f t="shared" si="167"/>
        <v>1180.916383061289</v>
      </c>
      <c r="L350" s="59">
        <f t="shared" si="168"/>
        <v>-3.8052107499875198E-2</v>
      </c>
      <c r="M350" s="58">
        <f t="shared" si="169"/>
        <v>1.0617084371123047</v>
      </c>
      <c r="N350" s="59">
        <f t="shared" si="170"/>
        <v>6.170843711230467</v>
      </c>
      <c r="O350" s="8">
        <v>8.32</v>
      </c>
      <c r="P350" s="46">
        <v>1087.618733</v>
      </c>
      <c r="Q350" s="46">
        <v>0</v>
      </c>
      <c r="R350" s="46">
        <f t="shared" si="155"/>
        <v>98.963456061289037</v>
      </c>
      <c r="S350" s="48">
        <f t="shared" si="160"/>
        <v>1087.618733</v>
      </c>
      <c r="T350" s="14">
        <f t="shared" si="171"/>
        <v>-0.22029174645652461</v>
      </c>
      <c r="U350" s="13">
        <f t="shared" si="172"/>
        <v>1.0250358478545134</v>
      </c>
      <c r="V350" s="14">
        <f t="shared" si="156"/>
        <v>2.5035847854513404</v>
      </c>
      <c r="W350" s="56">
        <f t="shared" si="173"/>
        <v>1186.582189061289</v>
      </c>
      <c r="X350" s="56">
        <f t="shared" si="174"/>
        <v>-0.20085402147768106</v>
      </c>
      <c r="Y350" s="56">
        <f t="shared" si="175"/>
        <v>1.030244045922079</v>
      </c>
      <c r="Z350" s="56">
        <f t="shared" si="176"/>
        <v>3.0244045922078966</v>
      </c>
      <c r="AA350" s="8">
        <v>8.94</v>
      </c>
      <c r="AB350" s="46">
        <v>1082.6614549999999</v>
      </c>
      <c r="AC350" s="46">
        <v>0</v>
      </c>
      <c r="AD350" s="46">
        <f t="shared" si="157"/>
        <v>98.963456061289037</v>
      </c>
      <c r="AE350" s="49">
        <f t="shared" si="161"/>
        <v>1082.6614549999999</v>
      </c>
      <c r="AF350" s="16">
        <f t="shared" si="177"/>
        <v>-0.36233445238751383</v>
      </c>
      <c r="AG350" s="15">
        <f t="shared" si="178"/>
        <v>0.99208214136374029</v>
      </c>
      <c r="AH350" s="16">
        <f t="shared" si="158"/>
        <v>-0.79178586362597114</v>
      </c>
      <c r="AI350" s="64">
        <f t="shared" si="179"/>
        <v>1181.6249110612889</v>
      </c>
      <c r="AJ350" s="64">
        <f t="shared" si="180"/>
        <v>-0.33098521875076781</v>
      </c>
      <c r="AK350" s="64">
        <f t="shared" si="181"/>
        <v>0.99896819908366508</v>
      </c>
      <c r="AL350" s="64">
        <f t="shared" si="182"/>
        <v>-0.1031800916334924</v>
      </c>
      <c r="AM350" s="9">
        <v>3.4</v>
      </c>
      <c r="AN350" s="17">
        <f t="shared" si="162"/>
        <v>1.0366880652234547</v>
      </c>
      <c r="AO350" s="18">
        <f t="shared" si="183"/>
        <v>1.3268648495490254E-2</v>
      </c>
      <c r="AP350" s="17">
        <f t="shared" si="184"/>
        <v>1.0366880652234547</v>
      </c>
      <c r="AQ350" s="18">
        <f t="shared" si="185"/>
        <v>3.6688065223454691</v>
      </c>
    </row>
    <row r="351" spans="1:43" x14ac:dyDescent="0.3">
      <c r="A351">
        <f t="shared" si="163"/>
        <v>349</v>
      </c>
      <c r="B351" s="7">
        <v>44341</v>
      </c>
      <c r="C351" s="8">
        <v>6.85</v>
      </c>
      <c r="D351" s="46">
        <v>1083.5864509999999</v>
      </c>
      <c r="E351" s="46">
        <v>0</v>
      </c>
      <c r="F351" s="46">
        <f t="shared" si="154"/>
        <v>98.976587174412799</v>
      </c>
      <c r="G351" s="47">
        <f t="shared" si="159"/>
        <v>1083.5864509999999</v>
      </c>
      <c r="H351" s="12">
        <f t="shared" si="164"/>
        <v>0.15097921168614192</v>
      </c>
      <c r="I351" s="11">
        <f t="shared" si="165"/>
        <v>1.0608787314145689</v>
      </c>
      <c r="J351" s="12">
        <f t="shared" si="166"/>
        <v>6.0878731414568898</v>
      </c>
      <c r="K351" s="57">
        <f t="shared" si="167"/>
        <v>1182.5630381744127</v>
      </c>
      <c r="L351" s="59">
        <f t="shared" si="168"/>
        <v>0.13943875593078747</v>
      </c>
      <c r="M351" s="58">
        <f t="shared" si="169"/>
        <v>1.0631888701486263</v>
      </c>
      <c r="N351" s="59">
        <f t="shared" si="170"/>
        <v>6.3188870148626286</v>
      </c>
      <c r="O351" s="8">
        <v>8.1999999999999993</v>
      </c>
      <c r="P351" s="46">
        <v>1091.6201430000001</v>
      </c>
      <c r="Q351" s="46">
        <v>0</v>
      </c>
      <c r="R351" s="46">
        <f t="shared" si="155"/>
        <v>98.976587174412799</v>
      </c>
      <c r="S351" s="48">
        <f t="shared" si="160"/>
        <v>1091.6201430000001</v>
      </c>
      <c r="T351" s="14">
        <f t="shared" si="171"/>
        <v>0.36790557927988132</v>
      </c>
      <c r="U351" s="13">
        <f t="shared" si="172"/>
        <v>1.028807011928389</v>
      </c>
      <c r="V351" s="14">
        <f t="shared" si="156"/>
        <v>2.880701192838897</v>
      </c>
      <c r="W351" s="56">
        <f t="shared" si="173"/>
        <v>1190.5967301744129</v>
      </c>
      <c r="X351" s="56">
        <f t="shared" si="174"/>
        <v>0.33832811162450849</v>
      </c>
      <c r="Y351" s="56">
        <f t="shared" si="175"/>
        <v>1.0337296511477712</v>
      </c>
      <c r="Z351" s="56">
        <f t="shared" si="176"/>
        <v>3.3729651147771156</v>
      </c>
      <c r="AA351" s="8">
        <v>8.84</v>
      </c>
      <c r="AB351" s="46">
        <v>1087.329332</v>
      </c>
      <c r="AC351" s="46">
        <v>0</v>
      </c>
      <c r="AD351" s="46">
        <f t="shared" si="157"/>
        <v>98.976587174412799</v>
      </c>
      <c r="AE351" s="49">
        <f t="shared" si="161"/>
        <v>1087.329332</v>
      </c>
      <c r="AF351" s="16">
        <f t="shared" si="177"/>
        <v>0.43114835006294872</v>
      </c>
      <c r="AG351" s="15">
        <f t="shared" si="178"/>
        <v>0.99635948714749922</v>
      </c>
      <c r="AH351" s="16">
        <f t="shared" si="158"/>
        <v>-0.36405128525007768</v>
      </c>
      <c r="AI351" s="64">
        <f t="shared" si="179"/>
        <v>1186.3059191744128</v>
      </c>
      <c r="AJ351" s="64">
        <f t="shared" si="180"/>
        <v>0.39615008699500631</v>
      </c>
      <c r="AK351" s="64">
        <f t="shared" si="181"/>
        <v>1.0029256124733874</v>
      </c>
      <c r="AL351" s="64">
        <f t="shared" si="182"/>
        <v>0.29256124733874067</v>
      </c>
      <c r="AM351" s="9">
        <v>3.4</v>
      </c>
      <c r="AN351" s="17">
        <f t="shared" si="162"/>
        <v>1.0368256197188239</v>
      </c>
      <c r="AO351" s="18">
        <f t="shared" si="183"/>
        <v>1.3268648495490254E-2</v>
      </c>
      <c r="AP351" s="17">
        <f t="shared" si="184"/>
        <v>1.0368256197188239</v>
      </c>
      <c r="AQ351" s="18">
        <f t="shared" si="185"/>
        <v>3.6825619718823921</v>
      </c>
    </row>
    <row r="352" spans="1:43" x14ac:dyDescent="0.3">
      <c r="A352">
        <f t="shared" si="163"/>
        <v>350</v>
      </c>
      <c r="B352" s="7">
        <v>44342</v>
      </c>
      <c r="C352" s="8">
        <v>6.7850000000000001</v>
      </c>
      <c r="D352" s="46">
        <v>1084.8425130000001</v>
      </c>
      <c r="E352" s="46">
        <v>0</v>
      </c>
      <c r="F352" s="46">
        <f t="shared" si="154"/>
        <v>98.989720029857807</v>
      </c>
      <c r="G352" s="47">
        <f t="shared" si="159"/>
        <v>1084.8425130000001</v>
      </c>
      <c r="H352" s="12">
        <f t="shared" si="164"/>
        <v>0.11591710092360152</v>
      </c>
      <c r="I352" s="11">
        <f t="shared" si="165"/>
        <v>1.0621084712843398</v>
      </c>
      <c r="J352" s="12">
        <f t="shared" si="166"/>
        <v>6.2108471284339828</v>
      </c>
      <c r="K352" s="57">
        <f t="shared" si="167"/>
        <v>1183.8322330298579</v>
      </c>
      <c r="L352" s="59">
        <f t="shared" si="168"/>
        <v>0.10732576737766397</v>
      </c>
      <c r="M352" s="58">
        <f t="shared" si="169"/>
        <v>1.0643299457621873</v>
      </c>
      <c r="N352" s="59">
        <f t="shared" si="170"/>
        <v>6.4329945762187313</v>
      </c>
      <c r="O352" s="8">
        <v>8.1074999999999999</v>
      </c>
      <c r="P352" s="46">
        <v>1094.7894690000001</v>
      </c>
      <c r="Q352" s="46">
        <v>0</v>
      </c>
      <c r="R352" s="46">
        <f t="shared" si="155"/>
        <v>98.989720029857807</v>
      </c>
      <c r="S352" s="48">
        <f t="shared" si="160"/>
        <v>1094.7894690000001</v>
      </c>
      <c r="T352" s="14">
        <f t="shared" si="171"/>
        <v>0.29033231205224386</v>
      </c>
      <c r="U352" s="13">
        <f t="shared" si="172"/>
        <v>1.0317939711126762</v>
      </c>
      <c r="V352" s="14">
        <f t="shared" si="156"/>
        <v>3.1793971112676234</v>
      </c>
      <c r="W352" s="56">
        <f t="shared" si="173"/>
        <v>1193.7791890298579</v>
      </c>
      <c r="X352" s="56">
        <f t="shared" si="174"/>
        <v>0.26729947889061467</v>
      </c>
      <c r="Y352" s="56">
        <f t="shared" si="175"/>
        <v>1.036492805118427</v>
      </c>
      <c r="Z352" s="56">
        <f t="shared" si="176"/>
        <v>3.6492805118427007</v>
      </c>
      <c r="AA352" s="8">
        <v>8.7449999999999992</v>
      </c>
      <c r="AB352" s="46">
        <v>1091.7998769999999</v>
      </c>
      <c r="AC352" s="46">
        <v>0</v>
      </c>
      <c r="AD352" s="46">
        <f t="shared" si="157"/>
        <v>98.989720029857807</v>
      </c>
      <c r="AE352" s="49">
        <f t="shared" si="161"/>
        <v>1091.7998769999999</v>
      </c>
      <c r="AF352" s="16">
        <f t="shared" si="177"/>
        <v>0.4111491218375285</v>
      </c>
      <c r="AG352" s="15">
        <f t="shared" si="178"/>
        <v>1.000456010429251</v>
      </c>
      <c r="AH352" s="16">
        <f t="shared" si="158"/>
        <v>4.560104292510303E-2</v>
      </c>
      <c r="AI352" s="64">
        <f t="shared" si="179"/>
        <v>1190.7895970298578</v>
      </c>
      <c r="AJ352" s="64">
        <f t="shared" si="180"/>
        <v>0.37795291947673171</v>
      </c>
      <c r="AK352" s="64">
        <f t="shared" si="181"/>
        <v>1.0067161991059104</v>
      </c>
      <c r="AL352" s="64">
        <f t="shared" si="182"/>
        <v>0.67161991059103698</v>
      </c>
      <c r="AM352" s="9">
        <v>3.4</v>
      </c>
      <c r="AN352" s="17">
        <f t="shared" si="162"/>
        <v>1.0369631924658156</v>
      </c>
      <c r="AO352" s="18">
        <f t="shared" si="183"/>
        <v>1.3268648495490254E-2</v>
      </c>
      <c r="AP352" s="17">
        <f t="shared" si="184"/>
        <v>1.0369631924658156</v>
      </c>
      <c r="AQ352" s="18">
        <f t="shared" si="185"/>
        <v>3.6963192465815586</v>
      </c>
    </row>
    <row r="353" spans="1:43" x14ac:dyDescent="0.3">
      <c r="A353">
        <f t="shared" si="163"/>
        <v>351</v>
      </c>
      <c r="B353" s="7">
        <v>44343</v>
      </c>
      <c r="C353" s="8">
        <v>6.7168999999999999</v>
      </c>
      <c r="D353" s="46">
        <v>1086.1417449999999</v>
      </c>
      <c r="E353" s="46">
        <v>0</v>
      </c>
      <c r="F353" s="46">
        <f t="shared" si="154"/>
        <v>99.002854627855243</v>
      </c>
      <c r="G353" s="47">
        <f t="shared" si="159"/>
        <v>1086.1417449999999</v>
      </c>
      <c r="H353" s="12">
        <f t="shared" si="164"/>
        <v>0.11976226820304969</v>
      </c>
      <c r="I353" s="11">
        <f t="shared" si="165"/>
        <v>1.0633804764803267</v>
      </c>
      <c r="J353" s="12">
        <f t="shared" si="166"/>
        <v>6.3380476480326742</v>
      </c>
      <c r="K353" s="57">
        <f t="shared" si="167"/>
        <v>1185.1445996278551</v>
      </c>
      <c r="L353" s="59">
        <f t="shared" si="168"/>
        <v>0.11085748143877527</v>
      </c>
      <c r="M353" s="58">
        <f t="shared" si="169"/>
        <v>1.065509835134258</v>
      </c>
      <c r="N353" s="59">
        <f t="shared" si="170"/>
        <v>6.550983513425801</v>
      </c>
      <c r="O353" s="8">
        <v>7.9303999999999997</v>
      </c>
      <c r="P353" s="46">
        <v>1100.5667619999999</v>
      </c>
      <c r="Q353" s="46">
        <v>0</v>
      </c>
      <c r="R353" s="46">
        <f t="shared" si="155"/>
        <v>99.002854627855243</v>
      </c>
      <c r="S353" s="48">
        <f t="shared" si="160"/>
        <v>1100.5667619999999</v>
      </c>
      <c r="T353" s="14">
        <f t="shared" si="171"/>
        <v>0.52770812686726565</v>
      </c>
      <c r="U353" s="13">
        <f t="shared" si="172"/>
        <v>1.0372388317507644</v>
      </c>
      <c r="V353" s="14">
        <f t="shared" si="156"/>
        <v>3.7238831750764367</v>
      </c>
      <c r="W353" s="56">
        <f t="shared" si="173"/>
        <v>1199.5696166278551</v>
      </c>
      <c r="X353" s="56">
        <f t="shared" si="174"/>
        <v>0.48505013751352077</v>
      </c>
      <c r="Y353" s="56">
        <f t="shared" si="175"/>
        <v>1.0415203148949717</v>
      </c>
      <c r="Z353" s="56">
        <f t="shared" si="176"/>
        <v>4.1520314894971655</v>
      </c>
      <c r="AA353" s="8">
        <v>8.5761000000000003</v>
      </c>
      <c r="AB353" s="46">
        <v>1099.51143</v>
      </c>
      <c r="AC353" s="46">
        <v>0</v>
      </c>
      <c r="AD353" s="46">
        <f t="shared" si="157"/>
        <v>99.002854627855243</v>
      </c>
      <c r="AE353" s="49">
        <f t="shared" si="161"/>
        <v>1099.51143</v>
      </c>
      <c r="AF353" s="16">
        <f t="shared" si="177"/>
        <v>0.70631561355269934</v>
      </c>
      <c r="AG353" s="15">
        <f t="shared" si="178"/>
        <v>1.0075223874376393</v>
      </c>
      <c r="AH353" s="16">
        <f t="shared" si="158"/>
        <v>0.75223874376393329</v>
      </c>
      <c r="AI353" s="64">
        <f t="shared" si="179"/>
        <v>1198.5142846278552</v>
      </c>
      <c r="AJ353" s="64">
        <f t="shared" si="180"/>
        <v>0.64870297970900381</v>
      </c>
      <c r="AK353" s="64">
        <f t="shared" si="181"/>
        <v>1.0132467970867236</v>
      </c>
      <c r="AL353" s="64">
        <f t="shared" si="182"/>
        <v>1.3246797086723605</v>
      </c>
      <c r="AM353" s="9">
        <v>3.4</v>
      </c>
      <c r="AN353" s="17">
        <f t="shared" si="162"/>
        <v>1.0371007834668515</v>
      </c>
      <c r="AO353" s="18">
        <f t="shared" si="183"/>
        <v>1.3268648495490254E-2</v>
      </c>
      <c r="AP353" s="17">
        <f t="shared" si="184"/>
        <v>1.0371007834668515</v>
      </c>
      <c r="AQ353" s="18">
        <f t="shared" si="185"/>
        <v>3.7100783466851528</v>
      </c>
    </row>
    <row r="354" spans="1:43" x14ac:dyDescent="0.3">
      <c r="A354">
        <f t="shared" si="163"/>
        <v>352</v>
      </c>
      <c r="B354" s="7">
        <v>44344</v>
      </c>
      <c r="C354" s="8">
        <v>6.7217000000000002</v>
      </c>
      <c r="D354" s="46">
        <v>1086.3504439999999</v>
      </c>
      <c r="E354" s="46">
        <v>0</v>
      </c>
      <c r="F354" s="46">
        <f t="shared" si="154"/>
        <v>99.015990968636316</v>
      </c>
      <c r="G354" s="47">
        <f t="shared" si="159"/>
        <v>1086.3504439999999</v>
      </c>
      <c r="H354" s="12">
        <f t="shared" si="164"/>
        <v>1.9214711243797922E-2</v>
      </c>
      <c r="I354" s="11">
        <f t="shared" si="165"/>
        <v>1.0635848019683054</v>
      </c>
      <c r="J354" s="12">
        <f t="shared" si="166"/>
        <v>6.3584801968305404</v>
      </c>
      <c r="K354" s="57">
        <f t="shared" si="167"/>
        <v>1185.3664349686362</v>
      </c>
      <c r="L354" s="59">
        <f t="shared" si="168"/>
        <v>1.8717997858730406E-2</v>
      </c>
      <c r="M354" s="58">
        <f t="shared" si="169"/>
        <v>1.0657092772423831</v>
      </c>
      <c r="N354" s="59">
        <f t="shared" si="170"/>
        <v>6.5709277242383068</v>
      </c>
      <c r="O354" s="8">
        <v>7.83</v>
      </c>
      <c r="P354" s="46">
        <v>1103.9976300000001</v>
      </c>
      <c r="Q354" s="46">
        <v>0</v>
      </c>
      <c r="R354" s="46">
        <f t="shared" si="155"/>
        <v>99.015990968636316</v>
      </c>
      <c r="S354" s="48">
        <f t="shared" si="160"/>
        <v>1103.9976300000001</v>
      </c>
      <c r="T354" s="14">
        <f t="shared" si="171"/>
        <v>0.31173647237587865</v>
      </c>
      <c r="U354" s="13">
        <f t="shared" si="172"/>
        <v>1.0404722834949769</v>
      </c>
      <c r="V354" s="14">
        <f t="shared" si="156"/>
        <v>4.0472283494976891</v>
      </c>
      <c r="W354" s="56">
        <f t="shared" si="173"/>
        <v>1203.0136209686364</v>
      </c>
      <c r="X354" s="56">
        <f t="shared" si="174"/>
        <v>0.28710333214863049</v>
      </c>
      <c r="Y354" s="56">
        <f t="shared" si="175"/>
        <v>1.0445105544240401</v>
      </c>
      <c r="Z354" s="56">
        <f t="shared" si="176"/>
        <v>4.4510554424040061</v>
      </c>
      <c r="AA354" s="8">
        <v>8.4743999999999993</v>
      </c>
      <c r="AB354" s="46">
        <v>1104.3262830000001</v>
      </c>
      <c r="AC354" s="46">
        <v>0</v>
      </c>
      <c r="AD354" s="46">
        <f t="shared" si="157"/>
        <v>99.015990968636316</v>
      </c>
      <c r="AE354" s="49">
        <f t="shared" si="161"/>
        <v>1104.3262830000001</v>
      </c>
      <c r="AF354" s="16">
        <f t="shared" si="177"/>
        <v>0.43790840810087328</v>
      </c>
      <c r="AG354" s="15">
        <f t="shared" si="178"/>
        <v>1.0119344126857275</v>
      </c>
      <c r="AH354" s="16">
        <f t="shared" si="158"/>
        <v>1.193441268572748</v>
      </c>
      <c r="AI354" s="64">
        <f t="shared" si="179"/>
        <v>1203.3422739686364</v>
      </c>
      <c r="AJ354" s="64">
        <f t="shared" si="180"/>
        <v>0.40283118880641844</v>
      </c>
      <c r="AK354" s="64">
        <f t="shared" si="181"/>
        <v>1.0173284712049711</v>
      </c>
      <c r="AL354" s="64">
        <f t="shared" si="182"/>
        <v>1.7328471204971052</v>
      </c>
      <c r="AM354" s="9">
        <v>3.4</v>
      </c>
      <c r="AN354" s="17">
        <f t="shared" si="162"/>
        <v>1.0372383927243538</v>
      </c>
      <c r="AO354" s="18">
        <f t="shared" si="183"/>
        <v>1.3268648495490254E-2</v>
      </c>
      <c r="AP354" s="17">
        <f t="shared" si="184"/>
        <v>1.0372383927243538</v>
      </c>
      <c r="AQ354" s="18">
        <f t="shared" si="185"/>
        <v>3.7238392724353808</v>
      </c>
    </row>
    <row r="355" spans="1:43" x14ac:dyDescent="0.3">
      <c r="A355">
        <f t="shared" si="163"/>
        <v>353</v>
      </c>
      <c r="B355" s="7">
        <v>44347</v>
      </c>
      <c r="C355" s="8">
        <v>6.8156999999999996</v>
      </c>
      <c r="D355" s="46">
        <v>1085.23516</v>
      </c>
      <c r="E355" s="46">
        <v>0</v>
      </c>
      <c r="F355" s="46">
        <f t="shared" si="154"/>
        <v>99.029129052432268</v>
      </c>
      <c r="G355" s="47">
        <f t="shared" si="159"/>
        <v>1085.23516</v>
      </c>
      <c r="H355" s="12">
        <f t="shared" si="164"/>
        <v>-0.10266337222576416</v>
      </c>
      <c r="I355" s="11">
        <f t="shared" si="165"/>
        <v>1.0624928899441239</v>
      </c>
      <c r="J355" s="12">
        <f t="shared" si="166"/>
        <v>6.2492889944123942</v>
      </c>
      <c r="K355" s="57">
        <f t="shared" si="167"/>
        <v>1184.2642890524321</v>
      </c>
      <c r="L355" s="59">
        <f t="shared" si="168"/>
        <v>-9.2979342394938769E-2</v>
      </c>
      <c r="M355" s="58">
        <f t="shared" si="169"/>
        <v>1.0647183877645612</v>
      </c>
      <c r="N355" s="59">
        <f t="shared" si="170"/>
        <v>6.471838776456118</v>
      </c>
      <c r="O355" s="8">
        <v>7.92</v>
      </c>
      <c r="P355" s="46">
        <v>1101.553508</v>
      </c>
      <c r="Q355" s="46">
        <v>0</v>
      </c>
      <c r="R355" s="46">
        <f t="shared" si="155"/>
        <v>99.029129052432268</v>
      </c>
      <c r="S355" s="48">
        <f t="shared" si="160"/>
        <v>1101.553508</v>
      </c>
      <c r="T355" s="14">
        <f t="shared" si="171"/>
        <v>-0.2213883375818626</v>
      </c>
      <c r="U355" s="13">
        <f t="shared" si="172"/>
        <v>1.0381687992035473</v>
      </c>
      <c r="V355" s="14">
        <f t="shared" si="156"/>
        <v>3.8168799203547321</v>
      </c>
      <c r="W355" s="56">
        <f t="shared" si="173"/>
        <v>1200.5826370524323</v>
      </c>
      <c r="X355" s="56">
        <f t="shared" si="174"/>
        <v>-0.20207451302559631</v>
      </c>
      <c r="Y355" s="56">
        <f t="shared" si="175"/>
        <v>1.0423998648076866</v>
      </c>
      <c r="Z355" s="56">
        <f t="shared" si="176"/>
        <v>4.2399864807686649</v>
      </c>
      <c r="AA355" s="8">
        <v>8.5147999999999993</v>
      </c>
      <c r="AB355" s="46">
        <v>1102.910764</v>
      </c>
      <c r="AC355" s="46">
        <v>0</v>
      </c>
      <c r="AD355" s="46">
        <f t="shared" si="157"/>
        <v>99.029129052432268</v>
      </c>
      <c r="AE355" s="49">
        <f t="shared" si="161"/>
        <v>1102.910764</v>
      </c>
      <c r="AF355" s="16">
        <f t="shared" si="177"/>
        <v>-0.1281794177853568</v>
      </c>
      <c r="AG355" s="15">
        <f t="shared" si="178"/>
        <v>1.0106373210471773</v>
      </c>
      <c r="AH355" s="16">
        <f t="shared" si="158"/>
        <v>1.0637321047177295</v>
      </c>
      <c r="AI355" s="64">
        <f t="shared" si="179"/>
        <v>1201.9398930524321</v>
      </c>
      <c r="AJ355" s="64">
        <f t="shared" si="180"/>
        <v>-0.11654048449400989</v>
      </c>
      <c r="AK355" s="64">
        <f t="shared" si="181"/>
        <v>1.0161428716757333</v>
      </c>
      <c r="AL355" s="64">
        <f t="shared" si="182"/>
        <v>1.614287167573325</v>
      </c>
      <c r="AM355" s="9">
        <v>3.4</v>
      </c>
      <c r="AN355" s="17">
        <f t="shared" si="162"/>
        <v>1.0373760202407447</v>
      </c>
      <c r="AO355" s="18">
        <f t="shared" si="183"/>
        <v>1.3268648495490254E-2</v>
      </c>
      <c r="AP355" s="17">
        <f t="shared" si="184"/>
        <v>1.0373760202407447</v>
      </c>
      <c r="AQ355" s="18">
        <f t="shared" si="185"/>
        <v>3.7376020240744712</v>
      </c>
    </row>
    <row r="356" spans="1:43" x14ac:dyDescent="0.3">
      <c r="A356">
        <f t="shared" si="163"/>
        <v>354</v>
      </c>
      <c r="B356" s="7">
        <v>44348</v>
      </c>
      <c r="C356" s="8">
        <v>6.8826999999999998</v>
      </c>
      <c r="D356" s="46">
        <v>1084.528644</v>
      </c>
      <c r="E356" s="46">
        <v>0</v>
      </c>
      <c r="F356" s="46">
        <f t="shared" si="154"/>
        <v>99.042268879474378</v>
      </c>
      <c r="G356" s="47">
        <f t="shared" si="159"/>
        <v>1084.528644</v>
      </c>
      <c r="H356" s="12">
        <f t="shared" si="164"/>
        <v>-6.5102571870223613E-2</v>
      </c>
      <c r="I356" s="11">
        <f t="shared" si="165"/>
        <v>1.0618011797468321</v>
      </c>
      <c r="J356" s="12">
        <f t="shared" si="166"/>
        <v>6.180117974683208</v>
      </c>
      <c r="K356" s="57">
        <f t="shared" si="167"/>
        <v>1183.5709128794745</v>
      </c>
      <c r="L356" s="59">
        <f t="shared" si="168"/>
        <v>-5.8549107607763773E-2</v>
      </c>
      <c r="M356" s="58">
        <f t="shared" si="169"/>
        <v>1.0640950046499893</v>
      </c>
      <c r="N356" s="59">
        <f t="shared" si="170"/>
        <v>6.4095004649989296</v>
      </c>
      <c r="O356" s="8">
        <v>7.9634</v>
      </c>
      <c r="P356" s="46">
        <v>1100.553821</v>
      </c>
      <c r="Q356" s="46">
        <v>0</v>
      </c>
      <c r="R356" s="46">
        <f t="shared" si="155"/>
        <v>99.042268879474378</v>
      </c>
      <c r="S356" s="48">
        <f t="shared" si="160"/>
        <v>1100.553821</v>
      </c>
      <c r="T356" s="14">
        <f t="shared" si="171"/>
        <v>-9.0752468467469871E-2</v>
      </c>
      <c r="U356" s="13">
        <f t="shared" si="172"/>
        <v>1.037226635391411</v>
      </c>
      <c r="V356" s="14">
        <f t="shared" si="156"/>
        <v>3.7226635391411023</v>
      </c>
      <c r="W356" s="56">
        <f t="shared" si="173"/>
        <v>1199.5960898794744</v>
      </c>
      <c r="X356" s="56">
        <f t="shared" si="174"/>
        <v>-8.2172367191646334E-2</v>
      </c>
      <c r="Y356" s="56">
        <f t="shared" si="175"/>
        <v>1.0415433001631718</v>
      </c>
      <c r="Z356" s="56">
        <f t="shared" si="176"/>
        <v>4.1543300163171759</v>
      </c>
      <c r="AA356" s="8">
        <v>8.4901</v>
      </c>
      <c r="AB356" s="46">
        <v>1104.3507440000001</v>
      </c>
      <c r="AC356" s="46">
        <v>0</v>
      </c>
      <c r="AD356" s="46">
        <f t="shared" si="157"/>
        <v>99.042268879474378</v>
      </c>
      <c r="AE356" s="49">
        <f t="shared" si="161"/>
        <v>1104.3507440000001</v>
      </c>
      <c r="AF356" s="16">
        <f t="shared" si="177"/>
        <v>0.13056178677390839</v>
      </c>
      <c r="AG356" s="15">
        <f t="shared" si="178"/>
        <v>1.0119568271913404</v>
      </c>
      <c r="AH356" s="16">
        <f t="shared" si="158"/>
        <v>1.1956827191340391</v>
      </c>
      <c r="AI356" s="64">
        <f t="shared" si="179"/>
        <v>1203.3930128794746</v>
      </c>
      <c r="AJ356" s="64">
        <f t="shared" si="180"/>
        <v>0.1208978781253478</v>
      </c>
      <c r="AK356" s="64">
        <f t="shared" si="181"/>
        <v>1.0173713668463111</v>
      </c>
      <c r="AL356" s="64">
        <f t="shared" si="182"/>
        <v>1.7371366846311131</v>
      </c>
      <c r="AM356" s="9">
        <v>3.4</v>
      </c>
      <c r="AN356" s="17">
        <f t="shared" si="162"/>
        <v>1.037513666018447</v>
      </c>
      <c r="AO356" s="18">
        <f t="shared" si="183"/>
        <v>1.3268648495490254E-2</v>
      </c>
      <c r="AP356" s="17">
        <f t="shared" si="184"/>
        <v>1.037513666018447</v>
      </c>
      <c r="AQ356" s="18">
        <f t="shared" si="185"/>
        <v>3.7513666018446967</v>
      </c>
    </row>
    <row r="357" spans="1:43" x14ac:dyDescent="0.3">
      <c r="A357">
        <f t="shared" si="163"/>
        <v>355</v>
      </c>
      <c r="B357" s="7">
        <v>44349</v>
      </c>
      <c r="C357" s="8">
        <v>6.8372000000000002</v>
      </c>
      <c r="D357" s="46">
        <v>1085.4859670000001</v>
      </c>
      <c r="E357" s="46">
        <v>0</v>
      </c>
      <c r="F357" s="46">
        <f t="shared" si="154"/>
        <v>99.055410449993957</v>
      </c>
      <c r="G357" s="47">
        <f t="shared" si="159"/>
        <v>1085.4859670000001</v>
      </c>
      <c r="H357" s="12">
        <f t="shared" si="164"/>
        <v>8.8270882036756149E-2</v>
      </c>
      <c r="I357" s="11">
        <f t="shared" si="165"/>
        <v>1.0627384410136713</v>
      </c>
      <c r="J357" s="12">
        <f t="shared" si="166"/>
        <v>6.273844101367132</v>
      </c>
      <c r="K357" s="57">
        <f t="shared" si="167"/>
        <v>1184.5413774499941</v>
      </c>
      <c r="L357" s="59">
        <f t="shared" si="168"/>
        <v>8.19946282862416E-2</v>
      </c>
      <c r="M357" s="58">
        <f t="shared" si="169"/>
        <v>1.0649675053936645</v>
      </c>
      <c r="N357" s="59">
        <f t="shared" si="170"/>
        <v>6.4967505393664471</v>
      </c>
      <c r="O357" s="8">
        <v>7.8441999999999998</v>
      </c>
      <c r="P357" s="46">
        <v>1104.5513289999999</v>
      </c>
      <c r="Q357" s="46">
        <v>0</v>
      </c>
      <c r="R357" s="46">
        <f t="shared" si="155"/>
        <v>99.055410449993957</v>
      </c>
      <c r="S357" s="48">
        <f t="shared" si="160"/>
        <v>1104.5513289999999</v>
      </c>
      <c r="T357" s="14">
        <f t="shared" si="171"/>
        <v>0.36322694299200098</v>
      </c>
      <c r="U357" s="13">
        <f t="shared" si="172"/>
        <v>1.0409941219910421</v>
      </c>
      <c r="V357" s="14">
        <f t="shared" si="156"/>
        <v>4.0994121991042132</v>
      </c>
      <c r="W357" s="56">
        <f t="shared" si="173"/>
        <v>1203.6067394499939</v>
      </c>
      <c r="X357" s="56">
        <f t="shared" si="174"/>
        <v>0.33433333139010202</v>
      </c>
      <c r="Y357" s="56">
        <f t="shared" si="175"/>
        <v>1.0450255265764776</v>
      </c>
      <c r="Z357" s="56">
        <f t="shared" si="176"/>
        <v>4.5025526576477626</v>
      </c>
      <c r="AA357" s="8">
        <v>8.3955000000000002</v>
      </c>
      <c r="AB357" s="46">
        <v>1108.86445</v>
      </c>
      <c r="AC357" s="46">
        <v>0</v>
      </c>
      <c r="AD357" s="46">
        <f t="shared" si="157"/>
        <v>99.055410449993957</v>
      </c>
      <c r="AE357" s="49">
        <f t="shared" si="161"/>
        <v>1108.86445</v>
      </c>
      <c r="AF357" s="16">
        <f t="shared" si="177"/>
        <v>0.40872032952603554</v>
      </c>
      <c r="AG357" s="15">
        <f t="shared" si="178"/>
        <v>1.016092900470098</v>
      </c>
      <c r="AH357" s="16">
        <f t="shared" si="158"/>
        <v>1.6092900470098037</v>
      </c>
      <c r="AI357" s="64">
        <f t="shared" si="179"/>
        <v>1207.9198604499941</v>
      </c>
      <c r="AJ357" s="64">
        <f t="shared" si="180"/>
        <v>0.37617366247522099</v>
      </c>
      <c r="AK357" s="64">
        <f t="shared" si="181"/>
        <v>1.0211984499779512</v>
      </c>
      <c r="AL357" s="64">
        <f t="shared" si="182"/>
        <v>2.1198449977951173</v>
      </c>
      <c r="AM357" s="9">
        <v>3.4</v>
      </c>
      <c r="AN357" s="17">
        <f t="shared" si="162"/>
        <v>1.0376513300598835</v>
      </c>
      <c r="AO357" s="18">
        <f t="shared" si="183"/>
        <v>1.3268648495490254E-2</v>
      </c>
      <c r="AP357" s="17">
        <f t="shared" si="184"/>
        <v>1.0376513300598835</v>
      </c>
      <c r="AQ357" s="18">
        <f t="shared" si="185"/>
        <v>3.7651330059883525</v>
      </c>
    </row>
    <row r="358" spans="1:43" x14ac:dyDescent="0.3">
      <c r="A358">
        <f t="shared" si="163"/>
        <v>356</v>
      </c>
      <c r="B358" s="7">
        <v>44351</v>
      </c>
      <c r="C358" s="8">
        <v>6.7648999999999999</v>
      </c>
      <c r="D358" s="46">
        <v>1086.8356900000001</v>
      </c>
      <c r="E358" s="46">
        <v>0</v>
      </c>
      <c r="F358" s="46">
        <f t="shared" si="154"/>
        <v>99.06855376422233</v>
      </c>
      <c r="G358" s="47">
        <f t="shared" si="159"/>
        <v>1086.8356900000001</v>
      </c>
      <c r="H358" s="12">
        <f t="shared" si="164"/>
        <v>0.12434274058192862</v>
      </c>
      <c r="I358" s="11">
        <f t="shared" si="165"/>
        <v>1.0640598791164453</v>
      </c>
      <c r="J358" s="12">
        <f t="shared" si="166"/>
        <v>6.4059879116445284</v>
      </c>
      <c r="K358" s="57">
        <f t="shared" si="167"/>
        <v>1185.9042437642224</v>
      </c>
      <c r="L358" s="59">
        <f t="shared" si="168"/>
        <v>0.11505434425280736</v>
      </c>
      <c r="M358" s="58">
        <f t="shared" si="169"/>
        <v>1.0661927967735005</v>
      </c>
      <c r="N358" s="59">
        <f t="shared" si="170"/>
        <v>6.619279677350054</v>
      </c>
      <c r="O358" s="8">
        <v>7.7352999999999996</v>
      </c>
      <c r="P358" s="46">
        <v>1108.24082</v>
      </c>
      <c r="Q358" s="46">
        <v>0</v>
      </c>
      <c r="R358" s="46">
        <f t="shared" si="155"/>
        <v>99.06855376422233</v>
      </c>
      <c r="S358" s="48">
        <f t="shared" si="160"/>
        <v>1108.24082</v>
      </c>
      <c r="T358" s="14">
        <f t="shared" si="171"/>
        <v>0.33402621527243159</v>
      </c>
      <c r="U358" s="13">
        <f t="shared" si="172"/>
        <v>1.0444713152579372</v>
      </c>
      <c r="V358" s="14">
        <f t="shared" si="156"/>
        <v>4.4471315257937238</v>
      </c>
      <c r="W358" s="56">
        <f t="shared" si="173"/>
        <v>1207.3093737642223</v>
      </c>
      <c r="X358" s="56">
        <f t="shared" si="174"/>
        <v>0.30762824707348813</v>
      </c>
      <c r="Y358" s="56">
        <f t="shared" si="175"/>
        <v>1.0482403202853554</v>
      </c>
      <c r="Z358" s="56">
        <f t="shared" si="176"/>
        <v>4.8240320285355409</v>
      </c>
      <c r="AA358" s="8">
        <v>8.2966999999999995</v>
      </c>
      <c r="AB358" s="46">
        <v>1113.581379</v>
      </c>
      <c r="AC358" s="46">
        <v>0</v>
      </c>
      <c r="AD358" s="46">
        <f t="shared" si="157"/>
        <v>99.06855376422233</v>
      </c>
      <c r="AE358" s="49">
        <f t="shared" si="161"/>
        <v>1113.581379</v>
      </c>
      <c r="AF358" s="16">
        <f t="shared" si="177"/>
        <v>0.42538373378278038</v>
      </c>
      <c r="AG358" s="15">
        <f t="shared" si="178"/>
        <v>1.0204151943888196</v>
      </c>
      <c r="AH358" s="16">
        <f t="shared" si="158"/>
        <v>2.0415194388819558</v>
      </c>
      <c r="AI358" s="64">
        <f t="shared" si="179"/>
        <v>1212.6499327642223</v>
      </c>
      <c r="AJ358" s="64">
        <f t="shared" si="180"/>
        <v>0.39158825590184243</v>
      </c>
      <c r="AK358" s="64">
        <f t="shared" si="181"/>
        <v>1.0251973431775165</v>
      </c>
      <c r="AL358" s="64">
        <f t="shared" si="182"/>
        <v>2.519734317751654</v>
      </c>
      <c r="AM358" s="9">
        <v>3.4</v>
      </c>
      <c r="AN358" s="17">
        <f t="shared" si="162"/>
        <v>1.037789012367478</v>
      </c>
      <c r="AO358" s="18">
        <f t="shared" si="183"/>
        <v>1.3268648495490254E-2</v>
      </c>
      <c r="AP358" s="17">
        <f t="shared" si="184"/>
        <v>1.037789012367478</v>
      </c>
      <c r="AQ358" s="18">
        <f t="shared" si="185"/>
        <v>3.7789012367478003</v>
      </c>
    </row>
    <row r="359" spans="1:43" x14ac:dyDescent="0.3">
      <c r="A359">
        <f t="shared" si="163"/>
        <v>357</v>
      </c>
      <c r="B359" s="7">
        <v>44354</v>
      </c>
      <c r="C359" s="8">
        <v>6.8449999999999998</v>
      </c>
      <c r="D359" s="46">
        <v>1085.9413950000001</v>
      </c>
      <c r="E359" s="46">
        <v>0</v>
      </c>
      <c r="F359" s="46">
        <f t="shared" si="154"/>
        <v>99.081698822390877</v>
      </c>
      <c r="G359" s="47">
        <f t="shared" si="159"/>
        <v>1085.9413950000001</v>
      </c>
      <c r="H359" s="12">
        <f t="shared" si="164"/>
        <v>-8.2284287149247959E-2</v>
      </c>
      <c r="I359" s="11">
        <f t="shared" si="165"/>
        <v>1.0631843250300732</v>
      </c>
      <c r="J359" s="12">
        <f t="shared" si="166"/>
        <v>6.3184325030073207</v>
      </c>
      <c r="K359" s="57">
        <f t="shared" si="167"/>
        <v>1185.0230938223908</v>
      </c>
      <c r="L359" s="59">
        <f t="shared" si="168"/>
        <v>-7.4301946929100637E-2</v>
      </c>
      <c r="M359" s="58">
        <f t="shared" si="169"/>
        <v>1.0654005947674801</v>
      </c>
      <c r="N359" s="59">
        <f t="shared" si="170"/>
        <v>6.5400594767480058</v>
      </c>
      <c r="O359" s="8">
        <v>7.8243999999999998</v>
      </c>
      <c r="P359" s="46">
        <v>1105.8224310000001</v>
      </c>
      <c r="Q359" s="46">
        <v>0</v>
      </c>
      <c r="R359" s="46">
        <f t="shared" si="155"/>
        <v>99.081698822390877</v>
      </c>
      <c r="S359" s="48">
        <f t="shared" si="160"/>
        <v>1105.8224310000001</v>
      </c>
      <c r="T359" s="14">
        <f t="shared" si="171"/>
        <v>-0.21821872614292692</v>
      </c>
      <c r="U359" s="13">
        <f t="shared" si="172"/>
        <v>1.0421920832588532</v>
      </c>
      <c r="V359" s="14">
        <f t="shared" si="156"/>
        <v>4.2192083258853152</v>
      </c>
      <c r="W359" s="56">
        <f t="shared" si="173"/>
        <v>1204.904129822391</v>
      </c>
      <c r="X359" s="56">
        <f t="shared" si="174"/>
        <v>-0.1992234959902639</v>
      </c>
      <c r="Y359" s="56">
        <f t="shared" si="175"/>
        <v>1.0461519792729035</v>
      </c>
      <c r="Z359" s="56">
        <f t="shared" si="176"/>
        <v>4.6151979272903487</v>
      </c>
      <c r="AA359" s="8">
        <v>8.3800000000000008</v>
      </c>
      <c r="AB359" s="46">
        <v>1110.2564709999999</v>
      </c>
      <c r="AC359" s="46">
        <v>0</v>
      </c>
      <c r="AD359" s="46">
        <f t="shared" si="157"/>
        <v>99.081698822390877</v>
      </c>
      <c r="AE359" s="49">
        <f t="shared" si="161"/>
        <v>1110.2564709999999</v>
      </c>
      <c r="AF359" s="16">
        <f t="shared" si="177"/>
        <v>-0.29857790932045214</v>
      </c>
      <c r="AG359" s="15">
        <f t="shared" si="178"/>
        <v>1.0173684600350252</v>
      </c>
      <c r="AH359" s="16">
        <f t="shared" si="158"/>
        <v>1.7368460035025235</v>
      </c>
      <c r="AI359" s="64">
        <f t="shared" si="179"/>
        <v>1209.3381698223907</v>
      </c>
      <c r="AJ359" s="64">
        <f t="shared" si="180"/>
        <v>-0.27310131740019283</v>
      </c>
      <c r="AK359" s="64">
        <f t="shared" si="181"/>
        <v>1.0223975157273471</v>
      </c>
      <c r="AL359" s="64">
        <f t="shared" si="182"/>
        <v>2.239751572734705</v>
      </c>
      <c r="AM359" s="9">
        <v>3.4</v>
      </c>
      <c r="AN359" s="17">
        <f t="shared" si="162"/>
        <v>1.0379267129436538</v>
      </c>
      <c r="AO359" s="18">
        <f t="shared" si="183"/>
        <v>1.3268648495490254E-2</v>
      </c>
      <c r="AP359" s="17">
        <f t="shared" si="184"/>
        <v>1.0379267129436538</v>
      </c>
      <c r="AQ359" s="18">
        <f t="shared" si="185"/>
        <v>3.7926712943653795</v>
      </c>
    </row>
    <row r="360" spans="1:43" x14ac:dyDescent="0.3">
      <c r="A360">
        <f t="shared" si="163"/>
        <v>358</v>
      </c>
      <c r="B360" s="7">
        <v>44355</v>
      </c>
      <c r="C360" s="8">
        <v>6.85</v>
      </c>
      <c r="D360" s="46">
        <v>1086.153554</v>
      </c>
      <c r="E360" s="46">
        <v>0</v>
      </c>
      <c r="F360" s="46">
        <f t="shared" si="154"/>
        <v>99.094845624730979</v>
      </c>
      <c r="G360" s="47">
        <f t="shared" si="159"/>
        <v>1086.153554</v>
      </c>
      <c r="H360" s="12">
        <f t="shared" si="164"/>
        <v>1.9536873810754862E-2</v>
      </c>
      <c r="I360" s="11">
        <f t="shared" si="165"/>
        <v>1.0633920380100301</v>
      </c>
      <c r="J360" s="12">
        <f t="shared" si="166"/>
        <v>6.3392038010030127</v>
      </c>
      <c r="K360" s="57">
        <f t="shared" si="167"/>
        <v>1185.2483996247311</v>
      </c>
      <c r="L360" s="59">
        <f t="shared" si="168"/>
        <v>1.9012777347104937E-2</v>
      </c>
      <c r="M360" s="58">
        <f t="shared" si="169"/>
        <v>1.0656031570104179</v>
      </c>
      <c r="N360" s="59">
        <f t="shared" si="170"/>
        <v>6.5603157010417856</v>
      </c>
      <c r="O360" s="8">
        <v>7.7971000000000004</v>
      </c>
      <c r="P360" s="46">
        <v>1106.9925410000001</v>
      </c>
      <c r="Q360" s="46">
        <v>0</v>
      </c>
      <c r="R360" s="46">
        <f t="shared" si="155"/>
        <v>99.094845624730979</v>
      </c>
      <c r="S360" s="48">
        <f t="shared" si="160"/>
        <v>1106.9925410000001</v>
      </c>
      <c r="T360" s="14">
        <f t="shared" si="171"/>
        <v>0.1058135526281534</v>
      </c>
      <c r="U360" s="13">
        <f t="shared" si="172"/>
        <v>1.0432948637273587</v>
      </c>
      <c r="V360" s="14">
        <f t="shared" si="156"/>
        <v>4.329486372735869</v>
      </c>
      <c r="W360" s="56">
        <f t="shared" si="173"/>
        <v>1206.0873866247312</v>
      </c>
      <c r="X360" s="56">
        <f t="shared" si="174"/>
        <v>9.820339834958336E-2</v>
      </c>
      <c r="Y360" s="56">
        <f t="shared" si="175"/>
        <v>1.0471793360684509</v>
      </c>
      <c r="Z360" s="56">
        <f t="shared" si="176"/>
        <v>4.7179336068450928</v>
      </c>
      <c r="AA360" s="8">
        <v>8.3656000000000006</v>
      </c>
      <c r="AB360" s="46">
        <v>1111.2451309999999</v>
      </c>
      <c r="AC360" s="46">
        <v>0</v>
      </c>
      <c r="AD360" s="46">
        <f t="shared" si="157"/>
        <v>99.094845624730979</v>
      </c>
      <c r="AE360" s="49">
        <f t="shared" si="161"/>
        <v>1111.2451309999999</v>
      </c>
      <c r="AF360" s="16">
        <f t="shared" si="177"/>
        <v>8.904789351145137E-2</v>
      </c>
      <c r="AG360" s="15">
        <f t="shared" si="178"/>
        <v>1.0182744052179362</v>
      </c>
      <c r="AH360" s="16">
        <f t="shared" si="158"/>
        <v>1.8274405217936218</v>
      </c>
      <c r="AI360" s="64">
        <f t="shared" si="179"/>
        <v>1210.339976624731</v>
      </c>
      <c r="AJ360" s="64">
        <f t="shared" si="180"/>
        <v>8.2839260956046878E-2</v>
      </c>
      <c r="AK360" s="64">
        <f t="shared" si="181"/>
        <v>1.0232444622734085</v>
      </c>
      <c r="AL360" s="64">
        <f t="shared" si="182"/>
        <v>2.3244462273408484</v>
      </c>
      <c r="AM360" s="9">
        <v>3.4</v>
      </c>
      <c r="AN360" s="17">
        <f t="shared" si="162"/>
        <v>1.0380644317908352</v>
      </c>
      <c r="AO360" s="18">
        <f t="shared" si="183"/>
        <v>1.3268648495490254E-2</v>
      </c>
      <c r="AP360" s="17">
        <f t="shared" si="184"/>
        <v>1.0380644317908352</v>
      </c>
      <c r="AQ360" s="18">
        <f t="shared" si="185"/>
        <v>3.8064431790835185</v>
      </c>
    </row>
    <row r="361" spans="1:43" x14ac:dyDescent="0.3">
      <c r="A361">
        <f t="shared" si="163"/>
        <v>359</v>
      </c>
      <c r="B361" s="7">
        <v>44356</v>
      </c>
      <c r="C361" s="8">
        <v>6.9465000000000003</v>
      </c>
      <c r="D361" s="46">
        <v>1085.0317749999999</v>
      </c>
      <c r="E361" s="46">
        <v>0</v>
      </c>
      <c r="F361" s="46">
        <f t="shared" si="154"/>
        <v>99.107994171474076</v>
      </c>
      <c r="G361" s="47">
        <f t="shared" si="159"/>
        <v>1085.0317749999999</v>
      </c>
      <c r="H361" s="12">
        <f t="shared" si="164"/>
        <v>-0.10327996404089212</v>
      </c>
      <c r="I361" s="11">
        <f t="shared" si="165"/>
        <v>1.0622937670955597</v>
      </c>
      <c r="J361" s="12">
        <f t="shared" si="166"/>
        <v>6.2293767095559671</v>
      </c>
      <c r="K361" s="57">
        <f t="shared" si="167"/>
        <v>1184.139769171474</v>
      </c>
      <c r="L361" s="59">
        <f t="shared" si="168"/>
        <v>-9.353570556248636E-2</v>
      </c>
      <c r="M361" s="58">
        <f t="shared" si="169"/>
        <v>1.0646064375790121</v>
      </c>
      <c r="N361" s="59">
        <f t="shared" si="170"/>
        <v>6.4606437579012077</v>
      </c>
      <c r="O361" s="8">
        <v>7.88</v>
      </c>
      <c r="P361" s="46">
        <v>1104.7786940000001</v>
      </c>
      <c r="Q361" s="46">
        <v>0</v>
      </c>
      <c r="R361" s="46">
        <f t="shared" si="155"/>
        <v>99.107994171474076</v>
      </c>
      <c r="S361" s="48">
        <f t="shared" si="160"/>
        <v>1104.7786940000001</v>
      </c>
      <c r="T361" s="14">
        <f t="shared" si="171"/>
        <v>-0.1999875263838824</v>
      </c>
      <c r="U361" s="13">
        <f t="shared" si="172"/>
        <v>1.0412084041365002</v>
      </c>
      <c r="V361" s="14">
        <f t="shared" si="156"/>
        <v>4.1208404136500176</v>
      </c>
      <c r="W361" s="56">
        <f t="shared" si="173"/>
        <v>1203.8866881714741</v>
      </c>
      <c r="X361" s="56">
        <f t="shared" si="174"/>
        <v>-0.18246592060097155</v>
      </c>
      <c r="Y361" s="56">
        <f t="shared" si="175"/>
        <v>1.0452685906525505</v>
      </c>
      <c r="Z361" s="56">
        <f t="shared" si="176"/>
        <v>4.5268590652550511</v>
      </c>
      <c r="AA361" s="8">
        <v>8.4055999999999997</v>
      </c>
      <c r="AB361" s="46">
        <v>1109.8405310000001</v>
      </c>
      <c r="AC361" s="46">
        <v>0</v>
      </c>
      <c r="AD361" s="46">
        <f t="shared" si="157"/>
        <v>99.107994171474076</v>
      </c>
      <c r="AE361" s="49">
        <f t="shared" si="161"/>
        <v>1109.8405310000001</v>
      </c>
      <c r="AF361" s="16">
        <f t="shared" si="177"/>
        <v>-0.1263987540477074</v>
      </c>
      <c r="AG361" s="15">
        <f t="shared" si="178"/>
        <v>1.0169873190569541</v>
      </c>
      <c r="AH361" s="16">
        <f t="shared" si="158"/>
        <v>1.6987319056954053</v>
      </c>
      <c r="AI361" s="64">
        <f t="shared" si="179"/>
        <v>1208.9485251714741</v>
      </c>
      <c r="AJ361" s="64">
        <f t="shared" si="180"/>
        <v>-0.11496368624765996</v>
      </c>
      <c r="AK361" s="64">
        <f t="shared" si="181"/>
        <v>1.0220681027202538</v>
      </c>
      <c r="AL361" s="64">
        <f t="shared" si="182"/>
        <v>2.2068102720253835</v>
      </c>
      <c r="AM361" s="9">
        <v>3.4</v>
      </c>
      <c r="AN361" s="17">
        <f t="shared" si="162"/>
        <v>1.0382021689114462</v>
      </c>
      <c r="AO361" s="18">
        <f t="shared" si="183"/>
        <v>1.3268648495490254E-2</v>
      </c>
      <c r="AP361" s="17">
        <f t="shared" si="184"/>
        <v>1.0382021689114462</v>
      </c>
      <c r="AQ361" s="18">
        <f t="shared" si="185"/>
        <v>3.8202168911446233</v>
      </c>
    </row>
    <row r="362" spans="1:43" x14ac:dyDescent="0.3">
      <c r="A362">
        <f t="shared" si="163"/>
        <v>360</v>
      </c>
      <c r="B362" s="7">
        <v>44357</v>
      </c>
      <c r="C362" s="8">
        <v>7.05</v>
      </c>
      <c r="D362" s="46">
        <v>1083.8188250000001</v>
      </c>
      <c r="E362" s="46">
        <v>0</v>
      </c>
      <c r="F362" s="46">
        <f t="shared" si="154"/>
        <v>99.121144462851618</v>
      </c>
      <c r="G362" s="47">
        <f t="shared" si="159"/>
        <v>1083.8188250000001</v>
      </c>
      <c r="H362" s="12">
        <f t="shared" si="164"/>
        <v>-0.1117893528970515</v>
      </c>
      <c r="I362" s="11">
        <f t="shared" si="165"/>
        <v>1.0611062357674579</v>
      </c>
      <c r="J362" s="12">
        <f t="shared" si="166"/>
        <v>6.1106235767457884</v>
      </c>
      <c r="K362" s="57">
        <f t="shared" si="167"/>
        <v>1182.9399694628516</v>
      </c>
      <c r="L362" s="59">
        <f t="shared" si="168"/>
        <v>-0.1013224739054075</v>
      </c>
      <c r="M362" s="58">
        <f t="shared" si="169"/>
        <v>1.0635277519991009</v>
      </c>
      <c r="N362" s="59">
        <f t="shared" si="170"/>
        <v>6.3527751999100879</v>
      </c>
      <c r="O362" s="8">
        <v>7.9832000000000001</v>
      </c>
      <c r="P362" s="46">
        <v>1101.9598129999999</v>
      </c>
      <c r="Q362" s="46">
        <v>0</v>
      </c>
      <c r="R362" s="46">
        <f t="shared" si="155"/>
        <v>99.121144462851618</v>
      </c>
      <c r="S362" s="48">
        <f t="shared" si="160"/>
        <v>1101.9598129999999</v>
      </c>
      <c r="T362" s="14">
        <f t="shared" si="171"/>
        <v>-0.25515345428992475</v>
      </c>
      <c r="U362" s="13">
        <f t="shared" si="172"/>
        <v>1.0385517249269889</v>
      </c>
      <c r="V362" s="14">
        <f t="shared" si="156"/>
        <v>3.8551724926988884</v>
      </c>
      <c r="W362" s="56">
        <f t="shared" si="173"/>
        <v>1201.0809574628515</v>
      </c>
      <c r="X362" s="56">
        <f t="shared" si="174"/>
        <v>-0.23305604557219972</v>
      </c>
      <c r="Y362" s="56">
        <f t="shared" si="175"/>
        <v>1.0428325290095675</v>
      </c>
      <c r="Z362" s="56">
        <f t="shared" si="176"/>
        <v>4.2832529009567466</v>
      </c>
      <c r="AA362" s="8">
        <v>8.5</v>
      </c>
      <c r="AB362" s="46">
        <v>1106.063085</v>
      </c>
      <c r="AC362" s="46">
        <v>0</v>
      </c>
      <c r="AD362" s="46">
        <f t="shared" si="157"/>
        <v>99.121144462851618</v>
      </c>
      <c r="AE362" s="49">
        <f t="shared" si="161"/>
        <v>1106.063085</v>
      </c>
      <c r="AF362" s="16">
        <f t="shared" si="177"/>
        <v>-0.34035934843688054</v>
      </c>
      <c r="AG362" s="15">
        <f t="shared" si="178"/>
        <v>1.0135259076441261</v>
      </c>
      <c r="AH362" s="16">
        <f t="shared" si="158"/>
        <v>1.3525907644126089</v>
      </c>
      <c r="AI362" s="64">
        <f t="shared" si="179"/>
        <v>1205.1842294628516</v>
      </c>
      <c r="AJ362" s="64">
        <f t="shared" si="180"/>
        <v>-0.31136939499459837</v>
      </c>
      <c r="AK362" s="64">
        <f t="shared" si="181"/>
        <v>1.0188856954523811</v>
      </c>
      <c r="AL362" s="64">
        <f t="shared" si="182"/>
        <v>1.8885695452381057</v>
      </c>
      <c r="AM362" s="9">
        <v>3.4</v>
      </c>
      <c r="AN362" s="17">
        <f t="shared" si="162"/>
        <v>1.0383399243079117</v>
      </c>
      <c r="AO362" s="18">
        <f t="shared" si="183"/>
        <v>1.3268648495490254E-2</v>
      </c>
      <c r="AP362" s="17">
        <f t="shared" si="184"/>
        <v>1.0383399243079117</v>
      </c>
      <c r="AQ362" s="18">
        <f t="shared" si="185"/>
        <v>3.8339924307911666</v>
      </c>
    </row>
    <row r="363" spans="1:43" x14ac:dyDescent="0.3">
      <c r="A363">
        <f t="shared" si="163"/>
        <v>361</v>
      </c>
      <c r="B363" s="7">
        <v>44358</v>
      </c>
      <c r="C363" s="8">
        <v>7.0929000000000002</v>
      </c>
      <c r="D363" s="46">
        <v>1083.491865</v>
      </c>
      <c r="E363" s="46">
        <v>0</v>
      </c>
      <c r="F363" s="46">
        <f t="shared" si="154"/>
        <v>99.1342964990951</v>
      </c>
      <c r="G363" s="47">
        <f t="shared" si="159"/>
        <v>1083.491865</v>
      </c>
      <c r="H363" s="12">
        <f t="shared" si="164"/>
        <v>-3.0167403671010895E-2</v>
      </c>
      <c r="I363" s="11">
        <f t="shared" si="165"/>
        <v>1.0607861275659356</v>
      </c>
      <c r="J363" s="12">
        <f t="shared" si="166"/>
        <v>6.0786127565935599</v>
      </c>
      <c r="K363" s="57">
        <f t="shared" si="167"/>
        <v>1182.6261614990951</v>
      </c>
      <c r="L363" s="59">
        <f t="shared" si="168"/>
        <v>-2.652780122891496E-2</v>
      </c>
      <c r="M363" s="58">
        <f t="shared" si="169"/>
        <v>1.0632456214710362</v>
      </c>
      <c r="N363" s="59">
        <f t="shared" si="170"/>
        <v>6.3245621471036184</v>
      </c>
      <c r="O363" s="8">
        <v>8.0936000000000003</v>
      </c>
      <c r="P363" s="46">
        <v>1098.942356</v>
      </c>
      <c r="Q363" s="46">
        <v>0</v>
      </c>
      <c r="R363" s="46">
        <f t="shared" si="155"/>
        <v>99.1342964990951</v>
      </c>
      <c r="S363" s="48">
        <f t="shared" si="160"/>
        <v>1098.942356</v>
      </c>
      <c r="T363" s="14">
        <f t="shared" si="171"/>
        <v>-0.27382641040104572</v>
      </c>
      <c r="U363" s="13">
        <f t="shared" si="172"/>
        <v>1.0357078960184631</v>
      </c>
      <c r="V363" s="14">
        <f t="shared" si="156"/>
        <v>3.5707896018463137</v>
      </c>
      <c r="W363" s="56">
        <f t="shared" si="173"/>
        <v>1198.0766524990952</v>
      </c>
      <c r="X363" s="56">
        <f t="shared" si="174"/>
        <v>-0.25013342731722288</v>
      </c>
      <c r="Y363" s="56">
        <f t="shared" si="175"/>
        <v>1.0402240562635769</v>
      </c>
      <c r="Z363" s="56">
        <f t="shared" si="176"/>
        <v>4.0224056263576946</v>
      </c>
      <c r="AA363" s="8">
        <v>8.6135999999999999</v>
      </c>
      <c r="AB363" s="46">
        <v>1101.479542</v>
      </c>
      <c r="AC363" s="46">
        <v>0</v>
      </c>
      <c r="AD363" s="46">
        <f t="shared" si="157"/>
        <v>99.1342964990951</v>
      </c>
      <c r="AE363" s="49">
        <f t="shared" si="161"/>
        <v>1101.479542</v>
      </c>
      <c r="AF363" s="16">
        <f t="shared" si="177"/>
        <v>-0.41440158903774948</v>
      </c>
      <c r="AG363" s="15">
        <f t="shared" si="178"/>
        <v>1.0093258401775396</v>
      </c>
      <c r="AH363" s="16">
        <f t="shared" si="158"/>
        <v>0.93258401775395683</v>
      </c>
      <c r="AI363" s="64">
        <f t="shared" si="179"/>
        <v>1200.6138384990952</v>
      </c>
      <c r="AJ363" s="64">
        <f t="shared" si="180"/>
        <v>-0.37922757799390139</v>
      </c>
      <c r="AK363" s="64">
        <f t="shared" si="181"/>
        <v>1.0150217999069906</v>
      </c>
      <c r="AL363" s="64">
        <f t="shared" si="182"/>
        <v>1.5021799906990596</v>
      </c>
      <c r="AM363" s="9">
        <v>3.4</v>
      </c>
      <c r="AN363" s="17">
        <f t="shared" si="162"/>
        <v>1.0384776979826564</v>
      </c>
      <c r="AO363" s="18">
        <f t="shared" si="183"/>
        <v>1.3268648495490254E-2</v>
      </c>
      <c r="AP363" s="17">
        <f t="shared" si="184"/>
        <v>1.0384776979826564</v>
      </c>
      <c r="AQ363" s="18">
        <f t="shared" si="185"/>
        <v>3.8477697982656434</v>
      </c>
    </row>
    <row r="364" spans="1:43" x14ac:dyDescent="0.3">
      <c r="A364">
        <f t="shared" si="163"/>
        <v>362</v>
      </c>
      <c r="B364" s="7">
        <v>44361</v>
      </c>
      <c r="C364" s="8">
        <v>7.0934999999999997</v>
      </c>
      <c r="D364" s="46">
        <v>1083.7778940000001</v>
      </c>
      <c r="E364" s="46">
        <v>0</v>
      </c>
      <c r="F364" s="46">
        <f t="shared" si="154"/>
        <v>99.147450280436047</v>
      </c>
      <c r="G364" s="47">
        <f t="shared" si="159"/>
        <v>1083.7778940000001</v>
      </c>
      <c r="H364" s="12">
        <f t="shared" si="164"/>
        <v>2.6398813801908894E-2</v>
      </c>
      <c r="I364" s="11">
        <f t="shared" si="165"/>
        <v>1.0610661625205882</v>
      </c>
      <c r="J364" s="12">
        <f t="shared" si="166"/>
        <v>6.1066162520588163</v>
      </c>
      <c r="K364" s="57">
        <f t="shared" si="167"/>
        <v>1182.9253442804361</v>
      </c>
      <c r="L364" s="59">
        <f t="shared" si="168"/>
        <v>2.5298170383925012E-2</v>
      </c>
      <c r="M364" s="58">
        <f t="shared" si="169"/>
        <v>1.0635146031599556</v>
      </c>
      <c r="N364" s="59">
        <f t="shared" si="170"/>
        <v>6.3514603159955607</v>
      </c>
      <c r="O364" s="8">
        <v>8.0457999999999998</v>
      </c>
      <c r="P364" s="46">
        <v>1100.7303959999999</v>
      </c>
      <c r="Q364" s="46">
        <v>0</v>
      </c>
      <c r="R364" s="46">
        <f t="shared" si="155"/>
        <v>99.147450280436047</v>
      </c>
      <c r="S364" s="48">
        <f t="shared" si="160"/>
        <v>1100.7303959999999</v>
      </c>
      <c r="T364" s="14">
        <f t="shared" si="171"/>
        <v>0.1627055313900394</v>
      </c>
      <c r="U364" s="13">
        <f t="shared" si="172"/>
        <v>1.0373930500543285</v>
      </c>
      <c r="V364" s="14">
        <f t="shared" si="156"/>
        <v>3.7393050054328469</v>
      </c>
      <c r="W364" s="56">
        <f t="shared" si="173"/>
        <v>1199.877846280436</v>
      </c>
      <c r="X364" s="56">
        <f t="shared" si="174"/>
        <v>0.15034044587911577</v>
      </c>
      <c r="Y364" s="56">
        <f t="shared" si="175"/>
        <v>1.0417879337479055</v>
      </c>
      <c r="Z364" s="56">
        <f t="shared" si="176"/>
        <v>4.1787933747905459</v>
      </c>
      <c r="AA364" s="8">
        <v>8.5678999999999998</v>
      </c>
      <c r="AB364" s="46">
        <v>1103.823762</v>
      </c>
      <c r="AC364" s="46">
        <v>0</v>
      </c>
      <c r="AD364" s="46">
        <f t="shared" si="157"/>
        <v>99.147450280436047</v>
      </c>
      <c r="AE364" s="49">
        <f t="shared" si="161"/>
        <v>1103.823762</v>
      </c>
      <c r="AF364" s="16">
        <f t="shared" si="177"/>
        <v>0.21282465180818555</v>
      </c>
      <c r="AG364" s="15">
        <f t="shared" si="178"/>
        <v>1.0114739343825074</v>
      </c>
      <c r="AH364" s="16">
        <f t="shared" si="158"/>
        <v>1.1473934382507434</v>
      </c>
      <c r="AI364" s="64">
        <f t="shared" si="179"/>
        <v>1202.971212280436</v>
      </c>
      <c r="AJ364" s="64">
        <f t="shared" si="180"/>
        <v>0.19634737712899142</v>
      </c>
      <c r="AK364" s="64">
        <f t="shared" si="181"/>
        <v>1.0170147685883955</v>
      </c>
      <c r="AL364" s="64">
        <f t="shared" si="182"/>
        <v>1.7014768588395457</v>
      </c>
      <c r="AM364" s="9">
        <v>3.4</v>
      </c>
      <c r="AN364" s="17">
        <f t="shared" si="162"/>
        <v>1.0386154899381057</v>
      </c>
      <c r="AO364" s="18">
        <f t="shared" si="183"/>
        <v>1.3268648495490254E-2</v>
      </c>
      <c r="AP364" s="17">
        <f t="shared" si="184"/>
        <v>1.0386154899381057</v>
      </c>
      <c r="AQ364" s="18">
        <f t="shared" si="185"/>
        <v>3.8615489938105707</v>
      </c>
    </row>
    <row r="365" spans="1:43" x14ac:dyDescent="0.3">
      <c r="A365">
        <f t="shared" si="163"/>
        <v>363</v>
      </c>
      <c r="B365" s="7">
        <v>44362</v>
      </c>
      <c r="C365" s="8">
        <v>7.1162999999999998</v>
      </c>
      <c r="D365" s="46">
        <v>1083.7450719999999</v>
      </c>
      <c r="E365" s="46">
        <v>0</v>
      </c>
      <c r="F365" s="46">
        <f t="shared" si="154"/>
        <v>99.160605807105995</v>
      </c>
      <c r="G365" s="47">
        <f t="shared" si="159"/>
        <v>1083.7450719999999</v>
      </c>
      <c r="H365" s="12">
        <f t="shared" si="164"/>
        <v>-3.0284802985725001E-3</v>
      </c>
      <c r="I365" s="11">
        <f t="shared" si="165"/>
        <v>1.0610340283409014</v>
      </c>
      <c r="J365" s="12">
        <f t="shared" si="166"/>
        <v>6.1034028340901436</v>
      </c>
      <c r="K365" s="57">
        <f t="shared" si="167"/>
        <v>1182.905677807106</v>
      </c>
      <c r="L365" s="59">
        <f t="shared" si="168"/>
        <v>-1.66252869846506E-3</v>
      </c>
      <c r="M365" s="58">
        <f t="shared" si="169"/>
        <v>1.0634969219244657</v>
      </c>
      <c r="N365" s="59">
        <f t="shared" si="170"/>
        <v>6.3496921924465655</v>
      </c>
      <c r="O365" s="8">
        <v>8.0164000000000009</v>
      </c>
      <c r="P365" s="46">
        <v>1101.959912</v>
      </c>
      <c r="Q365" s="46">
        <v>0</v>
      </c>
      <c r="R365" s="46">
        <f t="shared" si="155"/>
        <v>99.160605807105995</v>
      </c>
      <c r="S365" s="48">
        <f t="shared" si="160"/>
        <v>1101.959912</v>
      </c>
      <c r="T365" s="14">
        <f t="shared" si="171"/>
        <v>0.1117000134154722</v>
      </c>
      <c r="U365" s="13">
        <f t="shared" si="172"/>
        <v>1.0385518182304103</v>
      </c>
      <c r="V365" s="14">
        <f t="shared" si="156"/>
        <v>3.8551818230410317</v>
      </c>
      <c r="W365" s="56">
        <f t="shared" si="173"/>
        <v>1201.1205178071061</v>
      </c>
      <c r="X365" s="56">
        <f t="shared" si="174"/>
        <v>0.10356650308382953</v>
      </c>
      <c r="Y365" s="56">
        <f t="shared" si="175"/>
        <v>1.0428668770804375</v>
      </c>
      <c r="Z365" s="56">
        <f t="shared" si="176"/>
        <v>4.286687708043746</v>
      </c>
      <c r="AA365" s="8">
        <v>8.4931999999999999</v>
      </c>
      <c r="AB365" s="46">
        <v>1107.4342489999999</v>
      </c>
      <c r="AC365" s="46">
        <v>0</v>
      </c>
      <c r="AD365" s="46">
        <f t="shared" si="157"/>
        <v>99.160605807105995</v>
      </c>
      <c r="AE365" s="49">
        <f t="shared" si="161"/>
        <v>1107.4342489999999</v>
      </c>
      <c r="AF365" s="16">
        <f t="shared" si="177"/>
        <v>0.32708908109191359</v>
      </c>
      <c r="AG365" s="15">
        <f t="shared" si="178"/>
        <v>1.0147823551799633</v>
      </c>
      <c r="AH365" s="16">
        <f t="shared" si="158"/>
        <v>1.4782355179963291</v>
      </c>
      <c r="AI365" s="64">
        <f t="shared" si="179"/>
        <v>1206.594854807106</v>
      </c>
      <c r="AJ365" s="64">
        <f t="shared" si="180"/>
        <v>0.30122437591841855</v>
      </c>
      <c r="AK365" s="64">
        <f t="shared" si="181"/>
        <v>1.020078264978074</v>
      </c>
      <c r="AL365" s="64">
        <f t="shared" si="182"/>
        <v>2.0078264978073967</v>
      </c>
      <c r="AM365" s="9">
        <v>3.4</v>
      </c>
      <c r="AN365" s="17">
        <f t="shared" si="162"/>
        <v>1.0387533001766853</v>
      </c>
      <c r="AO365" s="18">
        <f t="shared" si="183"/>
        <v>1.3268648495490254E-2</v>
      </c>
      <c r="AP365" s="17">
        <f t="shared" si="184"/>
        <v>1.0387533001766853</v>
      </c>
      <c r="AQ365" s="18">
        <f t="shared" si="185"/>
        <v>3.8753300176685324</v>
      </c>
    </row>
    <row r="366" spans="1:43" x14ac:dyDescent="0.3">
      <c r="A366">
        <f t="shared" si="163"/>
        <v>364</v>
      </c>
      <c r="B366" s="7">
        <v>44363</v>
      </c>
      <c r="C366" s="8">
        <v>7.1211000000000002</v>
      </c>
      <c r="D366" s="46">
        <v>1083.9719829999999</v>
      </c>
      <c r="E366" s="46">
        <v>0</v>
      </c>
      <c r="F366" s="46">
        <f t="shared" si="154"/>
        <v>99.173763079336538</v>
      </c>
      <c r="G366" s="47">
        <f t="shared" si="159"/>
        <v>1083.9719829999999</v>
      </c>
      <c r="H366" s="12">
        <f t="shared" si="164"/>
        <v>2.093767306190486E-2</v>
      </c>
      <c r="I366" s="11">
        <f t="shared" si="165"/>
        <v>1.0612561841768311</v>
      </c>
      <c r="J366" s="12">
        <f t="shared" si="166"/>
        <v>6.1256184176831097</v>
      </c>
      <c r="K366" s="57">
        <f t="shared" si="167"/>
        <v>1183.1457460793365</v>
      </c>
      <c r="L366" s="59">
        <f t="shared" si="168"/>
        <v>2.0294794144160022E-2</v>
      </c>
      <c r="M366" s="58">
        <f t="shared" si="169"/>
        <v>1.0637127564354998</v>
      </c>
      <c r="N366" s="59">
        <f t="shared" si="170"/>
        <v>6.3712756435499784</v>
      </c>
      <c r="O366" s="8">
        <v>8.0501000000000005</v>
      </c>
      <c r="P366" s="46">
        <v>1101.2764770000001</v>
      </c>
      <c r="Q366" s="46">
        <v>0</v>
      </c>
      <c r="R366" s="46">
        <f t="shared" si="155"/>
        <v>99.173763079336538</v>
      </c>
      <c r="S366" s="48">
        <f t="shared" si="160"/>
        <v>1101.2764770000001</v>
      </c>
      <c r="T366" s="14">
        <f t="shared" si="171"/>
        <v>-6.2019951230307679E-2</v>
      </c>
      <c r="U366" s="13">
        <f t="shared" si="172"/>
        <v>1.0379077088992423</v>
      </c>
      <c r="V366" s="14">
        <f t="shared" si="156"/>
        <v>3.7907708899242332</v>
      </c>
      <c r="W366" s="56">
        <f t="shared" si="173"/>
        <v>1200.4502400793367</v>
      </c>
      <c r="X366" s="56">
        <f t="shared" si="174"/>
        <v>-5.5804369156320366E-2</v>
      </c>
      <c r="Y366" s="56">
        <f t="shared" si="175"/>
        <v>1.0422849117985424</v>
      </c>
      <c r="Z366" s="56">
        <f t="shared" si="176"/>
        <v>4.2284911798542435</v>
      </c>
      <c r="AA366" s="8">
        <v>8.5335999999999999</v>
      </c>
      <c r="AB366" s="46">
        <v>1106.0340329999999</v>
      </c>
      <c r="AC366" s="46">
        <v>0</v>
      </c>
      <c r="AD366" s="46">
        <f t="shared" si="157"/>
        <v>99.173763079336538</v>
      </c>
      <c r="AE366" s="49">
        <f t="shared" si="161"/>
        <v>1106.0340329999999</v>
      </c>
      <c r="AF366" s="16">
        <f t="shared" si="177"/>
        <v>-0.12643784506974898</v>
      </c>
      <c r="AG366" s="15">
        <f t="shared" si="178"/>
        <v>1.0134992862379257</v>
      </c>
      <c r="AH366" s="16">
        <f t="shared" si="158"/>
        <v>1.3499286237925734</v>
      </c>
      <c r="AI366" s="64">
        <f t="shared" si="179"/>
        <v>1205.2077960793365</v>
      </c>
      <c r="AJ366" s="64">
        <f t="shared" si="180"/>
        <v>-0.1149564596801822</v>
      </c>
      <c r="AK366" s="64">
        <f t="shared" si="181"/>
        <v>1.018905619118688</v>
      </c>
      <c r="AL366" s="64">
        <f t="shared" si="182"/>
        <v>1.8905619118688044</v>
      </c>
      <c r="AM366" s="9">
        <v>3.4</v>
      </c>
      <c r="AN366" s="17">
        <f t="shared" si="162"/>
        <v>1.0388911287008211</v>
      </c>
      <c r="AO366" s="18">
        <f t="shared" si="183"/>
        <v>1.3268648495490254E-2</v>
      </c>
      <c r="AP366" s="17">
        <f t="shared" si="184"/>
        <v>1.0388911287008211</v>
      </c>
      <c r="AQ366" s="18">
        <f t="shared" si="185"/>
        <v>3.889112870082112</v>
      </c>
    </row>
    <row r="367" spans="1:43" x14ac:dyDescent="0.3">
      <c r="A367">
        <f t="shared" si="163"/>
        <v>365</v>
      </c>
      <c r="B367" s="7">
        <v>44364</v>
      </c>
      <c r="C367" s="8">
        <v>7.2564000000000002</v>
      </c>
      <c r="D367" s="46">
        <v>1082.3374859999999</v>
      </c>
      <c r="E367" s="46">
        <v>0</v>
      </c>
      <c r="F367" s="46">
        <f t="shared" si="154"/>
        <v>99.186922097359286</v>
      </c>
      <c r="G367" s="47">
        <f t="shared" si="159"/>
        <v>1082.3374859999999</v>
      </c>
      <c r="H367" s="12">
        <f t="shared" si="164"/>
        <v>-0.15078775333993155</v>
      </c>
      <c r="I367" s="11">
        <f t="shared" si="165"/>
        <v>1.0596559398195298</v>
      </c>
      <c r="J367" s="12">
        <f t="shared" si="166"/>
        <v>5.9655939819529769</v>
      </c>
      <c r="K367" s="57">
        <f t="shared" si="167"/>
        <v>1181.5244080973591</v>
      </c>
      <c r="L367" s="59">
        <f t="shared" si="168"/>
        <v>-0.1370362009372128</v>
      </c>
      <c r="M367" s="58">
        <f t="shared" si="169"/>
        <v>1.0622550848851962</v>
      </c>
      <c r="N367" s="59">
        <f t="shared" si="170"/>
        <v>6.2255084885196155</v>
      </c>
      <c r="O367" s="8">
        <v>8.2049000000000003</v>
      </c>
      <c r="P367" s="46">
        <v>1096.948922</v>
      </c>
      <c r="Q367" s="46">
        <v>0</v>
      </c>
      <c r="R367" s="46">
        <f t="shared" si="155"/>
        <v>99.186922097359286</v>
      </c>
      <c r="S367" s="48">
        <f t="shared" si="160"/>
        <v>1096.948922</v>
      </c>
      <c r="T367" s="14">
        <f t="shared" si="171"/>
        <v>-0.39295808912479524</v>
      </c>
      <c r="U367" s="13">
        <f t="shared" si="172"/>
        <v>1.033829166599473</v>
      </c>
      <c r="V367" s="14">
        <f t="shared" si="156"/>
        <v>3.3829166599472993</v>
      </c>
      <c r="W367" s="56">
        <f t="shared" si="173"/>
        <v>1196.1358440973593</v>
      </c>
      <c r="X367" s="56">
        <f t="shared" si="174"/>
        <v>-0.35939815228761551</v>
      </c>
      <c r="Y367" s="56">
        <f t="shared" si="175"/>
        <v>1.0385389590839658</v>
      </c>
      <c r="Z367" s="56">
        <f t="shared" si="176"/>
        <v>3.8538959083965763</v>
      </c>
      <c r="AA367" s="8">
        <v>8.6915999999999993</v>
      </c>
      <c r="AB367" s="46">
        <v>1099.5583220000001</v>
      </c>
      <c r="AC367" s="46">
        <v>0</v>
      </c>
      <c r="AD367" s="46">
        <f t="shared" si="157"/>
        <v>99.186922097359286</v>
      </c>
      <c r="AE367" s="49">
        <f t="shared" si="161"/>
        <v>1099.5583220000001</v>
      </c>
      <c r="AF367" s="16">
        <f t="shared" si="177"/>
        <v>-0.58548930745242478</v>
      </c>
      <c r="AG367" s="15">
        <f t="shared" si="178"/>
        <v>1.0075653562858959</v>
      </c>
      <c r="AH367" s="16">
        <f t="shared" si="158"/>
        <v>0.75653562858959411</v>
      </c>
      <c r="AI367" s="64">
        <f t="shared" si="179"/>
        <v>1198.7452440973593</v>
      </c>
      <c r="AJ367" s="64">
        <f t="shared" si="180"/>
        <v>-0.53621889959561964</v>
      </c>
      <c r="AK367" s="64">
        <f t="shared" si="181"/>
        <v>1.0134420546199319</v>
      </c>
      <c r="AL367" s="64">
        <f t="shared" si="182"/>
        <v>1.3442054619931865</v>
      </c>
      <c r="AM367" s="9">
        <v>4.1500000000000004</v>
      </c>
      <c r="AN367" s="17">
        <f t="shared" si="162"/>
        <v>1.0390289755129392</v>
      </c>
      <c r="AO367" s="18">
        <f t="shared" si="183"/>
        <v>1.3268648495490254E-2</v>
      </c>
      <c r="AP367" s="17">
        <f t="shared" si="184"/>
        <v>1.0390289755129392</v>
      </c>
      <c r="AQ367" s="18">
        <f t="shared" si="185"/>
        <v>3.9028975512939157</v>
      </c>
    </row>
    <row r="368" spans="1:43" x14ac:dyDescent="0.3">
      <c r="A368">
        <f t="shared" si="163"/>
        <v>366</v>
      </c>
      <c r="B368" s="7">
        <v>44365</v>
      </c>
      <c r="C368" s="8">
        <v>7.3365</v>
      </c>
      <c r="D368" s="46">
        <v>1081.501313</v>
      </c>
      <c r="E368" s="46">
        <v>0</v>
      </c>
      <c r="F368" s="46">
        <f t="shared" si="154"/>
        <v>99.200082861405875</v>
      </c>
      <c r="G368" s="47">
        <f t="shared" si="159"/>
        <v>1081.501313</v>
      </c>
      <c r="H368" s="12">
        <f t="shared" si="164"/>
        <v>-7.7256217290433415E-2</v>
      </c>
      <c r="I368" s="11">
        <f t="shared" si="165"/>
        <v>1.0588372897241318</v>
      </c>
      <c r="J368" s="12">
        <f t="shared" si="166"/>
        <v>5.8837289724131825</v>
      </c>
      <c r="K368" s="57">
        <f t="shared" si="167"/>
        <v>1180.7013958614059</v>
      </c>
      <c r="L368" s="59">
        <f t="shared" si="168"/>
        <v>-6.9656812022911296E-2</v>
      </c>
      <c r="M368" s="58">
        <f t="shared" si="169"/>
        <v>1.0615151518575139</v>
      </c>
      <c r="N368" s="59">
        <f t="shared" si="170"/>
        <v>6.1515151857513883</v>
      </c>
      <c r="O368" s="8">
        <v>8.4168000000000003</v>
      </c>
      <c r="P368" s="46">
        <v>1090.9585239999999</v>
      </c>
      <c r="Q368" s="46">
        <v>0</v>
      </c>
      <c r="R368" s="46">
        <f t="shared" si="155"/>
        <v>99.200082861405875</v>
      </c>
      <c r="S368" s="48">
        <f t="shared" si="160"/>
        <v>1090.9585239999999</v>
      </c>
      <c r="T368" s="14">
        <f t="shared" si="171"/>
        <v>-0.54609634777508242</v>
      </c>
      <c r="U368" s="13">
        <f t="shared" si="172"/>
        <v>1.0281834632784397</v>
      </c>
      <c r="V368" s="14">
        <f t="shared" si="156"/>
        <v>2.818346327843968</v>
      </c>
      <c r="W368" s="56">
        <f t="shared" si="173"/>
        <v>1190.1586068614058</v>
      </c>
      <c r="X368" s="56">
        <f t="shared" si="174"/>
        <v>-0.49971224133527059</v>
      </c>
      <c r="Y368" s="56">
        <f t="shared" si="175"/>
        <v>1.0333492527743873</v>
      </c>
      <c r="Z368" s="56">
        <f t="shared" si="176"/>
        <v>3.3349252774387272</v>
      </c>
      <c r="AA368" s="8">
        <v>8.9527000000000001</v>
      </c>
      <c r="AB368" s="46">
        <v>1088.7645849999999</v>
      </c>
      <c r="AC368" s="46">
        <v>0</v>
      </c>
      <c r="AD368" s="46">
        <f t="shared" si="157"/>
        <v>99.200082861405875</v>
      </c>
      <c r="AE368" s="49">
        <f t="shared" si="161"/>
        <v>1088.7645849999999</v>
      </c>
      <c r="AF368" s="16">
        <f t="shared" si="177"/>
        <v>-0.98164297282270496</v>
      </c>
      <c r="AG368" s="15">
        <f t="shared" si="178"/>
        <v>0.9976746617693194</v>
      </c>
      <c r="AH368" s="16">
        <f t="shared" si="158"/>
        <v>-0.23253382306805959</v>
      </c>
      <c r="AI368" s="64">
        <f t="shared" si="179"/>
        <v>1187.9646678614058</v>
      </c>
      <c r="AJ368" s="64">
        <f t="shared" si="180"/>
        <v>-0.89932171068349831</v>
      </c>
      <c r="AK368" s="64">
        <f t="shared" si="181"/>
        <v>1.004327950197538</v>
      </c>
      <c r="AL368" s="64">
        <f t="shared" si="182"/>
        <v>0.43279501975379553</v>
      </c>
      <c r="AM368" s="9">
        <v>4.1500000000000004</v>
      </c>
      <c r="AN368" s="17">
        <f t="shared" si="162"/>
        <v>1.039196643711259</v>
      </c>
      <c r="AO368" s="18">
        <f t="shared" si="183"/>
        <v>1.6137008906524919E-2</v>
      </c>
      <c r="AP368" s="17">
        <f t="shared" si="184"/>
        <v>1.039196643711259</v>
      </c>
      <c r="AQ368" s="18">
        <f t="shared" si="185"/>
        <v>3.9196643711258972</v>
      </c>
    </row>
    <row r="369" spans="1:43" x14ac:dyDescent="0.3">
      <c r="A369">
        <f t="shared" si="163"/>
        <v>367</v>
      </c>
      <c r="B369" s="7">
        <v>44368</v>
      </c>
      <c r="C369" s="8">
        <v>7.2149999999999999</v>
      </c>
      <c r="D369" s="46">
        <v>1083.5264460000001</v>
      </c>
      <c r="E369" s="46">
        <v>0</v>
      </c>
      <c r="F369" s="46">
        <f t="shared" si="154"/>
        <v>99.216090787612501</v>
      </c>
      <c r="G369" s="47">
        <f t="shared" si="159"/>
        <v>1083.5264460000001</v>
      </c>
      <c r="H369" s="12">
        <f t="shared" si="164"/>
        <v>0.18725201492197918</v>
      </c>
      <c r="I369" s="11">
        <f t="shared" si="165"/>
        <v>1.0608199838838854</v>
      </c>
      <c r="J369" s="12">
        <f t="shared" si="166"/>
        <v>6.0819983883885431</v>
      </c>
      <c r="K369" s="57">
        <f t="shared" si="167"/>
        <v>1182.7425367876126</v>
      </c>
      <c r="L369" s="59">
        <f t="shared" si="168"/>
        <v>0.17287528695750787</v>
      </c>
      <c r="M369" s="58">
        <f t="shared" si="169"/>
        <v>1.063350249222385</v>
      </c>
      <c r="N369" s="59">
        <f t="shared" si="170"/>
        <v>6.3350249222384969</v>
      </c>
      <c r="O369" s="8">
        <v>8.2562999999999995</v>
      </c>
      <c r="P369" s="46">
        <v>1096.0959399999999</v>
      </c>
      <c r="Q369" s="46">
        <v>0</v>
      </c>
      <c r="R369" s="46">
        <f t="shared" si="155"/>
        <v>99.216090787612501</v>
      </c>
      <c r="S369" s="48">
        <f t="shared" si="160"/>
        <v>1096.0959399999999</v>
      </c>
      <c r="T369" s="14">
        <f t="shared" si="171"/>
        <v>0.4709084614109571</v>
      </c>
      <c r="U369" s="13">
        <f t="shared" si="172"/>
        <v>1.0330252662058461</v>
      </c>
      <c r="V369" s="14">
        <f t="shared" si="156"/>
        <v>3.3025266205846115</v>
      </c>
      <c r="W369" s="56">
        <f t="shared" si="173"/>
        <v>1195.3120307876125</v>
      </c>
      <c r="X369" s="56">
        <f t="shared" si="174"/>
        <v>0.43300312214662462</v>
      </c>
      <c r="Y369" s="56">
        <f t="shared" si="175"/>
        <v>1.0378236873015791</v>
      </c>
      <c r="Z369" s="56">
        <f t="shared" si="176"/>
        <v>3.7823687301579145</v>
      </c>
      <c r="AA369" s="8">
        <v>8.7715999999999994</v>
      </c>
      <c r="AB369" s="46">
        <v>1096.8520820000001</v>
      </c>
      <c r="AC369" s="46">
        <v>0</v>
      </c>
      <c r="AD369" s="46">
        <f t="shared" si="157"/>
        <v>99.216090787612501</v>
      </c>
      <c r="AE369" s="49">
        <f t="shared" si="161"/>
        <v>1096.8520820000001</v>
      </c>
      <c r="AF369" s="16">
        <f t="shared" si="177"/>
        <v>0.74281411348442461</v>
      </c>
      <c r="AG369" s="15">
        <f t="shared" si="178"/>
        <v>1.0050855299635999</v>
      </c>
      <c r="AH369" s="16">
        <f t="shared" si="158"/>
        <v>0.50855299635998996</v>
      </c>
      <c r="AI369" s="64">
        <f t="shared" si="179"/>
        <v>1196.0681727876126</v>
      </c>
      <c r="AJ369" s="64">
        <f t="shared" si="180"/>
        <v>0.68213349651171651</v>
      </c>
      <c r="AK369" s="64">
        <f t="shared" si="181"/>
        <v>1.0111788075606649</v>
      </c>
      <c r="AL369" s="64">
        <f t="shared" si="182"/>
        <v>1.1178807560664916</v>
      </c>
      <c r="AM369" s="9">
        <v>4.1500000000000004</v>
      </c>
      <c r="AN369" s="17">
        <f t="shared" si="162"/>
        <v>1.0393643389662111</v>
      </c>
      <c r="AO369" s="18">
        <f t="shared" si="183"/>
        <v>1.6137008906524919E-2</v>
      </c>
      <c r="AP369" s="17">
        <f t="shared" si="184"/>
        <v>1.0393643389662111</v>
      </c>
      <c r="AQ369" s="18">
        <f t="shared" si="185"/>
        <v>3.9364338966211054</v>
      </c>
    </row>
    <row r="370" spans="1:43" x14ac:dyDescent="0.3">
      <c r="A370">
        <f t="shared" si="163"/>
        <v>368</v>
      </c>
      <c r="B370" s="7">
        <v>44369</v>
      </c>
      <c r="C370" s="8">
        <v>7.375</v>
      </c>
      <c r="D370" s="46">
        <v>1081.5661600000001</v>
      </c>
      <c r="E370" s="46">
        <v>0</v>
      </c>
      <c r="F370" s="46">
        <f t="shared" si="154"/>
        <v>99.232101297019611</v>
      </c>
      <c r="G370" s="47">
        <f t="shared" si="159"/>
        <v>1081.5661600000001</v>
      </c>
      <c r="H370" s="12">
        <f t="shared" si="164"/>
        <v>-0.18091722700785962</v>
      </c>
      <c r="I370" s="11">
        <f t="shared" si="165"/>
        <v>1.0589007777854975</v>
      </c>
      <c r="J370" s="12">
        <f t="shared" si="166"/>
        <v>5.8900777785497516</v>
      </c>
      <c r="K370" s="57">
        <f t="shared" si="167"/>
        <v>1180.7982612970197</v>
      </c>
      <c r="L370" s="59">
        <f t="shared" si="168"/>
        <v>-0.1643870436818462</v>
      </c>
      <c r="M370" s="58">
        <f t="shared" si="169"/>
        <v>1.0616022391837048</v>
      </c>
      <c r="N370" s="59">
        <f t="shared" si="170"/>
        <v>6.1602239183704777</v>
      </c>
      <c r="O370" s="8">
        <v>8.2964000000000002</v>
      </c>
      <c r="P370" s="46">
        <v>1095.2432670000001</v>
      </c>
      <c r="Q370" s="46">
        <v>0</v>
      </c>
      <c r="R370" s="46">
        <f t="shared" si="155"/>
        <v>99.232101297019611</v>
      </c>
      <c r="S370" s="48">
        <f t="shared" si="160"/>
        <v>1095.2432670000001</v>
      </c>
      <c r="T370" s="14">
        <f t="shared" si="171"/>
        <v>-7.7791821763328883E-2</v>
      </c>
      <c r="U370" s="13">
        <f t="shared" si="172"/>
        <v>1.0322216570319891</v>
      </c>
      <c r="V370" s="14">
        <f t="shared" si="156"/>
        <v>3.2221657031989093</v>
      </c>
      <c r="W370" s="56">
        <f t="shared" si="173"/>
        <v>1194.4753682970197</v>
      </c>
      <c r="X370" s="56">
        <f t="shared" si="174"/>
        <v>-6.9995320806859329E-2</v>
      </c>
      <c r="Y370" s="56">
        <f t="shared" si="175"/>
        <v>1.0370972592822427</v>
      </c>
      <c r="Z370" s="56">
        <f t="shared" si="176"/>
        <v>3.7097259282242723</v>
      </c>
      <c r="AA370" s="8">
        <v>8.8000000000000007</v>
      </c>
      <c r="AB370" s="46">
        <v>1096.0035170000001</v>
      </c>
      <c r="AC370" s="46">
        <v>0</v>
      </c>
      <c r="AD370" s="46">
        <f t="shared" si="157"/>
        <v>99.232101297019611</v>
      </c>
      <c r="AE370" s="49">
        <f t="shared" si="161"/>
        <v>1096.0035170000001</v>
      </c>
      <c r="AF370" s="16">
        <f t="shared" si="177"/>
        <v>-7.7363667711027873E-2</v>
      </c>
      <c r="AG370" s="15">
        <f t="shared" si="178"/>
        <v>1.0043079589339872</v>
      </c>
      <c r="AH370" s="16">
        <f t="shared" si="158"/>
        <v>0.4307958933987166</v>
      </c>
      <c r="AI370" s="64">
        <f t="shared" si="179"/>
        <v>1195.2356182970198</v>
      </c>
      <c r="AJ370" s="64">
        <f t="shared" si="180"/>
        <v>-6.9607611801303371E-2</v>
      </c>
      <c r="AK370" s="64">
        <f t="shared" si="181"/>
        <v>1.010474950141681</v>
      </c>
      <c r="AL370" s="64">
        <f t="shared" si="182"/>
        <v>1.0474950141680983</v>
      </c>
      <c r="AM370" s="9">
        <v>4.1500000000000004</v>
      </c>
      <c r="AN370" s="17">
        <f t="shared" si="162"/>
        <v>1.0395320612821612</v>
      </c>
      <c r="AO370" s="18">
        <f t="shared" si="183"/>
        <v>1.6137008906524919E-2</v>
      </c>
      <c r="AP370" s="17">
        <f t="shared" si="184"/>
        <v>1.0395320612821612</v>
      </c>
      <c r="AQ370" s="18">
        <f t="shared" si="185"/>
        <v>3.9532061282161246</v>
      </c>
    </row>
    <row r="371" spans="1:43" x14ac:dyDescent="0.3">
      <c r="A371">
        <f t="shared" si="163"/>
        <v>369</v>
      </c>
      <c r="B371" s="7">
        <v>44370</v>
      </c>
      <c r="C371" s="8">
        <v>7.4135</v>
      </c>
      <c r="D371" s="46">
        <v>1081.330463</v>
      </c>
      <c r="E371" s="46">
        <v>0</v>
      </c>
      <c r="F371" s="46">
        <f t="shared" si="154"/>
        <v>99.248114390044037</v>
      </c>
      <c r="G371" s="47">
        <f t="shared" si="159"/>
        <v>1081.330463</v>
      </c>
      <c r="H371" s="12">
        <f t="shared" si="164"/>
        <v>-2.1792194385972241E-2</v>
      </c>
      <c r="I371" s="11">
        <f t="shared" si="165"/>
        <v>1.0586700200696479</v>
      </c>
      <c r="J371" s="12">
        <f t="shared" si="166"/>
        <v>5.8670020069647943</v>
      </c>
      <c r="K371" s="57">
        <f t="shared" si="167"/>
        <v>1180.5785773900441</v>
      </c>
      <c r="L371" s="59">
        <f t="shared" si="168"/>
        <v>-1.8604694313684167E-2</v>
      </c>
      <c r="M371" s="58">
        <f t="shared" si="169"/>
        <v>1.0614047313322774</v>
      </c>
      <c r="N371" s="59">
        <f t="shared" si="170"/>
        <v>6.1404731332277418</v>
      </c>
      <c r="O371" s="8">
        <v>8.3094000000000001</v>
      </c>
      <c r="P371" s="46">
        <v>1095.2022239999999</v>
      </c>
      <c r="Q371" s="46">
        <v>0</v>
      </c>
      <c r="R371" s="46">
        <f t="shared" si="155"/>
        <v>99.248114390044037</v>
      </c>
      <c r="S371" s="48">
        <f t="shared" si="160"/>
        <v>1095.2022239999999</v>
      </c>
      <c r="T371" s="14">
        <f t="shared" si="171"/>
        <v>-3.7473866525195021E-3</v>
      </c>
      <c r="U371" s="13">
        <f t="shared" si="172"/>
        <v>1.0321829756953891</v>
      </c>
      <c r="V371" s="14">
        <f t="shared" si="156"/>
        <v>3.2182975695389082</v>
      </c>
      <c r="W371" s="56">
        <f t="shared" si="173"/>
        <v>1194.450338390044</v>
      </c>
      <c r="X371" s="56">
        <f t="shared" si="174"/>
        <v>-2.0954728443989268E-3</v>
      </c>
      <c r="Y371" s="56">
        <f t="shared" si="175"/>
        <v>1.0370755271908045</v>
      </c>
      <c r="Z371" s="56">
        <f t="shared" si="176"/>
        <v>3.7075527190804536</v>
      </c>
      <c r="AA371" s="8">
        <v>8.75</v>
      </c>
      <c r="AB371" s="46">
        <v>1098.508761</v>
      </c>
      <c r="AC371" s="46">
        <v>0</v>
      </c>
      <c r="AD371" s="46">
        <f t="shared" si="157"/>
        <v>99.248114390044037</v>
      </c>
      <c r="AE371" s="49">
        <f t="shared" si="161"/>
        <v>1098.508761</v>
      </c>
      <c r="AF371" s="16">
        <f t="shared" si="177"/>
        <v>0.2285799234346797</v>
      </c>
      <c r="AG371" s="15">
        <f t="shared" si="178"/>
        <v>1.0066036052975669</v>
      </c>
      <c r="AH371" s="16">
        <f t="shared" si="158"/>
        <v>0.66036052975668724</v>
      </c>
      <c r="AI371" s="64">
        <f t="shared" si="179"/>
        <v>1197.7568753900441</v>
      </c>
      <c r="AJ371" s="64">
        <f t="shared" si="180"/>
        <v>0.21094226564437601</v>
      </c>
      <c r="AK371" s="64">
        <f t="shared" si="181"/>
        <v>1.0126064688952787</v>
      </c>
      <c r="AL371" s="64">
        <f t="shared" si="182"/>
        <v>1.2606468895278722</v>
      </c>
      <c r="AM371" s="9">
        <v>4.1500000000000004</v>
      </c>
      <c r="AN371" s="17">
        <f t="shared" si="162"/>
        <v>1.0396998106634765</v>
      </c>
      <c r="AO371" s="18">
        <f t="shared" si="183"/>
        <v>1.6137008906524919E-2</v>
      </c>
      <c r="AP371" s="17">
        <f t="shared" si="184"/>
        <v>1.0396998106634765</v>
      </c>
      <c r="AQ371" s="18">
        <f t="shared" si="185"/>
        <v>3.9699810663476498</v>
      </c>
    </row>
    <row r="372" spans="1:43" x14ac:dyDescent="0.3">
      <c r="A372">
        <f t="shared" si="163"/>
        <v>370</v>
      </c>
      <c r="B372" s="7">
        <v>44371</v>
      </c>
      <c r="C372" s="8">
        <v>7.3319000000000001</v>
      </c>
      <c r="D372" s="46">
        <v>1082.7819529999999</v>
      </c>
      <c r="E372" s="46">
        <v>0</v>
      </c>
      <c r="F372" s="46">
        <f t="shared" si="154"/>
        <v>99.264130067102712</v>
      </c>
      <c r="G372" s="47">
        <f t="shared" si="159"/>
        <v>1082.7819529999999</v>
      </c>
      <c r="H372" s="12">
        <f t="shared" si="164"/>
        <v>0.13423186062593295</v>
      </c>
      <c r="I372" s="11">
        <f t="shared" si="165"/>
        <v>1.0600910925354763</v>
      </c>
      <c r="J372" s="12">
        <f t="shared" si="166"/>
        <v>6.0091092535476287</v>
      </c>
      <c r="K372" s="57">
        <f t="shared" si="167"/>
        <v>1182.0460830671027</v>
      </c>
      <c r="L372" s="59">
        <f t="shared" si="168"/>
        <v>0.12430393920097593</v>
      </c>
      <c r="M372" s="58">
        <f t="shared" si="169"/>
        <v>1.0627240992241889</v>
      </c>
      <c r="N372" s="59">
        <f t="shared" si="170"/>
        <v>6.2724099224188867</v>
      </c>
      <c r="O372" s="8">
        <v>8.17</v>
      </c>
      <c r="P372" s="46">
        <v>1099.7105879999999</v>
      </c>
      <c r="Q372" s="46">
        <v>0</v>
      </c>
      <c r="R372" s="46">
        <f t="shared" si="155"/>
        <v>99.264130067102712</v>
      </c>
      <c r="S372" s="48">
        <f t="shared" si="160"/>
        <v>1099.7105879999999</v>
      </c>
      <c r="T372" s="14">
        <f t="shared" si="171"/>
        <v>0.41164671703588507</v>
      </c>
      <c r="U372" s="13">
        <f t="shared" si="172"/>
        <v>1.0364319230286425</v>
      </c>
      <c r="V372" s="14">
        <f t="shared" si="156"/>
        <v>3.643192302864251</v>
      </c>
      <c r="W372" s="56">
        <f t="shared" si="173"/>
        <v>1198.9747180671027</v>
      </c>
      <c r="X372" s="56">
        <f t="shared" si="174"/>
        <v>0.37878340619477147</v>
      </c>
      <c r="Y372" s="56">
        <f t="shared" si="175"/>
        <v>1.0410037971975103</v>
      </c>
      <c r="Z372" s="56">
        <f t="shared" si="176"/>
        <v>4.100379719751035</v>
      </c>
      <c r="AA372" s="8">
        <v>8.6174999999999997</v>
      </c>
      <c r="AB372" s="46">
        <v>1104.5665690000001</v>
      </c>
      <c r="AC372" s="46">
        <v>0</v>
      </c>
      <c r="AD372" s="46">
        <f t="shared" si="157"/>
        <v>99.264130067102712</v>
      </c>
      <c r="AE372" s="49">
        <f t="shared" si="161"/>
        <v>1104.5665690000001</v>
      </c>
      <c r="AF372" s="16">
        <f t="shared" si="177"/>
        <v>0.55145741345616894</v>
      </c>
      <c r="AG372" s="15">
        <f t="shared" si="178"/>
        <v>1.0121545955030973</v>
      </c>
      <c r="AH372" s="16">
        <f t="shared" si="158"/>
        <v>1.2154595503097276</v>
      </c>
      <c r="AI372" s="64">
        <f t="shared" si="179"/>
        <v>1203.8306990671028</v>
      </c>
      <c r="AJ372" s="64">
        <f t="shared" si="180"/>
        <v>0.5070998799385551</v>
      </c>
      <c r="AK372" s="64">
        <f t="shared" si="181"/>
        <v>1.0177413950832968</v>
      </c>
      <c r="AL372" s="64">
        <f t="shared" si="182"/>
        <v>1.7741395083296752</v>
      </c>
      <c r="AM372" s="9">
        <v>4.1500000000000004</v>
      </c>
      <c r="AN372" s="17">
        <f t="shared" si="162"/>
        <v>1.0398675871145244</v>
      </c>
      <c r="AO372" s="18">
        <f t="shared" si="183"/>
        <v>1.6137008906524919E-2</v>
      </c>
      <c r="AP372" s="17">
        <f t="shared" si="184"/>
        <v>1.0398675871145244</v>
      </c>
      <c r="AQ372" s="18">
        <f t="shared" si="185"/>
        <v>3.9867587114524428</v>
      </c>
    </row>
    <row r="373" spans="1:43" x14ac:dyDescent="0.3">
      <c r="A373">
        <f t="shared" si="163"/>
        <v>371</v>
      </c>
      <c r="B373" s="7">
        <v>44372</v>
      </c>
      <c r="C373" s="8">
        <v>7.29</v>
      </c>
      <c r="D373" s="46">
        <v>1083.673061</v>
      </c>
      <c r="E373" s="46">
        <v>0</v>
      </c>
      <c r="F373" s="46">
        <f t="shared" si="154"/>
        <v>99.280148328612626</v>
      </c>
      <c r="G373" s="47">
        <f t="shared" si="159"/>
        <v>1083.673061</v>
      </c>
      <c r="H373" s="12">
        <f t="shared" si="164"/>
        <v>8.2298010003878375E-2</v>
      </c>
      <c r="I373" s="11">
        <f t="shared" si="165"/>
        <v>1.0609635264088613</v>
      </c>
      <c r="J373" s="12">
        <f t="shared" si="166"/>
        <v>6.0963526408861268</v>
      </c>
      <c r="K373" s="57">
        <f t="shared" si="167"/>
        <v>1182.9532093286125</v>
      </c>
      <c r="L373" s="59">
        <f t="shared" si="168"/>
        <v>7.6742038614607822E-2</v>
      </c>
      <c r="M373" s="58">
        <f t="shared" si="169"/>
        <v>1.0635396553627823</v>
      </c>
      <c r="N373" s="59">
        <f t="shared" si="170"/>
        <v>6.3539655362782277</v>
      </c>
      <c r="O373" s="8">
        <v>8.18</v>
      </c>
      <c r="P373" s="46">
        <v>1099.7543720000001</v>
      </c>
      <c r="Q373" s="46">
        <v>0</v>
      </c>
      <c r="R373" s="46">
        <f t="shared" si="155"/>
        <v>99.280148328612626</v>
      </c>
      <c r="S373" s="48">
        <f t="shared" si="160"/>
        <v>1099.7543720000001</v>
      </c>
      <c r="T373" s="14">
        <f t="shared" si="171"/>
        <v>3.9814111528979623E-3</v>
      </c>
      <c r="U373" s="13">
        <f t="shared" si="172"/>
        <v>1.0364731876448181</v>
      </c>
      <c r="V373" s="14">
        <f t="shared" si="156"/>
        <v>3.6473187644818106</v>
      </c>
      <c r="W373" s="56">
        <f t="shared" si="173"/>
        <v>1199.0345203286126</v>
      </c>
      <c r="X373" s="56">
        <f t="shared" si="174"/>
        <v>4.9877833626421619E-3</v>
      </c>
      <c r="Y373" s="56">
        <f t="shared" si="175"/>
        <v>1.0410557202117114</v>
      </c>
      <c r="Z373" s="56">
        <f t="shared" si="176"/>
        <v>4.1055720211711444</v>
      </c>
      <c r="AA373" s="8">
        <v>8.6364000000000001</v>
      </c>
      <c r="AB373" s="46">
        <v>1104.1149499999999</v>
      </c>
      <c r="AC373" s="46">
        <v>0</v>
      </c>
      <c r="AD373" s="46">
        <f t="shared" si="157"/>
        <v>99.280148328612626</v>
      </c>
      <c r="AE373" s="49">
        <f t="shared" si="161"/>
        <v>1104.1149499999999</v>
      </c>
      <c r="AF373" s="16">
        <f t="shared" si="177"/>
        <v>-4.0886535286777104E-2</v>
      </c>
      <c r="AG373" s="15">
        <f t="shared" si="178"/>
        <v>1.0117407605572502</v>
      </c>
      <c r="AH373" s="16">
        <f t="shared" si="158"/>
        <v>1.1740760557250152</v>
      </c>
      <c r="AI373" s="64">
        <f t="shared" si="179"/>
        <v>1203.3950983286124</v>
      </c>
      <c r="AJ373" s="64">
        <f t="shared" si="180"/>
        <v>-3.6184551434681467E-2</v>
      </c>
      <c r="AK373" s="64">
        <f t="shared" si="181"/>
        <v>1.0173731299247208</v>
      </c>
      <c r="AL373" s="64">
        <f t="shared" si="182"/>
        <v>1.7373129924720843</v>
      </c>
      <c r="AM373" s="9">
        <v>4.1500000000000004</v>
      </c>
      <c r="AN373" s="17">
        <f t="shared" si="162"/>
        <v>1.0400353906396731</v>
      </c>
      <c r="AO373" s="18">
        <f t="shared" si="183"/>
        <v>1.6137008906524919E-2</v>
      </c>
      <c r="AP373" s="17">
        <f t="shared" si="184"/>
        <v>1.0400353906396731</v>
      </c>
      <c r="AQ373" s="18">
        <f t="shared" si="185"/>
        <v>4.0035390639673096</v>
      </c>
    </row>
    <row r="374" spans="1:43" x14ac:dyDescent="0.3">
      <c r="A374">
        <f t="shared" si="163"/>
        <v>372</v>
      </c>
      <c r="B374" s="7">
        <v>44375</v>
      </c>
      <c r="C374" s="8">
        <v>7.1285999999999996</v>
      </c>
      <c r="D374" s="46">
        <v>1086.2364889999999</v>
      </c>
      <c r="E374" s="46">
        <v>0</v>
      </c>
      <c r="F374" s="46">
        <f t="shared" si="154"/>
        <v>99.296169174990823</v>
      </c>
      <c r="G374" s="47">
        <f t="shared" si="159"/>
        <v>1086.2364889999999</v>
      </c>
      <c r="H374" s="12">
        <f t="shared" si="164"/>
        <v>0.23654994225237314</v>
      </c>
      <c r="I374" s="11">
        <f t="shared" si="165"/>
        <v>1.0634732350179001</v>
      </c>
      <c r="J374" s="12">
        <f t="shared" si="166"/>
        <v>6.3473235017900143</v>
      </c>
      <c r="K374" s="57">
        <f t="shared" si="167"/>
        <v>1185.5326581749907</v>
      </c>
      <c r="L374" s="59">
        <f t="shared" si="168"/>
        <v>0.21805163771795311</v>
      </c>
      <c r="M374" s="58">
        <f t="shared" si="169"/>
        <v>1.0658587209990806</v>
      </c>
      <c r="N374" s="59">
        <f t="shared" si="170"/>
        <v>6.5858720999080633</v>
      </c>
      <c r="O374" s="8">
        <v>8.0054999999999996</v>
      </c>
      <c r="P374" s="46">
        <v>1105.326626</v>
      </c>
      <c r="Q374" s="46">
        <v>0</v>
      </c>
      <c r="R374" s="46">
        <f t="shared" si="155"/>
        <v>99.296169174990823</v>
      </c>
      <c r="S374" s="48">
        <f t="shared" si="160"/>
        <v>1105.326626</v>
      </c>
      <c r="T374" s="14">
        <f t="shared" si="171"/>
        <v>0.50668168655390033</v>
      </c>
      <c r="U374" s="13">
        <f t="shared" si="172"/>
        <v>1.0417248074726559</v>
      </c>
      <c r="V374" s="14">
        <f t="shared" si="156"/>
        <v>4.1724807472655945</v>
      </c>
      <c r="W374" s="56">
        <f t="shared" si="173"/>
        <v>1204.6227951749909</v>
      </c>
      <c r="X374" s="56">
        <f t="shared" si="174"/>
        <v>0.46606455040565375</v>
      </c>
      <c r="Y374" s="56">
        <f t="shared" si="175"/>
        <v>1.0459077118735884</v>
      </c>
      <c r="Z374" s="56">
        <f t="shared" si="176"/>
        <v>4.5907711873588442</v>
      </c>
      <c r="AA374" s="8">
        <v>8.5190000000000001</v>
      </c>
      <c r="AB374" s="46">
        <v>1109.5450539999999</v>
      </c>
      <c r="AC374" s="46">
        <v>0</v>
      </c>
      <c r="AD374" s="46">
        <f t="shared" si="157"/>
        <v>99.296169174990823</v>
      </c>
      <c r="AE374" s="49">
        <f t="shared" si="161"/>
        <v>1109.5450539999999</v>
      </c>
      <c r="AF374" s="16">
        <f t="shared" si="177"/>
        <v>0.49180603885492502</v>
      </c>
      <c r="AG374" s="15">
        <f t="shared" si="178"/>
        <v>1.0167165627152275</v>
      </c>
      <c r="AH374" s="16">
        <f t="shared" si="158"/>
        <v>1.6716562715227479</v>
      </c>
      <c r="AI374" s="64">
        <f t="shared" si="179"/>
        <v>1208.8412231749908</v>
      </c>
      <c r="AJ374" s="64">
        <f t="shared" si="180"/>
        <v>0.45256332304679514</v>
      </c>
      <c r="AK374" s="64">
        <f t="shared" si="181"/>
        <v>1.0219773875692932</v>
      </c>
      <c r="AL374" s="64">
        <f t="shared" si="182"/>
        <v>2.1977387569293239</v>
      </c>
      <c r="AM374" s="9">
        <v>4.1500000000000004</v>
      </c>
      <c r="AN374" s="17">
        <f t="shared" si="162"/>
        <v>1.0402032212432917</v>
      </c>
      <c r="AO374" s="18">
        <f t="shared" si="183"/>
        <v>1.6137008906524919E-2</v>
      </c>
      <c r="AP374" s="17">
        <f t="shared" si="184"/>
        <v>1.0402032212432917</v>
      </c>
      <c r="AQ374" s="18">
        <f t="shared" si="185"/>
        <v>4.0203221243291676</v>
      </c>
    </row>
    <row r="375" spans="1:43" x14ac:dyDescent="0.3">
      <c r="A375">
        <f t="shared" si="163"/>
        <v>373</v>
      </c>
      <c r="B375" s="7">
        <v>44376</v>
      </c>
      <c r="C375" s="8">
        <v>7.0842999999999998</v>
      </c>
      <c r="D375" s="46">
        <v>1087.153742</v>
      </c>
      <c r="E375" s="46">
        <v>0</v>
      </c>
      <c r="F375" s="46">
        <f t="shared" si="154"/>
        <v>99.312192606654435</v>
      </c>
      <c r="G375" s="47">
        <f t="shared" si="159"/>
        <v>1087.153742</v>
      </c>
      <c r="H375" s="12">
        <f t="shared" si="164"/>
        <v>8.4443213728202515E-2</v>
      </c>
      <c r="I375" s="11">
        <f t="shared" si="165"/>
        <v>1.0643712659946885</v>
      </c>
      <c r="J375" s="12">
        <f t="shared" si="166"/>
        <v>6.4371265994688454</v>
      </c>
      <c r="K375" s="57">
        <f t="shared" si="167"/>
        <v>1186.4659346066544</v>
      </c>
      <c r="L375" s="59">
        <f t="shared" si="168"/>
        <v>7.872211914434768E-2</v>
      </c>
      <c r="M375" s="58">
        <f t="shared" si="169"/>
        <v>1.0666977875713359</v>
      </c>
      <c r="N375" s="59">
        <f t="shared" si="170"/>
        <v>6.6697787571335931</v>
      </c>
      <c r="O375" s="8">
        <v>7.9767000000000001</v>
      </c>
      <c r="P375" s="46">
        <v>1106.5300999999999</v>
      </c>
      <c r="Q375" s="46">
        <v>0</v>
      </c>
      <c r="R375" s="46">
        <f t="shared" si="155"/>
        <v>99.312192606654435</v>
      </c>
      <c r="S375" s="48">
        <f t="shared" si="160"/>
        <v>1106.5300999999999</v>
      </c>
      <c r="T375" s="14">
        <f t="shared" si="171"/>
        <v>0.10887949061311186</v>
      </c>
      <c r="U375" s="13">
        <f t="shared" si="172"/>
        <v>1.0428590321366227</v>
      </c>
      <c r="V375" s="14">
        <f t="shared" si="156"/>
        <v>4.2859032136622677</v>
      </c>
      <c r="W375" s="56">
        <f t="shared" si="173"/>
        <v>1205.8422926066544</v>
      </c>
      <c r="X375" s="56">
        <f t="shared" si="174"/>
        <v>0.10123479619912334</v>
      </c>
      <c r="Y375" s="56">
        <f t="shared" si="175"/>
        <v>1.0469665344141346</v>
      </c>
      <c r="Z375" s="56">
        <f t="shared" si="176"/>
        <v>4.6966534414134564</v>
      </c>
      <c r="AA375" s="8">
        <v>8.4783000000000008</v>
      </c>
      <c r="AB375" s="46">
        <v>1111.6683969999999</v>
      </c>
      <c r="AC375" s="46">
        <v>0</v>
      </c>
      <c r="AD375" s="46">
        <f t="shared" si="157"/>
        <v>99.312192606654435</v>
      </c>
      <c r="AE375" s="49">
        <f t="shared" si="161"/>
        <v>1111.6683969999999</v>
      </c>
      <c r="AF375" s="16">
        <f t="shared" si="177"/>
        <v>0.19137059755665042</v>
      </c>
      <c r="AG375" s="15">
        <f t="shared" si="178"/>
        <v>1.0186622592767531</v>
      </c>
      <c r="AH375" s="16">
        <f t="shared" si="158"/>
        <v>1.8662259276753135</v>
      </c>
      <c r="AI375" s="64">
        <f t="shared" si="179"/>
        <v>1210.9805896066543</v>
      </c>
      <c r="AJ375" s="64">
        <f t="shared" si="180"/>
        <v>0.1769766277530227</v>
      </c>
      <c r="AK375" s="64">
        <f t="shared" si="181"/>
        <v>1.0237860486862118</v>
      </c>
      <c r="AL375" s="64">
        <f t="shared" si="182"/>
        <v>2.3786048686211814</v>
      </c>
      <c r="AM375" s="9">
        <v>4.1500000000000004</v>
      </c>
      <c r="AN375" s="17">
        <f t="shared" si="162"/>
        <v>1.0403710789297496</v>
      </c>
      <c r="AO375" s="18">
        <f t="shared" si="183"/>
        <v>1.6137008906524919E-2</v>
      </c>
      <c r="AP375" s="17">
        <f t="shared" si="184"/>
        <v>1.0403710789297496</v>
      </c>
      <c r="AQ375" s="18">
        <f t="shared" si="185"/>
        <v>4.037107892974956</v>
      </c>
    </row>
    <row r="376" spans="1:43" x14ac:dyDescent="0.3">
      <c r="A376">
        <f t="shared" si="163"/>
        <v>374</v>
      </c>
      <c r="B376" s="7">
        <v>44377</v>
      </c>
      <c r="C376" s="8">
        <v>7.1938000000000004</v>
      </c>
      <c r="D376" s="46">
        <v>1085.92073</v>
      </c>
      <c r="E376" s="46">
        <v>0</v>
      </c>
      <c r="F376" s="46">
        <f t="shared" si="154"/>
        <v>99.328218624020636</v>
      </c>
      <c r="G376" s="47">
        <f t="shared" si="159"/>
        <v>1085.92073</v>
      </c>
      <c r="H376" s="12">
        <f t="shared" si="164"/>
        <v>-0.11341652540620695</v>
      </c>
      <c r="I376" s="11">
        <f t="shared" si="165"/>
        <v>1.0631640930873751</v>
      </c>
      <c r="J376" s="12">
        <f t="shared" si="166"/>
        <v>6.3164093087375139</v>
      </c>
      <c r="K376" s="57">
        <f t="shared" si="167"/>
        <v>1185.2489486240206</v>
      </c>
      <c r="L376" s="59">
        <f t="shared" si="168"/>
        <v>-0.1025723492884989</v>
      </c>
      <c r="M376" s="58">
        <f t="shared" si="169"/>
        <v>1.0656036505908155</v>
      </c>
      <c r="N376" s="59">
        <f t="shared" si="170"/>
        <v>6.5603650590815521</v>
      </c>
      <c r="O376" s="8">
        <v>8.0962999999999994</v>
      </c>
      <c r="P376" s="46">
        <v>1103.282639</v>
      </c>
      <c r="Q376" s="46">
        <v>0</v>
      </c>
      <c r="R376" s="46">
        <f t="shared" si="155"/>
        <v>99.328218624020636</v>
      </c>
      <c r="S376" s="48">
        <f t="shared" si="160"/>
        <v>1103.282639</v>
      </c>
      <c r="T376" s="14">
        <f t="shared" si="171"/>
        <v>-0.29348148776069394</v>
      </c>
      <c r="U376" s="13">
        <f t="shared" si="172"/>
        <v>1.0397984339338613</v>
      </c>
      <c r="V376" s="14">
        <f t="shared" si="156"/>
        <v>3.9798433933861288</v>
      </c>
      <c r="W376" s="56">
        <f t="shared" si="173"/>
        <v>1202.6108576240206</v>
      </c>
      <c r="X376" s="56">
        <f t="shared" si="174"/>
        <v>-0.26798155964893322</v>
      </c>
      <c r="Y376" s="56">
        <f t="shared" si="175"/>
        <v>1.0441608571662091</v>
      </c>
      <c r="Z376" s="56">
        <f t="shared" si="176"/>
        <v>4.41608571662091</v>
      </c>
      <c r="AA376" s="8">
        <v>8.5570000000000004</v>
      </c>
      <c r="AB376" s="46">
        <v>1108.623484</v>
      </c>
      <c r="AC376" s="46">
        <v>0</v>
      </c>
      <c r="AD376" s="46">
        <f t="shared" si="157"/>
        <v>99.328218624020636</v>
      </c>
      <c r="AE376" s="49">
        <f t="shared" si="161"/>
        <v>1108.623484</v>
      </c>
      <c r="AF376" s="16">
        <f t="shared" si="177"/>
        <v>-0.27390479105253718</v>
      </c>
      <c r="AG376" s="15">
        <f t="shared" si="178"/>
        <v>1.0158720945439501</v>
      </c>
      <c r="AH376" s="16">
        <f t="shared" si="158"/>
        <v>1.587209454395011</v>
      </c>
      <c r="AI376" s="64">
        <f t="shared" si="179"/>
        <v>1207.9517026240205</v>
      </c>
      <c r="AJ376" s="64">
        <f t="shared" si="180"/>
        <v>-0.25011854100961406</v>
      </c>
      <c r="AK376" s="64">
        <f t="shared" si="181"/>
        <v>1.0212253699581779</v>
      </c>
      <c r="AL376" s="64">
        <f t="shared" si="182"/>
        <v>2.122536995817792</v>
      </c>
      <c r="AM376" s="9">
        <v>4.1500000000000004</v>
      </c>
      <c r="AN376" s="17">
        <f t="shared" si="162"/>
        <v>1.0405389637034173</v>
      </c>
      <c r="AO376" s="18">
        <f t="shared" si="183"/>
        <v>1.6137008906524919E-2</v>
      </c>
      <c r="AP376" s="17">
        <f t="shared" si="184"/>
        <v>1.0405389637034173</v>
      </c>
      <c r="AQ376" s="18">
        <f t="shared" si="185"/>
        <v>4.0538963703417252</v>
      </c>
    </row>
    <row r="377" spans="1:43" x14ac:dyDescent="0.3">
      <c r="A377">
        <f t="shared" si="163"/>
        <v>375</v>
      </c>
      <c r="B377" s="7">
        <v>44378</v>
      </c>
      <c r="C377" s="8">
        <v>7.2436999999999996</v>
      </c>
      <c r="D377" s="46">
        <v>1036.7178939999999</v>
      </c>
      <c r="E377" s="46">
        <v>48.80885</v>
      </c>
      <c r="F377" s="46">
        <f t="shared" si="154"/>
        <v>148.15309722750669</v>
      </c>
      <c r="G377" s="47">
        <f t="shared" si="159"/>
        <v>1085.5267439999998</v>
      </c>
      <c r="H377" s="12">
        <f t="shared" si="164"/>
        <v>-3.6281285467332225E-2</v>
      </c>
      <c r="I377" s="11">
        <f t="shared" si="165"/>
        <v>1.0627783634877759</v>
      </c>
      <c r="J377" s="12">
        <f t="shared" si="166"/>
        <v>6.2778363487775879</v>
      </c>
      <c r="K377" s="57">
        <f t="shared" si="167"/>
        <v>1184.8709912275067</v>
      </c>
      <c r="L377" s="59">
        <f t="shared" si="168"/>
        <v>-3.1888439719995887E-2</v>
      </c>
      <c r="M377" s="58">
        <f t="shared" si="169"/>
        <v>1.0652638462130428</v>
      </c>
      <c r="N377" s="59">
        <f t="shared" si="170"/>
        <v>6.526384621304282</v>
      </c>
      <c r="O377" s="8">
        <v>8.1968999999999994</v>
      </c>
      <c r="P377" s="46">
        <v>1051.8159969999999</v>
      </c>
      <c r="Q377" s="46">
        <v>48.80885</v>
      </c>
      <c r="R377" s="46">
        <f t="shared" si="155"/>
        <v>148.15309722750669</v>
      </c>
      <c r="S377" s="48">
        <f t="shared" si="160"/>
        <v>1100.6248469999998</v>
      </c>
      <c r="T377" s="14">
        <f t="shared" si="171"/>
        <v>-0.24089856089906103</v>
      </c>
      <c r="U377" s="13">
        <f t="shared" si="172"/>
        <v>1.0372935744702636</v>
      </c>
      <c r="V377" s="14">
        <f t="shared" si="156"/>
        <v>3.7293574470263602</v>
      </c>
      <c r="W377" s="56">
        <f t="shared" si="173"/>
        <v>1199.9690942275065</v>
      </c>
      <c r="X377" s="56">
        <f t="shared" si="174"/>
        <v>-0.21966901261255556</v>
      </c>
      <c r="Y377" s="56">
        <f t="shared" si="175"/>
        <v>1.0418671593211852</v>
      </c>
      <c r="Z377" s="56">
        <f t="shared" si="176"/>
        <v>4.1867159321185232</v>
      </c>
      <c r="AA377" s="8">
        <v>8.6788000000000007</v>
      </c>
      <c r="AB377" s="46">
        <v>1054.9402399999999</v>
      </c>
      <c r="AC377" s="46">
        <v>48.80885</v>
      </c>
      <c r="AD377" s="46">
        <f t="shared" si="157"/>
        <v>148.15309722750669</v>
      </c>
      <c r="AE377" s="49">
        <f t="shared" si="161"/>
        <v>1103.7490899999998</v>
      </c>
      <c r="AF377" s="16">
        <f t="shared" si="177"/>
        <v>-0.43967984354913447</v>
      </c>
      <c r="AG377" s="15">
        <f t="shared" si="178"/>
        <v>1.0114055097079999</v>
      </c>
      <c r="AH377" s="16">
        <f t="shared" si="158"/>
        <v>1.1405509707999917</v>
      </c>
      <c r="AI377" s="64">
        <f t="shared" si="179"/>
        <v>1203.0933372275067</v>
      </c>
      <c r="AJ377" s="64">
        <f t="shared" si="180"/>
        <v>-0.40219864634984948</v>
      </c>
      <c r="AK377" s="64">
        <f t="shared" si="181"/>
        <v>1.0171180153440249</v>
      </c>
      <c r="AL377" s="64">
        <f t="shared" si="182"/>
        <v>1.7118015344024906</v>
      </c>
      <c r="AM377" s="9">
        <v>4.1500000000000004</v>
      </c>
      <c r="AN377" s="17">
        <f t="shared" si="162"/>
        <v>1.0407068755686659</v>
      </c>
      <c r="AO377" s="18">
        <f t="shared" si="183"/>
        <v>1.6137008906524919E-2</v>
      </c>
      <c r="AP377" s="17">
        <f t="shared" si="184"/>
        <v>1.0407068755686659</v>
      </c>
      <c r="AQ377" s="18">
        <f t="shared" si="185"/>
        <v>4.0706875568665923</v>
      </c>
    </row>
    <row r="378" spans="1:43" x14ac:dyDescent="0.3">
      <c r="A378">
        <f t="shared" si="163"/>
        <v>376</v>
      </c>
      <c r="B378" s="7">
        <v>44379</v>
      </c>
      <c r="C378" s="8">
        <v>7.1943000000000001</v>
      </c>
      <c r="D378" s="46">
        <v>1037.6903600000001</v>
      </c>
      <c r="E378" s="46">
        <v>0</v>
      </c>
      <c r="F378" s="46">
        <f t="shared" si="154"/>
        <v>148.17700470600158</v>
      </c>
      <c r="G378" s="47">
        <f t="shared" si="159"/>
        <v>1037.6903600000001</v>
      </c>
      <c r="H378" s="12">
        <f t="shared" si="164"/>
        <v>9.3802374361273699E-2</v>
      </c>
      <c r="I378" s="11">
        <f t="shared" ref="I378:I441" si="186">+(1+H378/100)*I377</f>
        <v>1.0637752748269254</v>
      </c>
      <c r="J378" s="12">
        <f t="shared" ref="J378:J441" si="187">+(I378-1)*100</f>
        <v>6.3775274826925354</v>
      </c>
      <c r="K378" s="57">
        <f t="shared" si="167"/>
        <v>1185.8673647060016</v>
      </c>
      <c r="L378" s="59">
        <f t="shared" si="168"/>
        <v>8.4091304949795997E-2</v>
      </c>
      <c r="M378" s="58">
        <f t="shared" si="169"/>
        <v>1.0661596404824818</v>
      </c>
      <c r="N378" s="59">
        <f t="shared" si="170"/>
        <v>6.6159640482481796</v>
      </c>
      <c r="O378" s="8">
        <v>8.1796000000000006</v>
      </c>
      <c r="P378" s="46">
        <v>1052.659193</v>
      </c>
      <c r="Q378" s="46">
        <v>0</v>
      </c>
      <c r="R378" s="46">
        <f t="shared" si="155"/>
        <v>148.17700470600158</v>
      </c>
      <c r="S378" s="48">
        <f t="shared" si="160"/>
        <v>1052.659193</v>
      </c>
      <c r="T378" s="14">
        <f t="shared" si="171"/>
        <v>8.016573263811555E-2</v>
      </c>
      <c r="U378" s="13">
        <f t="shared" si="172"/>
        <v>1.0381251284638457</v>
      </c>
      <c r="V378" s="14">
        <f t="shared" si="156"/>
        <v>3.8125128463845748</v>
      </c>
      <c r="W378" s="56">
        <f t="shared" si="173"/>
        <v>1200.8361977060015</v>
      </c>
      <c r="X378" s="56">
        <f t="shared" si="174"/>
        <v>7.2260484262987035E-2</v>
      </c>
      <c r="Y378" s="56">
        <f t="shared" si="175"/>
        <v>1.0426200175758877</v>
      </c>
      <c r="Z378" s="56">
        <f t="shared" si="176"/>
        <v>4.2620017575887736</v>
      </c>
      <c r="AA378" s="8">
        <v>8.6647999999999996</v>
      </c>
      <c r="AB378" s="46">
        <v>1055.8883639999999</v>
      </c>
      <c r="AC378" s="46">
        <v>0</v>
      </c>
      <c r="AD378" s="46">
        <f t="shared" si="157"/>
        <v>148.17700470600158</v>
      </c>
      <c r="AE378" s="49">
        <f t="shared" si="161"/>
        <v>1055.8883639999999</v>
      </c>
      <c r="AF378" s="16">
        <f t="shared" si="177"/>
        <v>8.9874664369604673E-2</v>
      </c>
      <c r="AG378" s="15">
        <f t="shared" si="178"/>
        <v>1.0123145070152657</v>
      </c>
      <c r="AH378" s="16">
        <f t="shared" si="158"/>
        <v>1.2314507015265708</v>
      </c>
      <c r="AI378" s="64">
        <f t="shared" si="179"/>
        <v>1204.0653687060014</v>
      </c>
      <c r="AJ378" s="64">
        <f t="shared" si="180"/>
        <v>8.0794353057811463E-2</v>
      </c>
      <c r="AK378" s="64">
        <f t="shared" si="181"/>
        <v>1.0179397892643565</v>
      </c>
      <c r="AL378" s="64">
        <f t="shared" si="182"/>
        <v>1.7939789264356465</v>
      </c>
      <c r="AM378" s="9">
        <v>4.1500000000000004</v>
      </c>
      <c r="AN378" s="17">
        <f t="shared" si="162"/>
        <v>1.0408748145298672</v>
      </c>
      <c r="AO378" s="18">
        <f t="shared" si="183"/>
        <v>1.6137008906524919E-2</v>
      </c>
      <c r="AP378" s="17">
        <f t="shared" si="184"/>
        <v>1.0408748145298672</v>
      </c>
      <c r="AQ378" s="18">
        <f t="shared" si="185"/>
        <v>4.0874814529867187</v>
      </c>
    </row>
    <row r="379" spans="1:43" x14ac:dyDescent="0.3">
      <c r="A379">
        <f t="shared" si="163"/>
        <v>377</v>
      </c>
      <c r="B379" s="7">
        <v>44382</v>
      </c>
      <c r="C379" s="8">
        <v>7.2961999999999998</v>
      </c>
      <c r="D379" s="46">
        <v>1036.5684369999999</v>
      </c>
      <c r="E379" s="46">
        <v>0</v>
      </c>
      <c r="F379" s="46">
        <f t="shared" si="154"/>
        <v>148.2009160424484</v>
      </c>
      <c r="G379" s="47">
        <f t="shared" si="159"/>
        <v>1036.5684369999999</v>
      </c>
      <c r="H379" s="12">
        <f t="shared" si="164"/>
        <v>-0.10811731931287261</v>
      </c>
      <c r="I379" s="11">
        <f t="shared" si="186"/>
        <v>1.0626251495162693</v>
      </c>
      <c r="J379" s="12">
        <f t="shared" si="187"/>
        <v>6.2625149516269296</v>
      </c>
      <c r="K379" s="57">
        <f t="shared" si="167"/>
        <v>1184.7693530424483</v>
      </c>
      <c r="L379" s="59">
        <f t="shared" si="168"/>
        <v>-9.2591439500955275E-2</v>
      </c>
      <c r="M379" s="58">
        <f t="shared" si="169"/>
        <v>1.0651724679239809</v>
      </c>
      <c r="N379" s="59">
        <f t="shared" si="170"/>
        <v>6.5172467923980903</v>
      </c>
      <c r="O379" s="8">
        <v>8.2629000000000001</v>
      </c>
      <c r="P379" s="46">
        <v>1050.5169100000001</v>
      </c>
      <c r="Q379" s="46">
        <v>0</v>
      </c>
      <c r="R379" s="46">
        <f t="shared" si="155"/>
        <v>148.2009160424484</v>
      </c>
      <c r="S379" s="48">
        <f t="shared" si="160"/>
        <v>1050.5169100000001</v>
      </c>
      <c r="T379" s="14">
        <f t="shared" si="171"/>
        <v>-0.20351154621036649</v>
      </c>
      <c r="U379" s="13">
        <f t="shared" si="172"/>
        <v>1.0360124239633106</v>
      </c>
      <c r="V379" s="14">
        <f t="shared" si="156"/>
        <v>3.6012423963310614</v>
      </c>
      <c r="W379" s="56">
        <f t="shared" si="173"/>
        <v>1198.7178260424485</v>
      </c>
      <c r="X379" s="56">
        <f t="shared" si="174"/>
        <v>-0.1764080452937522</v>
      </c>
      <c r="Y379" s="56">
        <f t="shared" si="175"/>
        <v>1.0407807519830408</v>
      </c>
      <c r="Z379" s="56">
        <f t="shared" si="176"/>
        <v>4.0780751983040764</v>
      </c>
      <c r="AA379" s="8">
        <v>8.7369000000000003</v>
      </c>
      <c r="AB379" s="46">
        <v>1053.155094</v>
      </c>
      <c r="AC379" s="46">
        <v>0</v>
      </c>
      <c r="AD379" s="46">
        <f t="shared" si="157"/>
        <v>148.2009160424484</v>
      </c>
      <c r="AE379" s="49">
        <f t="shared" si="161"/>
        <v>1053.155094</v>
      </c>
      <c r="AF379" s="16">
        <f t="shared" si="177"/>
        <v>-0.25885975195764077</v>
      </c>
      <c r="AG379" s="15">
        <f t="shared" si="178"/>
        <v>1.0096940321933747</v>
      </c>
      <c r="AH379" s="16">
        <f t="shared" si="158"/>
        <v>0.96940321933747242</v>
      </c>
      <c r="AI379" s="64">
        <f t="shared" si="179"/>
        <v>1201.3560100424484</v>
      </c>
      <c r="AJ379" s="64">
        <f t="shared" si="180"/>
        <v>-0.22501757246492504</v>
      </c>
      <c r="AK379" s="64">
        <f t="shared" si="181"/>
        <v>1.0156492458613993</v>
      </c>
      <c r="AL379" s="64">
        <f t="shared" si="182"/>
        <v>1.5649245861399264</v>
      </c>
      <c r="AM379" s="9">
        <v>4.1500000000000004</v>
      </c>
      <c r="AN379" s="17">
        <f t="shared" si="162"/>
        <v>1.0410427805913935</v>
      </c>
      <c r="AO379" s="18">
        <f t="shared" si="183"/>
        <v>1.6137008906524919E-2</v>
      </c>
      <c r="AP379" s="17">
        <f t="shared" si="184"/>
        <v>1.0410427805913935</v>
      </c>
      <c r="AQ379" s="18">
        <f t="shared" si="185"/>
        <v>4.1042780591393546</v>
      </c>
    </row>
    <row r="380" spans="1:43" x14ac:dyDescent="0.3">
      <c r="A380">
        <f t="shared" si="163"/>
        <v>378</v>
      </c>
      <c r="B380" s="7">
        <v>44383</v>
      </c>
      <c r="C380" s="8">
        <v>7.4</v>
      </c>
      <c r="D380" s="46">
        <v>1035.430818</v>
      </c>
      <c r="E380" s="46">
        <v>0</v>
      </c>
      <c r="F380" s="46">
        <f t="shared" si="154"/>
        <v>148.22483123746972</v>
      </c>
      <c r="G380" s="47">
        <f t="shared" si="159"/>
        <v>1035.430818</v>
      </c>
      <c r="H380" s="12">
        <f t="shared" si="164"/>
        <v>-0.10974856646149833</v>
      </c>
      <c r="I380" s="11">
        <f t="shared" si="186"/>
        <v>1.0614589336478157</v>
      </c>
      <c r="J380" s="12">
        <f t="shared" si="187"/>
        <v>6.1458933647815739</v>
      </c>
      <c r="K380" s="57">
        <f t="shared" si="167"/>
        <v>1183.6556492374698</v>
      </c>
      <c r="L380" s="59">
        <f t="shared" si="168"/>
        <v>-9.4001739842319854E-2</v>
      </c>
      <c r="M380" s="58">
        <f t="shared" si="169"/>
        <v>1.0641711872718109</v>
      </c>
      <c r="N380" s="59">
        <f t="shared" si="170"/>
        <v>6.4171187271810926</v>
      </c>
      <c r="O380" s="8">
        <v>8.3849999999999998</v>
      </c>
      <c r="P380" s="46">
        <v>1047.244631</v>
      </c>
      <c r="Q380" s="46">
        <v>0</v>
      </c>
      <c r="R380" s="46">
        <f t="shared" si="155"/>
        <v>148.22483123746972</v>
      </c>
      <c r="S380" s="48">
        <f t="shared" si="160"/>
        <v>1047.244631</v>
      </c>
      <c r="T380" s="14">
        <f t="shared" si="171"/>
        <v>-0.31149227288497228</v>
      </c>
      <c r="U380" s="13">
        <f t="shared" si="172"/>
        <v>1.0327853253165367</v>
      </c>
      <c r="V380" s="14">
        <f t="shared" si="156"/>
        <v>3.2785325316536662</v>
      </c>
      <c r="W380" s="56">
        <f t="shared" si="173"/>
        <v>1195.4694622374698</v>
      </c>
      <c r="X380" s="56">
        <f t="shared" si="174"/>
        <v>-0.27098652697132852</v>
      </c>
      <c r="Y380" s="56">
        <f t="shared" si="175"/>
        <v>1.0379603763698559</v>
      </c>
      <c r="Z380" s="56">
        <f t="shared" si="176"/>
        <v>3.7960376369855942</v>
      </c>
      <c r="AA380" s="8">
        <v>8.8384</v>
      </c>
      <c r="AB380" s="46">
        <v>1049.1904239999999</v>
      </c>
      <c r="AC380" s="46">
        <v>0</v>
      </c>
      <c r="AD380" s="46">
        <f t="shared" si="157"/>
        <v>148.22483123746972</v>
      </c>
      <c r="AE380" s="49">
        <f t="shared" si="161"/>
        <v>1049.1904239999999</v>
      </c>
      <c r="AF380" s="16">
        <f t="shared" si="177"/>
        <v>-0.37645642342589714</v>
      </c>
      <c r="AG380" s="15">
        <f t="shared" si="178"/>
        <v>1.0058929741522349</v>
      </c>
      <c r="AH380" s="16">
        <f t="shared" si="158"/>
        <v>0.58929741522348866</v>
      </c>
      <c r="AI380" s="64">
        <f t="shared" si="179"/>
        <v>1197.4152552374696</v>
      </c>
      <c r="AJ380" s="64">
        <f t="shared" si="180"/>
        <v>-0.32802556211788403</v>
      </c>
      <c r="AK380" s="64">
        <f t="shared" si="181"/>
        <v>1.0123176567135164</v>
      </c>
      <c r="AL380" s="64">
        <f t="shared" si="182"/>
        <v>1.2317656713516367</v>
      </c>
      <c r="AM380" s="9">
        <v>4.1500000000000004</v>
      </c>
      <c r="AN380" s="17">
        <f t="shared" si="162"/>
        <v>1.0412107737576184</v>
      </c>
      <c r="AO380" s="18">
        <f t="shared" si="183"/>
        <v>1.6137008906524919E-2</v>
      </c>
      <c r="AP380" s="17">
        <f t="shared" si="184"/>
        <v>1.0412107737576184</v>
      </c>
      <c r="AQ380" s="18">
        <f t="shared" si="185"/>
        <v>4.1210773757618391</v>
      </c>
    </row>
    <row r="381" spans="1:43" x14ac:dyDescent="0.3">
      <c r="A381">
        <f t="shared" si="163"/>
        <v>379</v>
      </c>
      <c r="B381" s="7">
        <v>44384</v>
      </c>
      <c r="C381" s="8">
        <v>7.3449999999999998</v>
      </c>
      <c r="D381" s="46">
        <v>1036.4781700000001</v>
      </c>
      <c r="E381" s="46">
        <v>0</v>
      </c>
      <c r="F381" s="46">
        <f t="shared" si="154"/>
        <v>148.2487502916882</v>
      </c>
      <c r="G381" s="47">
        <f t="shared" si="159"/>
        <v>1036.4781700000001</v>
      </c>
      <c r="H381" s="12">
        <f t="shared" si="164"/>
        <v>0.10115132578563113</v>
      </c>
      <c r="I381" s="11">
        <f t="shared" si="186"/>
        <v>1.0625326134318704</v>
      </c>
      <c r="J381" s="12">
        <f t="shared" si="187"/>
        <v>6.2532613431870443</v>
      </c>
      <c r="K381" s="57">
        <f t="shared" si="167"/>
        <v>1184.7269202916882</v>
      </c>
      <c r="L381" s="59">
        <f t="shared" si="168"/>
        <v>9.0505296443987859E-2</v>
      </c>
      <c r="M381" s="58">
        <f t="shared" si="169"/>
        <v>1.0651343185595228</v>
      </c>
      <c r="N381" s="59">
        <f t="shared" si="170"/>
        <v>6.5134318559522786</v>
      </c>
      <c r="O381" s="8">
        <v>8.2765000000000004</v>
      </c>
      <c r="P381" s="46">
        <v>1050.777229</v>
      </c>
      <c r="Q381" s="46">
        <v>0</v>
      </c>
      <c r="R381" s="46">
        <f t="shared" si="155"/>
        <v>148.2487502916882</v>
      </c>
      <c r="S381" s="48">
        <f t="shared" si="160"/>
        <v>1050.777229</v>
      </c>
      <c r="T381" s="14">
        <f t="shared" si="171"/>
        <v>0.33732309485576817</v>
      </c>
      <c r="U381" s="13">
        <f t="shared" si="172"/>
        <v>1.0362691487391107</v>
      </c>
      <c r="V381" s="14">
        <f t="shared" si="156"/>
        <v>3.626914873911069</v>
      </c>
      <c r="W381" s="56">
        <f t="shared" si="173"/>
        <v>1199.0259792916881</v>
      </c>
      <c r="X381" s="56">
        <f t="shared" si="174"/>
        <v>0.29749961555369797</v>
      </c>
      <c r="Y381" s="56">
        <f t="shared" si="175"/>
        <v>1.0410483044991561</v>
      </c>
      <c r="Z381" s="56">
        <f t="shared" si="176"/>
        <v>4.1048304499156085</v>
      </c>
      <c r="AA381" s="8">
        <v>8.74</v>
      </c>
      <c r="AB381" s="46">
        <v>1053.7233670000001</v>
      </c>
      <c r="AC381" s="46">
        <v>0</v>
      </c>
      <c r="AD381" s="46">
        <f t="shared" si="157"/>
        <v>148.2487502916882</v>
      </c>
      <c r="AE381" s="49">
        <f t="shared" si="161"/>
        <v>1053.7233670000001</v>
      </c>
      <c r="AF381" s="16">
        <f t="shared" si="177"/>
        <v>0.43204197220161333</v>
      </c>
      <c r="AG381" s="15">
        <f t="shared" si="178"/>
        <v>1.0102388539959997</v>
      </c>
      <c r="AH381" s="16">
        <f t="shared" si="158"/>
        <v>1.0238853995999664</v>
      </c>
      <c r="AI381" s="64">
        <f t="shared" si="179"/>
        <v>1201.9721172916882</v>
      </c>
      <c r="AJ381" s="64">
        <f t="shared" si="180"/>
        <v>0.38055820938365237</v>
      </c>
      <c r="AK381" s="64">
        <f t="shared" si="181"/>
        <v>1.0161701146611799</v>
      </c>
      <c r="AL381" s="64">
        <f t="shared" si="182"/>
        <v>1.6170114661179902</v>
      </c>
      <c r="AM381" s="9">
        <v>4.1500000000000004</v>
      </c>
      <c r="AN381" s="17">
        <f t="shared" si="162"/>
        <v>1.0413787940329153</v>
      </c>
      <c r="AO381" s="18">
        <f t="shared" si="183"/>
        <v>1.6137008906524919E-2</v>
      </c>
      <c r="AP381" s="17">
        <f t="shared" si="184"/>
        <v>1.0413787940329153</v>
      </c>
      <c r="AQ381" s="18">
        <f t="shared" si="185"/>
        <v>4.1378794032915334</v>
      </c>
    </row>
    <row r="382" spans="1:43" x14ac:dyDescent="0.3">
      <c r="A382">
        <f t="shared" si="163"/>
        <v>380</v>
      </c>
      <c r="B382" s="7">
        <v>44385</v>
      </c>
      <c r="C382" s="8">
        <v>7.415</v>
      </c>
      <c r="D382" s="46">
        <v>1035.812696</v>
      </c>
      <c r="E382" s="46">
        <v>0</v>
      </c>
      <c r="F382" s="46">
        <f t="shared" ref="F382:F445" si="188">+(F381*(1+AO381/100))+E382</f>
        <v>148.27267320572659</v>
      </c>
      <c r="G382" s="47">
        <f t="shared" si="159"/>
        <v>1035.812696</v>
      </c>
      <c r="H382" s="12">
        <f t="shared" si="164"/>
        <v>-6.4205307864817485E-2</v>
      </c>
      <c r="I382" s="11">
        <f t="shared" si="186"/>
        <v>1.0618504110962523</v>
      </c>
      <c r="J382" s="12">
        <f t="shared" si="187"/>
        <v>6.1850411096252333</v>
      </c>
      <c r="K382" s="57">
        <f t="shared" si="167"/>
        <v>1184.0853692057265</v>
      </c>
      <c r="L382" s="59">
        <f t="shared" si="168"/>
        <v>-5.4151811271729855E-2</v>
      </c>
      <c r="M382" s="58">
        <f t="shared" si="169"/>
        <v>1.0645575290335461</v>
      </c>
      <c r="N382" s="59">
        <f t="shared" si="170"/>
        <v>6.4557529033546057</v>
      </c>
      <c r="O382" s="8">
        <v>8.3371999999999993</v>
      </c>
      <c r="P382" s="46">
        <v>1049.3198520000001</v>
      </c>
      <c r="Q382" s="46">
        <v>0</v>
      </c>
      <c r="R382" s="46">
        <f t="shared" ref="R382:R445" si="189">+(R381*(1+AO381/100))+Q382</f>
        <v>148.27267320572659</v>
      </c>
      <c r="S382" s="48">
        <f t="shared" si="160"/>
        <v>1049.3198520000001</v>
      </c>
      <c r="T382" s="14">
        <f t="shared" si="171"/>
        <v>-0.13869514486785084</v>
      </c>
      <c r="U382" s="13">
        <f t="shared" si="172"/>
        <v>1.0348318937420462</v>
      </c>
      <c r="V382" s="14">
        <f t="shared" ref="V382:V445" si="190">+(U382-1)*100</f>
        <v>3.4831893742046205</v>
      </c>
      <c r="W382" s="56">
        <f t="shared" si="173"/>
        <v>1197.5925252057266</v>
      </c>
      <c r="X382" s="56">
        <f t="shared" si="174"/>
        <v>-0.11955154523076716</v>
      </c>
      <c r="Y382" s="56">
        <f t="shared" si="175"/>
        <v>1.0398037151645287</v>
      </c>
      <c r="Z382" s="56">
        <f t="shared" si="176"/>
        <v>3.9803715164528741</v>
      </c>
      <c r="AA382" s="8">
        <v>8.7657000000000007</v>
      </c>
      <c r="AB382" s="46">
        <v>1052.9804160000001</v>
      </c>
      <c r="AC382" s="46">
        <v>0</v>
      </c>
      <c r="AD382" s="46">
        <f t="shared" ref="AD382:AD445" si="191">+(AD381*(1+AO381/100))+AC382</f>
        <v>148.27267320572659</v>
      </c>
      <c r="AE382" s="49">
        <f t="shared" si="161"/>
        <v>1052.9804160000001</v>
      </c>
      <c r="AF382" s="16">
        <f t="shared" si="177"/>
        <v>-7.0507215011772484E-2</v>
      </c>
      <c r="AG382" s="15">
        <f t="shared" si="178"/>
        <v>1.0095265627150802</v>
      </c>
      <c r="AH382" s="16">
        <f t="shared" ref="AH382:AH445" si="192">+(AG382-1)*100</f>
        <v>0.95265627150802334</v>
      </c>
      <c r="AI382" s="64">
        <f t="shared" si="179"/>
        <v>1201.2530892057266</v>
      </c>
      <c r="AJ382" s="64">
        <f t="shared" si="180"/>
        <v>-5.9820695972689908E-2</v>
      </c>
      <c r="AK382" s="64">
        <f t="shared" si="181"/>
        <v>1.0155622346263231</v>
      </c>
      <c r="AL382" s="64">
        <f t="shared" si="182"/>
        <v>1.5562234626323113</v>
      </c>
      <c r="AM382" s="9">
        <v>4.1500000000000004</v>
      </c>
      <c r="AN382" s="17">
        <f t="shared" si="162"/>
        <v>1.0415468414216591</v>
      </c>
      <c r="AO382" s="18">
        <f t="shared" si="183"/>
        <v>1.6137008906524919E-2</v>
      </c>
      <c r="AP382" s="17">
        <f t="shared" si="184"/>
        <v>1.0415468414216591</v>
      </c>
      <c r="AQ382" s="18">
        <f t="shared" si="185"/>
        <v>4.1546841421659098</v>
      </c>
    </row>
    <row r="383" spans="1:43" x14ac:dyDescent="0.3">
      <c r="A383">
        <f t="shared" si="163"/>
        <v>381</v>
      </c>
      <c r="B383" s="7">
        <v>44386</v>
      </c>
      <c r="C383" s="8">
        <v>7.415</v>
      </c>
      <c r="D383" s="46">
        <v>1036.106751</v>
      </c>
      <c r="E383" s="46">
        <v>0</v>
      </c>
      <c r="F383" s="46">
        <f t="shared" si="188"/>
        <v>148.29659998020773</v>
      </c>
      <c r="G383" s="47">
        <f t="shared" si="159"/>
        <v>1036.106751</v>
      </c>
      <c r="H383" s="12">
        <f t="shared" si="164"/>
        <v>2.8388819825786449E-2</v>
      </c>
      <c r="I383" s="11">
        <f t="shared" si="186"/>
        <v>1.0621518578962779</v>
      </c>
      <c r="J383" s="12">
        <f t="shared" si="187"/>
        <v>6.2151857896277862</v>
      </c>
      <c r="K383" s="57">
        <f t="shared" si="167"/>
        <v>1184.4033509802077</v>
      </c>
      <c r="L383" s="59">
        <f t="shared" si="168"/>
        <v>2.6854632507999909E-2</v>
      </c>
      <c r="M383" s="58">
        <f t="shared" si="169"/>
        <v>1.0648434120458043</v>
      </c>
      <c r="N383" s="59">
        <f t="shared" si="170"/>
        <v>6.4843412045804349</v>
      </c>
      <c r="O383" s="8">
        <v>8.3371999999999993</v>
      </c>
      <c r="P383" s="46">
        <v>1049.6533489999999</v>
      </c>
      <c r="Q383" s="46">
        <v>0</v>
      </c>
      <c r="R383" s="46">
        <f t="shared" si="189"/>
        <v>148.29659998020773</v>
      </c>
      <c r="S383" s="48">
        <f t="shared" si="160"/>
        <v>1049.6533489999999</v>
      </c>
      <c r="T383" s="14">
        <f t="shared" si="171"/>
        <v>3.1782206289543424E-2</v>
      </c>
      <c r="U383" s="13">
        <f t="shared" si="172"/>
        <v>1.0351607861492653</v>
      </c>
      <c r="V383" s="14">
        <f t="shared" si="190"/>
        <v>3.5160786149265322</v>
      </c>
      <c r="W383" s="56">
        <f t="shared" si="173"/>
        <v>1197.9499489802076</v>
      </c>
      <c r="X383" s="56">
        <f t="shared" si="174"/>
        <v>2.9845190827293422E-2</v>
      </c>
      <c r="Y383" s="56">
        <f t="shared" si="175"/>
        <v>1.0401140465675489</v>
      </c>
      <c r="Z383" s="56">
        <f t="shared" si="176"/>
        <v>4.0114046567548911</v>
      </c>
      <c r="AA383" s="8">
        <v>8.7657000000000007</v>
      </c>
      <c r="AB383" s="46">
        <v>1053.331576</v>
      </c>
      <c r="AC383" s="46">
        <v>0</v>
      </c>
      <c r="AD383" s="46">
        <f t="shared" si="191"/>
        <v>148.29659998020773</v>
      </c>
      <c r="AE383" s="49">
        <f t="shared" si="161"/>
        <v>1053.331576</v>
      </c>
      <c r="AF383" s="16">
        <f t="shared" si="177"/>
        <v>3.3349148252348471E-2</v>
      </c>
      <c r="AG383" s="15">
        <f t="shared" si="178"/>
        <v>1.009863231225127</v>
      </c>
      <c r="AH383" s="16">
        <f t="shared" si="192"/>
        <v>0.98632312251270005</v>
      </c>
      <c r="AI383" s="64">
        <f t="shared" si="179"/>
        <v>1201.6281759802077</v>
      </c>
      <c r="AJ383" s="64">
        <f t="shared" si="180"/>
        <v>3.1224625172798781E-2</v>
      </c>
      <c r="AK383" s="64">
        <f t="shared" si="181"/>
        <v>1.0158793401274817</v>
      </c>
      <c r="AL383" s="64">
        <f t="shared" si="182"/>
        <v>1.5879340127481711</v>
      </c>
      <c r="AM383" s="9">
        <v>4.1500000000000004</v>
      </c>
      <c r="AN383" s="17">
        <f t="shared" si="162"/>
        <v>1.0417149159282248</v>
      </c>
      <c r="AO383" s="18">
        <f t="shared" si="183"/>
        <v>1.6137008906524919E-2</v>
      </c>
      <c r="AP383" s="17">
        <f t="shared" si="184"/>
        <v>1.0417149159282248</v>
      </c>
      <c r="AQ383" s="18">
        <f t="shared" si="185"/>
        <v>4.1714915928224849</v>
      </c>
    </row>
    <row r="384" spans="1:43" x14ac:dyDescent="0.3">
      <c r="A384">
        <f t="shared" si="163"/>
        <v>382</v>
      </c>
      <c r="B384" s="7">
        <v>44389</v>
      </c>
      <c r="C384" s="8">
        <v>7.4466000000000001</v>
      </c>
      <c r="D384" s="46">
        <v>1035.97153</v>
      </c>
      <c r="E384" s="46">
        <v>0</v>
      </c>
      <c r="F384" s="46">
        <f t="shared" si="188"/>
        <v>148.32053061575462</v>
      </c>
      <c r="G384" s="47">
        <f t="shared" si="159"/>
        <v>1035.97153</v>
      </c>
      <c r="H384" s="12">
        <f t="shared" si="164"/>
        <v>-1.3050875295372855E-2</v>
      </c>
      <c r="I384" s="11">
        <f t="shared" si="186"/>
        <v>1.0620132377818563</v>
      </c>
      <c r="J384" s="12">
        <f t="shared" si="187"/>
        <v>6.2013237781856301</v>
      </c>
      <c r="K384" s="57">
        <f t="shared" si="167"/>
        <v>1184.2920606157547</v>
      </c>
      <c r="L384" s="59">
        <f t="shared" si="168"/>
        <v>-9.3963229976457008E-3</v>
      </c>
      <c r="M384" s="58">
        <f t="shared" si="169"/>
        <v>1.0647433559193893</v>
      </c>
      <c r="N384" s="59">
        <f t="shared" si="170"/>
        <v>6.4743355919389289</v>
      </c>
      <c r="O384" s="8">
        <v>8.4085999999999999</v>
      </c>
      <c r="P384" s="46">
        <v>1047.892243</v>
      </c>
      <c r="Q384" s="46">
        <v>0</v>
      </c>
      <c r="R384" s="46">
        <f t="shared" si="189"/>
        <v>148.32053061575462</v>
      </c>
      <c r="S384" s="48">
        <f t="shared" si="160"/>
        <v>1047.892243</v>
      </c>
      <c r="T384" s="14">
        <f t="shared" si="171"/>
        <v>-0.16777977240559627</v>
      </c>
      <c r="U384" s="13">
        <f t="shared" si="172"/>
        <v>1.0334239957382321</v>
      </c>
      <c r="V384" s="14">
        <f t="shared" si="190"/>
        <v>3.3423995738232071</v>
      </c>
      <c r="W384" s="56">
        <f t="shared" si="173"/>
        <v>1196.2127736157547</v>
      </c>
      <c r="X384" s="56">
        <f t="shared" si="174"/>
        <v>-0.14501234929987783</v>
      </c>
      <c r="Y384" s="56">
        <f t="shared" si="175"/>
        <v>1.0386057527532233</v>
      </c>
      <c r="Z384" s="56">
        <f t="shared" si="176"/>
        <v>3.860575275322331</v>
      </c>
      <c r="AA384" s="8">
        <v>8.8377999999999997</v>
      </c>
      <c r="AB384" s="46">
        <v>1050.6272280000001</v>
      </c>
      <c r="AC384" s="46">
        <v>0</v>
      </c>
      <c r="AD384" s="46">
        <f t="shared" si="191"/>
        <v>148.32053061575462</v>
      </c>
      <c r="AE384" s="49">
        <f t="shared" si="161"/>
        <v>1050.6272280000001</v>
      </c>
      <c r="AF384" s="16">
        <f t="shared" si="177"/>
        <v>-0.25674232707137978</v>
      </c>
      <c r="AG384" s="15">
        <f t="shared" si="178"/>
        <v>1.0072704848650413</v>
      </c>
      <c r="AH384" s="16">
        <f t="shared" si="192"/>
        <v>0.72704848650413378</v>
      </c>
      <c r="AI384" s="64">
        <f t="shared" si="179"/>
        <v>1198.9477586157548</v>
      </c>
      <c r="AJ384" s="64">
        <f t="shared" si="180"/>
        <v>-0.22306545552382984</v>
      </c>
      <c r="AK384" s="64">
        <f t="shared" si="181"/>
        <v>1.0136132642498539</v>
      </c>
      <c r="AL384" s="64">
        <f t="shared" si="182"/>
        <v>1.3613264249853874</v>
      </c>
      <c r="AM384" s="9">
        <v>4.1500000000000004</v>
      </c>
      <c r="AN384" s="17">
        <f t="shared" si="162"/>
        <v>1.0418830175569889</v>
      </c>
      <c r="AO384" s="18">
        <f t="shared" si="183"/>
        <v>1.6137008906524919E-2</v>
      </c>
      <c r="AP384" s="17">
        <f t="shared" si="184"/>
        <v>1.0418830175569889</v>
      </c>
      <c r="AQ384" s="18">
        <f t="shared" si="185"/>
        <v>4.1883017556988866</v>
      </c>
    </row>
    <row r="385" spans="1:43" x14ac:dyDescent="0.3">
      <c r="A385">
        <f t="shared" si="163"/>
        <v>383</v>
      </c>
      <c r="B385" s="7">
        <v>44390</v>
      </c>
      <c r="C385" s="8">
        <v>7.5277000000000003</v>
      </c>
      <c r="D385" s="46">
        <v>1035.1691069999999</v>
      </c>
      <c r="E385" s="46">
        <v>0</v>
      </c>
      <c r="F385" s="46">
        <f t="shared" si="188"/>
        <v>148.34446511299029</v>
      </c>
      <c r="G385" s="47">
        <f t="shared" si="159"/>
        <v>1035.1691069999999</v>
      </c>
      <c r="H385" s="12">
        <f t="shared" si="164"/>
        <v>-7.7456086076044262E-2</v>
      </c>
      <c r="I385" s="11">
        <f t="shared" si="186"/>
        <v>1.0611906438942611</v>
      </c>
      <c r="J385" s="12">
        <f t="shared" si="187"/>
        <v>6.1190643894261099</v>
      </c>
      <c r="K385" s="57">
        <f t="shared" si="167"/>
        <v>1183.5135721129902</v>
      </c>
      <c r="L385" s="59">
        <f t="shared" si="168"/>
        <v>-6.5734503223791041E-2</v>
      </c>
      <c r="M385" s="58">
        <f t="shared" si="169"/>
        <v>1.0640434521637674</v>
      </c>
      <c r="N385" s="59">
        <f t="shared" si="170"/>
        <v>6.4043452163767389</v>
      </c>
      <c r="O385" s="8">
        <v>8.4731000000000005</v>
      </c>
      <c r="P385" s="46">
        <v>1046.3426899999999</v>
      </c>
      <c r="Q385" s="46">
        <v>0</v>
      </c>
      <c r="R385" s="46">
        <f t="shared" si="189"/>
        <v>148.34446511299029</v>
      </c>
      <c r="S385" s="48">
        <f t="shared" si="160"/>
        <v>1046.3426899999999</v>
      </c>
      <c r="T385" s="14">
        <f t="shared" si="171"/>
        <v>-0.14787331525271119</v>
      </c>
      <c r="U385" s="13">
        <f t="shared" si="172"/>
        <v>1.0318958374151168</v>
      </c>
      <c r="V385" s="14">
        <f t="shared" si="190"/>
        <v>3.1895837415116812</v>
      </c>
      <c r="W385" s="56">
        <f t="shared" si="173"/>
        <v>1194.6871551129902</v>
      </c>
      <c r="X385" s="56">
        <f t="shared" si="174"/>
        <v>-0.12753738602481191</v>
      </c>
      <c r="Y385" s="56">
        <f t="shared" si="175"/>
        <v>1.0372811421250585</v>
      </c>
      <c r="Z385" s="56">
        <f t="shared" si="176"/>
        <v>3.7281142125058508</v>
      </c>
      <c r="AA385" s="8">
        <v>8.9149999999999991</v>
      </c>
      <c r="AB385" s="46">
        <v>1047.7239119999999</v>
      </c>
      <c r="AC385" s="46">
        <v>0</v>
      </c>
      <c r="AD385" s="46">
        <f t="shared" si="191"/>
        <v>148.34446511299029</v>
      </c>
      <c r="AE385" s="49">
        <f t="shared" si="161"/>
        <v>1047.7239119999999</v>
      </c>
      <c r="AF385" s="16">
        <f t="shared" si="177"/>
        <v>-0.27634121052877436</v>
      </c>
      <c r="AG385" s="15">
        <f t="shared" si="178"/>
        <v>1.0044869814138662</v>
      </c>
      <c r="AH385" s="16">
        <f t="shared" si="192"/>
        <v>0.44869814138661646</v>
      </c>
      <c r="AI385" s="64">
        <f t="shared" si="179"/>
        <v>1196.0683771129902</v>
      </c>
      <c r="AJ385" s="64">
        <f t="shared" si="180"/>
        <v>-0.24015904630314555</v>
      </c>
      <c r="AK385" s="64">
        <f t="shared" si="181"/>
        <v>1.0111789803012292</v>
      </c>
      <c r="AL385" s="64">
        <f t="shared" si="182"/>
        <v>1.1178980301229213</v>
      </c>
      <c r="AM385" s="9">
        <v>4.1500000000000004</v>
      </c>
      <c r="AN385" s="17">
        <f t="shared" si="162"/>
        <v>1.0420511463123276</v>
      </c>
      <c r="AO385" s="18">
        <f t="shared" si="183"/>
        <v>1.6137008906524919E-2</v>
      </c>
      <c r="AP385" s="17">
        <f t="shared" si="184"/>
        <v>1.0420511463123276</v>
      </c>
      <c r="AQ385" s="18">
        <f t="shared" si="185"/>
        <v>4.2051146312327647</v>
      </c>
    </row>
    <row r="386" spans="1:43" x14ac:dyDescent="0.3">
      <c r="A386">
        <f t="shared" si="163"/>
        <v>384</v>
      </c>
      <c r="B386" s="7">
        <v>44391</v>
      </c>
      <c r="C386" s="8">
        <v>7.4073000000000002</v>
      </c>
      <c r="D386" s="46">
        <v>1037.0935549999999</v>
      </c>
      <c r="E386" s="46">
        <v>0</v>
      </c>
      <c r="F386" s="46">
        <f t="shared" si="188"/>
        <v>148.36840347253792</v>
      </c>
      <c r="G386" s="47">
        <f t="shared" si="159"/>
        <v>1037.0935549999999</v>
      </c>
      <c r="H386" s="12">
        <f t="shared" si="164"/>
        <v>0.18590662984303563</v>
      </c>
      <c r="I386" s="11">
        <f t="shared" si="186"/>
        <v>1.0631634676565345</v>
      </c>
      <c r="J386" s="12">
        <f t="shared" si="187"/>
        <v>6.3163467656534467</v>
      </c>
      <c r="K386" s="57">
        <f t="shared" si="167"/>
        <v>1185.4619584725378</v>
      </c>
      <c r="L386" s="59">
        <f t="shared" si="168"/>
        <v>0.16462729329491665</v>
      </c>
      <c r="M386" s="58">
        <f t="shared" si="169"/>
        <v>1.0657951580985463</v>
      </c>
      <c r="N386" s="59">
        <f t="shared" si="170"/>
        <v>6.5795158098546302</v>
      </c>
      <c r="O386" s="8">
        <v>8.3049999999999997</v>
      </c>
      <c r="P386" s="46">
        <v>1051.5992080000001</v>
      </c>
      <c r="Q386" s="46">
        <v>0</v>
      </c>
      <c r="R386" s="46">
        <f t="shared" si="189"/>
        <v>148.36840347253792</v>
      </c>
      <c r="S386" s="48">
        <f t="shared" si="160"/>
        <v>1051.5992080000001</v>
      </c>
      <c r="T386" s="14">
        <f t="shared" si="171"/>
        <v>0.5023705952396984</v>
      </c>
      <c r="U386" s="13">
        <f t="shared" si="172"/>
        <v>1.0370797786757928</v>
      </c>
      <c r="V386" s="14">
        <f t="shared" si="190"/>
        <v>3.7079778675792818</v>
      </c>
      <c r="W386" s="56">
        <f t="shared" si="173"/>
        <v>1199.967611472538</v>
      </c>
      <c r="X386" s="56">
        <f t="shared" si="174"/>
        <v>0.44199490527279117</v>
      </c>
      <c r="Y386" s="56">
        <f t="shared" si="175"/>
        <v>1.0418658719266067</v>
      </c>
      <c r="Z386" s="56">
        <f t="shared" si="176"/>
        <v>4.1865871926606735</v>
      </c>
      <c r="AA386" s="8">
        <v>8.7249999999999996</v>
      </c>
      <c r="AB386" s="46">
        <v>1056.1140399999999</v>
      </c>
      <c r="AC386" s="46">
        <v>0</v>
      </c>
      <c r="AD386" s="46">
        <f t="shared" si="191"/>
        <v>148.36840347253792</v>
      </c>
      <c r="AE386" s="49">
        <f t="shared" si="161"/>
        <v>1056.1140399999999</v>
      </c>
      <c r="AF386" s="16">
        <f t="shared" si="177"/>
        <v>0.80079569664341932</v>
      </c>
      <c r="AG386" s="15">
        <f t="shared" si="178"/>
        <v>1.0125308699343718</v>
      </c>
      <c r="AH386" s="16">
        <f t="shared" si="192"/>
        <v>1.2530869934371802</v>
      </c>
      <c r="AI386" s="64">
        <f t="shared" si="179"/>
        <v>1204.4824434725379</v>
      </c>
      <c r="AJ386" s="64">
        <f t="shared" si="180"/>
        <v>0.70347703530604377</v>
      </c>
      <c r="AK386" s="64">
        <f t="shared" si="181"/>
        <v>1.0182923922134901</v>
      </c>
      <c r="AL386" s="64">
        <f t="shared" si="182"/>
        <v>1.8292392213490105</v>
      </c>
      <c r="AM386" s="9">
        <v>4.1500000000000004</v>
      </c>
      <c r="AN386" s="17">
        <f t="shared" si="162"/>
        <v>1.0422193021986186</v>
      </c>
      <c r="AO386" s="18">
        <f t="shared" si="183"/>
        <v>1.6137008906524919E-2</v>
      </c>
      <c r="AP386" s="17">
        <f t="shared" si="184"/>
        <v>1.0422193021986186</v>
      </c>
      <c r="AQ386" s="18">
        <f t="shared" si="185"/>
        <v>4.221930219861858</v>
      </c>
    </row>
    <row r="387" spans="1:43" x14ac:dyDescent="0.3">
      <c r="A387">
        <f t="shared" si="163"/>
        <v>385</v>
      </c>
      <c r="B387" s="7">
        <v>44392</v>
      </c>
      <c r="C387" s="8">
        <v>7.43</v>
      </c>
      <c r="D387" s="46">
        <v>1037.081508</v>
      </c>
      <c r="E387" s="46">
        <v>0</v>
      </c>
      <c r="F387" s="46">
        <f t="shared" si="188"/>
        <v>148.39234569502077</v>
      </c>
      <c r="G387" s="47">
        <f t="shared" si="159"/>
        <v>1037.081508</v>
      </c>
      <c r="H387" s="12">
        <f t="shared" si="164"/>
        <v>-1.1616116927792852E-3</v>
      </c>
      <c r="I387" s="11">
        <f t="shared" si="186"/>
        <v>1.0631511178253807</v>
      </c>
      <c r="J387" s="12">
        <f t="shared" si="187"/>
        <v>6.3151117825380743</v>
      </c>
      <c r="K387" s="57">
        <f t="shared" si="167"/>
        <v>1185.4738536950208</v>
      </c>
      <c r="L387" s="59">
        <f t="shared" si="168"/>
        <v>1.0034250697010805E-3</v>
      </c>
      <c r="M387" s="58">
        <f t="shared" si="169"/>
        <v>1.0658058525543543</v>
      </c>
      <c r="N387" s="59">
        <f t="shared" si="170"/>
        <v>6.5805852554354338</v>
      </c>
      <c r="O387" s="8">
        <v>8.3249999999999993</v>
      </c>
      <c r="P387" s="46">
        <v>1051.3458410000001</v>
      </c>
      <c r="Q387" s="46">
        <v>0</v>
      </c>
      <c r="R387" s="46">
        <f t="shared" si="189"/>
        <v>148.39234569502077</v>
      </c>
      <c r="S387" s="48">
        <f t="shared" si="160"/>
        <v>1051.3458410000001</v>
      </c>
      <c r="T387" s="14">
        <f t="shared" si="171"/>
        <v>-2.4093494752808198E-2</v>
      </c>
      <c r="U387" s="13">
        <f t="shared" si="172"/>
        <v>1.036829909913735</v>
      </c>
      <c r="V387" s="14">
        <f t="shared" si="190"/>
        <v>3.6829909913735026</v>
      </c>
      <c r="W387" s="56">
        <f t="shared" si="173"/>
        <v>1199.7381866950209</v>
      </c>
      <c r="X387" s="56">
        <f t="shared" si="174"/>
        <v>-1.9119247496657277E-2</v>
      </c>
      <c r="Y387" s="56">
        <f t="shared" si="175"/>
        <v>1.0416666750119699</v>
      </c>
      <c r="Z387" s="56">
        <f t="shared" si="176"/>
        <v>4.1666675011969856</v>
      </c>
      <c r="AA387" s="8">
        <v>8.7383000000000006</v>
      </c>
      <c r="AB387" s="46">
        <v>1055.899803</v>
      </c>
      <c r="AC387" s="46">
        <v>0</v>
      </c>
      <c r="AD387" s="46">
        <f t="shared" si="191"/>
        <v>148.39234569502077</v>
      </c>
      <c r="AE387" s="49">
        <f t="shared" si="161"/>
        <v>1055.899803</v>
      </c>
      <c r="AF387" s="16">
        <f t="shared" si="177"/>
        <v>-2.028540402699841E-2</v>
      </c>
      <c r="AG387" s="15">
        <f t="shared" si="178"/>
        <v>1.0123254739565075</v>
      </c>
      <c r="AH387" s="16">
        <f t="shared" si="192"/>
        <v>1.2325473956507516</v>
      </c>
      <c r="AI387" s="64">
        <f t="shared" si="179"/>
        <v>1204.2921486950208</v>
      </c>
      <c r="AJ387" s="64">
        <f t="shared" si="180"/>
        <v>-1.5798883458062463E-2</v>
      </c>
      <c r="AK387" s="64">
        <f t="shared" si="181"/>
        <v>1.018131513385182</v>
      </c>
      <c r="AL387" s="64">
        <f t="shared" si="182"/>
        <v>1.8131513385182041</v>
      </c>
      <c r="AM387" s="9">
        <v>4.1500000000000004</v>
      </c>
      <c r="AN387" s="17">
        <f t="shared" si="162"/>
        <v>1.0423874852202399</v>
      </c>
      <c r="AO387" s="18">
        <f t="shared" si="183"/>
        <v>1.6137008906524919E-2</v>
      </c>
      <c r="AP387" s="17">
        <f t="shared" si="184"/>
        <v>1.0423874852202399</v>
      </c>
      <c r="AQ387" s="18">
        <f t="shared" si="185"/>
        <v>4.238748522023994</v>
      </c>
    </row>
    <row r="388" spans="1:43" x14ac:dyDescent="0.3">
      <c r="A388">
        <f t="shared" si="163"/>
        <v>386</v>
      </c>
      <c r="B388" s="7">
        <v>44393</v>
      </c>
      <c r="C388" s="8">
        <v>7.3849999999999998</v>
      </c>
      <c r="D388" s="46">
        <v>1037.9820440000001</v>
      </c>
      <c r="E388" s="46">
        <v>0</v>
      </c>
      <c r="F388" s="46">
        <f t="shared" si="188"/>
        <v>148.41629178106217</v>
      </c>
      <c r="G388" s="47">
        <f t="shared" ref="G388:G451" si="193">+D388+E388</f>
        <v>1037.9820440000001</v>
      </c>
      <c r="H388" s="12">
        <f t="shared" si="164"/>
        <v>8.6833676336284249E-2</v>
      </c>
      <c r="I388" s="11">
        <f t="shared" si="186"/>
        <v>1.0640742910259988</v>
      </c>
      <c r="J388" s="12">
        <f t="shared" si="187"/>
        <v>6.407429102599882</v>
      </c>
      <c r="K388" s="57">
        <f t="shared" si="167"/>
        <v>1186.3983357810623</v>
      </c>
      <c r="L388" s="59">
        <f t="shared" si="168"/>
        <v>7.7984181866175284E-2</v>
      </c>
      <c r="M388" s="58">
        <f t="shared" si="169"/>
        <v>1.0666370125287508</v>
      </c>
      <c r="N388" s="59">
        <f t="shared" si="170"/>
        <v>6.6637012528750761</v>
      </c>
      <c r="O388" s="8">
        <v>8.2249999999999996</v>
      </c>
      <c r="P388" s="46">
        <v>1054.6129510000001</v>
      </c>
      <c r="Q388" s="46">
        <v>0</v>
      </c>
      <c r="R388" s="46">
        <f t="shared" si="189"/>
        <v>148.41629178106217</v>
      </c>
      <c r="S388" s="48">
        <f t="shared" ref="S388:S451" si="194">+P388+Q388</f>
        <v>1054.6129510000001</v>
      </c>
      <c r="T388" s="14">
        <f t="shared" si="171"/>
        <v>0.31075502204798156</v>
      </c>
      <c r="U388" s="13">
        <f t="shared" si="172"/>
        <v>1.0400519109288875</v>
      </c>
      <c r="V388" s="14">
        <f t="shared" si="190"/>
        <v>4.0051910928887491</v>
      </c>
      <c r="W388" s="56">
        <f t="shared" si="173"/>
        <v>1203.0292427810623</v>
      </c>
      <c r="X388" s="56">
        <f t="shared" si="174"/>
        <v>0.27431452316337701</v>
      </c>
      <c r="Y388" s="56">
        <f t="shared" si="175"/>
        <v>1.0445241179844806</v>
      </c>
      <c r="Z388" s="56">
        <f t="shared" si="176"/>
        <v>4.4524117984480638</v>
      </c>
      <c r="AA388" s="8">
        <v>8.6713000000000005</v>
      </c>
      <c r="AB388" s="46">
        <v>1059.0990569999999</v>
      </c>
      <c r="AC388" s="46">
        <v>0</v>
      </c>
      <c r="AD388" s="46">
        <f t="shared" si="191"/>
        <v>148.41629178106217</v>
      </c>
      <c r="AE388" s="49">
        <f t="shared" ref="AE388:AE451" si="195">+AC388+AB388</f>
        <v>1059.0990569999999</v>
      </c>
      <c r="AF388" s="16">
        <f t="shared" si="177"/>
        <v>0.30298840769835689</v>
      </c>
      <c r="AG388" s="15">
        <f t="shared" si="178"/>
        <v>1.0153927027907732</v>
      </c>
      <c r="AH388" s="16">
        <f t="shared" si="192"/>
        <v>1.5392702790773205</v>
      </c>
      <c r="AI388" s="64">
        <f t="shared" si="179"/>
        <v>1207.5153487810621</v>
      </c>
      <c r="AJ388" s="64">
        <f t="shared" si="180"/>
        <v>0.26764270526333789</v>
      </c>
      <c r="AK388" s="64">
        <f t="shared" si="181"/>
        <v>1.0208564681107446</v>
      </c>
      <c r="AL388" s="64">
        <f t="shared" si="182"/>
        <v>2.0856468110744597</v>
      </c>
      <c r="AM388" s="9">
        <v>4.1500000000000004</v>
      </c>
      <c r="AN388" s="17">
        <f t="shared" ref="AN388:AN451" si="196">+((AM387/100+1)^(1/252))*AN387</f>
        <v>1.0425556953815704</v>
      </c>
      <c r="AO388" s="18">
        <f t="shared" si="183"/>
        <v>1.6137008906524919E-2</v>
      </c>
      <c r="AP388" s="17">
        <f t="shared" si="184"/>
        <v>1.0425556953815704</v>
      </c>
      <c r="AQ388" s="18">
        <f t="shared" si="185"/>
        <v>4.2555695381570446</v>
      </c>
    </row>
    <row r="389" spans="1:43" x14ac:dyDescent="0.3">
      <c r="A389">
        <f t="shared" ref="A389:A452" si="197">+A388+1</f>
        <v>387</v>
      </c>
      <c r="B389" s="7">
        <v>44396</v>
      </c>
      <c r="C389" s="8">
        <v>7.32</v>
      </c>
      <c r="D389" s="46">
        <v>1039.149083</v>
      </c>
      <c r="E389" s="46">
        <v>0</v>
      </c>
      <c r="F389" s="46">
        <f t="shared" si="188"/>
        <v>148.44024173128562</v>
      </c>
      <c r="G389" s="47">
        <f t="shared" si="193"/>
        <v>1039.149083</v>
      </c>
      <c r="H389" s="12">
        <f t="shared" ref="H389:H452" si="198">+(G389/D388-1)*100</f>
        <v>0.11243344783717912</v>
      </c>
      <c r="I389" s="11">
        <f t="shared" si="186"/>
        <v>1.0652706664389484</v>
      </c>
      <c r="J389" s="12">
        <f t="shared" si="187"/>
        <v>6.527066643894841</v>
      </c>
      <c r="K389" s="57">
        <f t="shared" ref="K389:K452" si="199">+D389+F389</f>
        <v>1187.5893247312856</v>
      </c>
      <c r="L389" s="59">
        <f t="shared" ref="L389:L452" si="200">+(K389/K388-1)*100</f>
        <v>0.10038693702645318</v>
      </c>
      <c r="M389" s="58">
        <f t="shared" ref="M389:M452" si="201">+(1+L389/100)*M388</f>
        <v>1.0677077767548189</v>
      </c>
      <c r="N389" s="59">
        <f t="shared" ref="N389:N452" si="202">+(M389-1)*100</f>
        <v>6.7707776754818871</v>
      </c>
      <c r="O389" s="8">
        <v>8.2119999999999997</v>
      </c>
      <c r="P389" s="46">
        <v>1055.3256080000001</v>
      </c>
      <c r="Q389" s="46">
        <v>0</v>
      </c>
      <c r="R389" s="46">
        <f t="shared" si="189"/>
        <v>148.44024173128562</v>
      </c>
      <c r="S389" s="48">
        <f t="shared" si="194"/>
        <v>1055.3256080000001</v>
      </c>
      <c r="T389" s="14">
        <f t="shared" ref="T389:T452" si="203">+(S389/P388-1)*100</f>
        <v>6.7575217934146004E-2</v>
      </c>
      <c r="U389" s="13">
        <f t="shared" ref="U389:U452" si="204">+(1+T389/100)*U388</f>
        <v>1.0407547282743259</v>
      </c>
      <c r="V389" s="14">
        <f t="shared" si="190"/>
        <v>4.0754728274325913</v>
      </c>
      <c r="W389" s="56">
        <f t="shared" ref="W389:W452" si="205">+P389+R389</f>
        <v>1203.7658497312857</v>
      </c>
      <c r="X389" s="56">
        <f t="shared" ref="X389:X452" si="206">+(W389/W388-1)*100</f>
        <v>6.1229347053992633E-2</v>
      </c>
      <c r="Y389" s="56">
        <f t="shared" ref="Y389:Y452" si="207">+(1+X389/100)*Y388</f>
        <v>1.045163673281744</v>
      </c>
      <c r="Z389" s="56">
        <f t="shared" ref="Z389:Z452" si="208">+(Y389-1)*100</f>
        <v>4.5163673281743977</v>
      </c>
      <c r="AA389" s="8">
        <v>8.6740999999999993</v>
      </c>
      <c r="AB389" s="46">
        <v>1059.3294370000001</v>
      </c>
      <c r="AC389" s="46">
        <v>0</v>
      </c>
      <c r="AD389" s="46">
        <f t="shared" si="191"/>
        <v>148.44024173128562</v>
      </c>
      <c r="AE389" s="49">
        <f t="shared" si="195"/>
        <v>1059.3294370000001</v>
      </c>
      <c r="AF389" s="16">
        <f t="shared" ref="AF389:AF452" si="209">+(AE389/AB388-1)*100</f>
        <v>2.1752450677547941E-2</v>
      </c>
      <c r="AG389" s="15">
        <f t="shared" ref="AG389:AG452" si="210">+(1+AF389/100)*AG388</f>
        <v>1.0156135755876312</v>
      </c>
      <c r="AH389" s="16">
        <f t="shared" si="192"/>
        <v>1.5613575587631212</v>
      </c>
      <c r="AI389" s="64">
        <f t="shared" ref="AI389:AI452" si="211">+AB389+AD389</f>
        <v>1207.7696787312857</v>
      </c>
      <c r="AJ389" s="64">
        <f t="shared" ref="AJ389:AJ452" si="212">+(AI389/AI388-1)*100</f>
        <v>2.106225403100126E-2</v>
      </c>
      <c r="AK389" s="64">
        <f t="shared" ref="AK389:AK452" si="213">+(1+AJ389/100)*AK388</f>
        <v>1.0210714834933501</v>
      </c>
      <c r="AL389" s="64">
        <f t="shared" ref="AL389:AL452" si="214">+(AK389-1)*100</f>
        <v>2.1071483493350085</v>
      </c>
      <c r="AM389" s="9">
        <v>4.1500000000000004</v>
      </c>
      <c r="AN389" s="17">
        <f t="shared" si="196"/>
        <v>1.0427239326869897</v>
      </c>
      <c r="AO389" s="18">
        <f t="shared" ref="AO389:AO452" si="215">+(AN389/AN388-1)*100</f>
        <v>1.6137008906524919E-2</v>
      </c>
      <c r="AP389" s="17">
        <f t="shared" ref="AP389:AP452" si="216">+(1+AO389/100)*AP388</f>
        <v>1.0427239326869897</v>
      </c>
      <c r="AQ389" s="18">
        <f t="shared" ref="AQ389:AQ452" si="217">+(AP389-1)*100</f>
        <v>4.2723932686989707</v>
      </c>
    </row>
    <row r="390" spans="1:43" x14ac:dyDescent="0.3">
      <c r="A390">
        <f t="shared" si="197"/>
        <v>388</v>
      </c>
      <c r="B390" s="7">
        <v>44397</v>
      </c>
      <c r="C390" s="8">
        <v>7.24</v>
      </c>
      <c r="D390" s="46">
        <v>1040.5145219999999</v>
      </c>
      <c r="E390" s="46">
        <v>0</v>
      </c>
      <c r="F390" s="46">
        <f t="shared" si="188"/>
        <v>148.46419554631467</v>
      </c>
      <c r="G390" s="47">
        <f t="shared" si="193"/>
        <v>1040.5145219999999</v>
      </c>
      <c r="H390" s="12">
        <f t="shared" si="198"/>
        <v>0.13139972140070455</v>
      </c>
      <c r="I390" s="11">
        <f t="shared" si="186"/>
        <v>1.0666704291268125</v>
      </c>
      <c r="J390" s="12">
        <f t="shared" si="187"/>
        <v>6.6670429126812536</v>
      </c>
      <c r="K390" s="57">
        <f t="shared" si="199"/>
        <v>1188.9787175463146</v>
      </c>
      <c r="L390" s="59">
        <f t="shared" si="200"/>
        <v>0.11699269992540007</v>
      </c>
      <c r="M390" s="58">
        <f t="shared" si="201"/>
        <v>1.0689569169101578</v>
      </c>
      <c r="N390" s="59">
        <f t="shared" si="202"/>
        <v>6.8956916910157817</v>
      </c>
      <c r="O390" s="8">
        <v>8.1312999999999995</v>
      </c>
      <c r="P390" s="46">
        <v>1058.0283609999999</v>
      </c>
      <c r="Q390" s="46">
        <v>0</v>
      </c>
      <c r="R390" s="46">
        <f t="shared" si="189"/>
        <v>148.46419554631467</v>
      </c>
      <c r="S390" s="48">
        <f t="shared" si="194"/>
        <v>1058.0283609999999</v>
      </c>
      <c r="T390" s="14">
        <f t="shared" si="203"/>
        <v>0.25610607565202947</v>
      </c>
      <c r="U390" s="13">
        <f t="shared" si="204"/>
        <v>1.0434201643660723</v>
      </c>
      <c r="V390" s="14">
        <f t="shared" si="190"/>
        <v>4.3420164366072322</v>
      </c>
      <c r="W390" s="56">
        <f t="shared" si="205"/>
        <v>1206.4925565463145</v>
      </c>
      <c r="X390" s="56">
        <f t="shared" si="206"/>
        <v>0.2265147175954052</v>
      </c>
      <c r="Y390" s="56">
        <f t="shared" si="207"/>
        <v>1.047531122824688</v>
      </c>
      <c r="Z390" s="56">
        <f t="shared" si="208"/>
        <v>4.7531122824687966</v>
      </c>
      <c r="AA390" s="8">
        <v>8.6344999999999992</v>
      </c>
      <c r="AB390" s="46">
        <v>1061.365313</v>
      </c>
      <c r="AC390" s="46">
        <v>0</v>
      </c>
      <c r="AD390" s="46">
        <f t="shared" si="191"/>
        <v>148.46419554631467</v>
      </c>
      <c r="AE390" s="49">
        <f t="shared" si="195"/>
        <v>1061.365313</v>
      </c>
      <c r="AF390" s="16">
        <f t="shared" si="209"/>
        <v>0.19218535130727243</v>
      </c>
      <c r="AG390" s="15">
        <f t="shared" si="210"/>
        <v>1.0175654361057986</v>
      </c>
      <c r="AH390" s="16">
        <f t="shared" si="192"/>
        <v>1.7565436105798637</v>
      </c>
      <c r="AI390" s="64">
        <f t="shared" si="211"/>
        <v>1209.8295085463146</v>
      </c>
      <c r="AJ390" s="64">
        <f t="shared" si="212"/>
        <v>0.1705482304533934</v>
      </c>
      <c r="AK390" s="64">
        <f t="shared" si="213"/>
        <v>1.0228129028401123</v>
      </c>
      <c r="AL390" s="64">
        <f t="shared" si="214"/>
        <v>2.2812902840112281</v>
      </c>
      <c r="AM390" s="9">
        <v>4.1500000000000004</v>
      </c>
      <c r="AN390" s="17">
        <f t="shared" si="196"/>
        <v>1.0428921971408778</v>
      </c>
      <c r="AO390" s="18">
        <f t="shared" si="215"/>
        <v>1.6137008906524919E-2</v>
      </c>
      <c r="AP390" s="17">
        <f t="shared" si="216"/>
        <v>1.0428921971408778</v>
      </c>
      <c r="AQ390" s="18">
        <f t="shared" si="217"/>
        <v>4.2892197140877775</v>
      </c>
    </row>
    <row r="391" spans="1:43" x14ac:dyDescent="0.3">
      <c r="A391">
        <f t="shared" si="197"/>
        <v>389</v>
      </c>
      <c r="B391" s="7">
        <v>44398</v>
      </c>
      <c r="C391" s="8">
        <v>7.24</v>
      </c>
      <c r="D391" s="46">
        <v>1040.8031779999999</v>
      </c>
      <c r="E391" s="46">
        <v>0</v>
      </c>
      <c r="F391" s="46">
        <f t="shared" si="188"/>
        <v>148.48815322677297</v>
      </c>
      <c r="G391" s="47">
        <f t="shared" si="193"/>
        <v>1040.8031779999999</v>
      </c>
      <c r="H391" s="12">
        <f t="shared" si="198"/>
        <v>2.774165990928612E-2</v>
      </c>
      <c r="I391" s="11">
        <f t="shared" si="186"/>
        <v>1.0669663412096138</v>
      </c>
      <c r="J391" s="12">
        <f t="shared" si="187"/>
        <v>6.6966341209613756</v>
      </c>
      <c r="K391" s="57">
        <f t="shared" si="199"/>
        <v>1189.2913312267729</v>
      </c>
      <c r="L391" s="59">
        <f t="shared" si="200"/>
        <v>2.6292622049917114E-2</v>
      </c>
      <c r="M391" s="58">
        <f t="shared" si="201"/>
        <v>1.0692379737121975</v>
      </c>
      <c r="N391" s="59">
        <f t="shared" si="202"/>
        <v>6.9237973712197531</v>
      </c>
      <c r="O391" s="8">
        <v>8.1624999999999996</v>
      </c>
      <c r="P391" s="46">
        <v>1057.4395360000001</v>
      </c>
      <c r="Q391" s="46">
        <v>0</v>
      </c>
      <c r="R391" s="46">
        <f t="shared" si="189"/>
        <v>148.48815322677297</v>
      </c>
      <c r="S391" s="48">
        <f t="shared" si="194"/>
        <v>1057.4395360000001</v>
      </c>
      <c r="T391" s="14">
        <f t="shared" si="203"/>
        <v>-5.5653045013204228E-2</v>
      </c>
      <c r="U391" s="13">
        <f t="shared" si="204"/>
        <v>1.0428394692723209</v>
      </c>
      <c r="V391" s="14">
        <f t="shared" si="190"/>
        <v>4.2839469272320851</v>
      </c>
      <c r="W391" s="56">
        <f t="shared" si="205"/>
        <v>1205.9276892267731</v>
      </c>
      <c r="X391" s="56">
        <f t="shared" si="206"/>
        <v>-4.6818964317396627E-2</v>
      </c>
      <c r="Y391" s="56">
        <f t="shared" si="207"/>
        <v>1.047040679602079</v>
      </c>
      <c r="Z391" s="56">
        <f t="shared" si="208"/>
        <v>4.7040679602079027</v>
      </c>
      <c r="AA391" s="8">
        <v>8.6460000000000008</v>
      </c>
      <c r="AB391" s="46">
        <v>1061.2244270000001</v>
      </c>
      <c r="AC391" s="46">
        <v>0</v>
      </c>
      <c r="AD391" s="46">
        <f t="shared" si="191"/>
        <v>148.48815322677297</v>
      </c>
      <c r="AE391" s="49">
        <f t="shared" si="195"/>
        <v>1061.2244270000001</v>
      </c>
      <c r="AF391" s="16">
        <f t="shared" si="209"/>
        <v>-1.3274034705512694E-2</v>
      </c>
      <c r="AG391" s="15">
        <f t="shared" si="210"/>
        <v>1.0174303641166587</v>
      </c>
      <c r="AH391" s="16">
        <f t="shared" si="192"/>
        <v>1.7430364116658659</v>
      </c>
      <c r="AI391" s="64">
        <f t="shared" si="211"/>
        <v>1209.7125802267731</v>
      </c>
      <c r="AJ391" s="64">
        <f t="shared" si="212"/>
        <v>-9.6648592810444356E-3</v>
      </c>
      <c r="AK391" s="64">
        <f t="shared" si="213"/>
        <v>1.0227140494123443</v>
      </c>
      <c r="AL391" s="64">
        <f t="shared" si="214"/>
        <v>2.2714049412344339</v>
      </c>
      <c r="AM391" s="9">
        <v>4.1500000000000004</v>
      </c>
      <c r="AN391" s="17">
        <f t="shared" si="196"/>
        <v>1.0430604887476158</v>
      </c>
      <c r="AO391" s="18">
        <f t="shared" si="215"/>
        <v>1.6137008906524919E-2</v>
      </c>
      <c r="AP391" s="17">
        <f t="shared" si="216"/>
        <v>1.0430604887476158</v>
      </c>
      <c r="AQ391" s="18">
        <f t="shared" si="217"/>
        <v>4.306048874761581</v>
      </c>
    </row>
    <row r="392" spans="1:43" x14ac:dyDescent="0.3">
      <c r="A392">
        <f t="shared" si="197"/>
        <v>390</v>
      </c>
      <c r="B392" s="7">
        <v>44399</v>
      </c>
      <c r="C392" s="8">
        <v>7.3048000000000002</v>
      </c>
      <c r="D392" s="46">
        <v>1040.2262579999999</v>
      </c>
      <c r="E392" s="46">
        <v>0</v>
      </c>
      <c r="F392" s="46">
        <f t="shared" si="188"/>
        <v>148.51211477328431</v>
      </c>
      <c r="G392" s="47">
        <f t="shared" si="193"/>
        <v>1040.2262579999999</v>
      </c>
      <c r="H392" s="12">
        <f t="shared" si="198"/>
        <v>-5.5430268872602717E-2</v>
      </c>
      <c r="I392" s="11">
        <f t="shared" si="186"/>
        <v>1.066374918897901</v>
      </c>
      <c r="J392" s="12">
        <f t="shared" si="187"/>
        <v>6.6374918897901036</v>
      </c>
      <c r="K392" s="57">
        <f t="shared" si="199"/>
        <v>1188.7383727732843</v>
      </c>
      <c r="L392" s="59">
        <f t="shared" si="200"/>
        <v>-4.6494785505435399E-2</v>
      </c>
      <c r="M392" s="58">
        <f t="shared" si="201"/>
        <v>1.0687408338097775</v>
      </c>
      <c r="N392" s="59">
        <f t="shared" si="202"/>
        <v>6.8740833809777468</v>
      </c>
      <c r="O392" s="8">
        <v>8.1563999999999997</v>
      </c>
      <c r="P392" s="46">
        <v>1057.9478750000001</v>
      </c>
      <c r="Q392" s="46">
        <v>0</v>
      </c>
      <c r="R392" s="46">
        <f t="shared" si="189"/>
        <v>148.51211477328431</v>
      </c>
      <c r="S392" s="48">
        <f t="shared" si="194"/>
        <v>1057.9478750000001</v>
      </c>
      <c r="T392" s="14">
        <f t="shared" si="203"/>
        <v>4.8072630414686124E-2</v>
      </c>
      <c r="U392" s="13">
        <f t="shared" si="204"/>
        <v>1.0433407896362026</v>
      </c>
      <c r="V392" s="14">
        <f t="shared" si="190"/>
        <v>4.3340789636202581</v>
      </c>
      <c r="W392" s="56">
        <f t="shared" si="205"/>
        <v>1206.4599897732844</v>
      </c>
      <c r="X392" s="56">
        <f t="shared" si="206"/>
        <v>4.4140337042319899E-2</v>
      </c>
      <c r="Y392" s="56">
        <f t="shared" si="207"/>
        <v>1.0475028468870256</v>
      </c>
      <c r="Z392" s="56">
        <f t="shared" si="208"/>
        <v>4.7502846887025552</v>
      </c>
      <c r="AA392" s="8">
        <v>8.6300000000000008</v>
      </c>
      <c r="AB392" s="46">
        <v>1062.2547870000001</v>
      </c>
      <c r="AC392" s="46">
        <v>0</v>
      </c>
      <c r="AD392" s="46">
        <f t="shared" si="191"/>
        <v>148.51211477328431</v>
      </c>
      <c r="AE392" s="49">
        <f t="shared" si="195"/>
        <v>1062.2547870000001</v>
      </c>
      <c r="AF392" s="16">
        <f t="shared" si="209"/>
        <v>9.7091621129830052E-2</v>
      </c>
      <c r="AG392" s="15">
        <f t="shared" si="210"/>
        <v>1.0184182037510467</v>
      </c>
      <c r="AH392" s="16">
        <f t="shared" si="192"/>
        <v>1.8418203751046747</v>
      </c>
      <c r="AI392" s="64">
        <f t="shared" si="211"/>
        <v>1210.7669017732844</v>
      </c>
      <c r="AJ392" s="64">
        <f t="shared" si="212"/>
        <v>8.7154714578052683E-2</v>
      </c>
      <c r="AK392" s="64">
        <f t="shared" si="213"/>
        <v>1.0236053929230593</v>
      </c>
      <c r="AL392" s="64">
        <f t="shared" si="214"/>
        <v>2.3605392923059298</v>
      </c>
      <c r="AM392" s="9">
        <v>4.1500000000000004</v>
      </c>
      <c r="AN392" s="17">
        <f t="shared" si="196"/>
        <v>1.0432288075115854</v>
      </c>
      <c r="AO392" s="18">
        <f t="shared" si="215"/>
        <v>1.6137008906524919E-2</v>
      </c>
      <c r="AP392" s="17">
        <f t="shared" si="216"/>
        <v>1.0432288075115854</v>
      </c>
      <c r="AQ392" s="18">
        <f t="shared" si="217"/>
        <v>4.3228807511585421</v>
      </c>
    </row>
    <row r="393" spans="1:43" x14ac:dyDescent="0.3">
      <c r="A393">
        <f t="shared" si="197"/>
        <v>391</v>
      </c>
      <c r="B393" s="7">
        <v>44400</v>
      </c>
      <c r="C393" s="8">
        <v>7.5875000000000004</v>
      </c>
      <c r="D393" s="46">
        <v>1036.765265</v>
      </c>
      <c r="E393" s="46">
        <v>0</v>
      </c>
      <c r="F393" s="46">
        <f t="shared" si="188"/>
        <v>148.53608018647253</v>
      </c>
      <c r="G393" s="47">
        <f t="shared" si="193"/>
        <v>1036.765265</v>
      </c>
      <c r="H393" s="12">
        <f t="shared" si="198"/>
        <v>-0.3327154043058167</v>
      </c>
      <c r="I393" s="11">
        <f t="shared" si="186"/>
        <v>1.0628269252750742</v>
      </c>
      <c r="J393" s="12">
        <f t="shared" si="187"/>
        <v>6.2826925275074164</v>
      </c>
      <c r="K393" s="57">
        <f t="shared" si="199"/>
        <v>1185.3013451864726</v>
      </c>
      <c r="L393" s="59">
        <f t="shared" si="200"/>
        <v>-0.28913238316629064</v>
      </c>
      <c r="M393" s="58">
        <f t="shared" si="201"/>
        <v>1.065650757967112</v>
      </c>
      <c r="N393" s="59">
        <f t="shared" si="202"/>
        <v>6.565075796711195</v>
      </c>
      <c r="O393" s="8">
        <v>8.3869000000000007</v>
      </c>
      <c r="P393" s="46">
        <v>1051.5484919999999</v>
      </c>
      <c r="Q393" s="46">
        <v>0</v>
      </c>
      <c r="R393" s="46">
        <f t="shared" si="189"/>
        <v>148.53608018647253</v>
      </c>
      <c r="S393" s="48">
        <f t="shared" si="194"/>
        <v>1051.5484919999999</v>
      </c>
      <c r="T393" s="14">
        <f t="shared" si="203"/>
        <v>-0.60488641749010252</v>
      </c>
      <c r="U393" s="13">
        <f t="shared" si="204"/>
        <v>1.0370297629115592</v>
      </c>
      <c r="V393" s="14">
        <f t="shared" si="190"/>
        <v>3.7029762911559239</v>
      </c>
      <c r="W393" s="56">
        <f t="shared" si="205"/>
        <v>1200.0845721864725</v>
      </c>
      <c r="X393" s="56">
        <f t="shared" si="206"/>
        <v>-0.52844003455182476</v>
      </c>
      <c r="Y393" s="56">
        <f t="shared" si="207"/>
        <v>1.0419674224810045</v>
      </c>
      <c r="Z393" s="56">
        <f t="shared" si="208"/>
        <v>4.196742248100449</v>
      </c>
      <c r="AA393" s="8">
        <v>8.81</v>
      </c>
      <c r="AB393" s="46">
        <v>1054.980427</v>
      </c>
      <c r="AC393" s="46">
        <v>0</v>
      </c>
      <c r="AD393" s="46">
        <f t="shared" si="191"/>
        <v>148.53608018647253</v>
      </c>
      <c r="AE393" s="49">
        <f t="shared" si="195"/>
        <v>1054.980427</v>
      </c>
      <c r="AF393" s="16">
        <f t="shared" si="209"/>
        <v>-0.68480369201669999</v>
      </c>
      <c r="AG393" s="15">
        <f t="shared" si="210"/>
        <v>1.0114440382915895</v>
      </c>
      <c r="AH393" s="16">
        <f t="shared" si="192"/>
        <v>1.1444038291589465</v>
      </c>
      <c r="AI393" s="64">
        <f t="shared" si="211"/>
        <v>1203.5165071864726</v>
      </c>
      <c r="AJ393" s="64">
        <f t="shared" si="212"/>
        <v>-0.59882662601635772</v>
      </c>
      <c r="AK393" s="64">
        <f t="shared" si="213"/>
        <v>1.0174757712848967</v>
      </c>
      <c r="AL393" s="64">
        <f t="shared" si="214"/>
        <v>1.7475771284896746</v>
      </c>
      <c r="AM393" s="9">
        <v>4.1500000000000004</v>
      </c>
      <c r="AN393" s="17">
        <f t="shared" si="196"/>
        <v>1.0433971534371691</v>
      </c>
      <c r="AO393" s="18">
        <f t="shared" si="215"/>
        <v>1.6137008906524919E-2</v>
      </c>
      <c r="AP393" s="17">
        <f t="shared" si="216"/>
        <v>1.0433971534371691</v>
      </c>
      <c r="AQ393" s="18">
        <f t="shared" si="217"/>
        <v>4.33971534371691</v>
      </c>
    </row>
    <row r="394" spans="1:43" x14ac:dyDescent="0.3">
      <c r="A394">
        <f t="shared" si="197"/>
        <v>392</v>
      </c>
      <c r="B394" s="7">
        <v>44403</v>
      </c>
      <c r="C394" s="8">
        <v>7.69</v>
      </c>
      <c r="D394" s="46">
        <v>1035.715173</v>
      </c>
      <c r="E394" s="46">
        <v>0</v>
      </c>
      <c r="F394" s="46">
        <f t="shared" si="188"/>
        <v>148.56004946696163</v>
      </c>
      <c r="G394" s="47">
        <f t="shared" si="193"/>
        <v>1035.715173</v>
      </c>
      <c r="H394" s="12">
        <f t="shared" si="198"/>
        <v>-0.10128541488124698</v>
      </c>
      <c r="I394" s="11">
        <f t="shared" si="186"/>
        <v>1.0617504366143398</v>
      </c>
      <c r="J394" s="12">
        <f t="shared" si="187"/>
        <v>6.1750436614339765</v>
      </c>
      <c r="K394" s="57">
        <f t="shared" si="199"/>
        <v>1184.2752224669616</v>
      </c>
      <c r="L394" s="59">
        <f t="shared" si="200"/>
        <v>-8.6570619672210469E-2</v>
      </c>
      <c r="M394" s="58">
        <f t="shared" si="201"/>
        <v>1.0647282175023982</v>
      </c>
      <c r="N394" s="59">
        <f t="shared" si="202"/>
        <v>6.4728217502398211</v>
      </c>
      <c r="O394" s="8">
        <v>8.3971</v>
      </c>
      <c r="P394" s="46">
        <v>1051.588563</v>
      </c>
      <c r="Q394" s="46">
        <v>0</v>
      </c>
      <c r="R394" s="46">
        <f t="shared" si="189"/>
        <v>148.56004946696163</v>
      </c>
      <c r="S394" s="48">
        <f t="shared" si="194"/>
        <v>1051.588563</v>
      </c>
      <c r="T394" s="14">
        <f t="shared" si="203"/>
        <v>3.8106659184133918E-3</v>
      </c>
      <c r="U394" s="13">
        <f t="shared" si="204"/>
        <v>1.0370692806512982</v>
      </c>
      <c r="V394" s="14">
        <f t="shared" si="190"/>
        <v>3.706928065129822</v>
      </c>
      <c r="W394" s="56">
        <f t="shared" si="205"/>
        <v>1200.1486124669616</v>
      </c>
      <c r="X394" s="56">
        <f t="shared" si="206"/>
        <v>5.3363139542961235E-3</v>
      </c>
      <c r="Y394" s="56">
        <f t="shared" si="207"/>
        <v>1.0420230251339695</v>
      </c>
      <c r="Z394" s="56">
        <f t="shared" si="208"/>
        <v>4.2023025133969494</v>
      </c>
      <c r="AA394" s="8">
        <v>8.7802000000000007</v>
      </c>
      <c r="AB394" s="46">
        <v>1056.5901140000001</v>
      </c>
      <c r="AC394" s="46">
        <v>0</v>
      </c>
      <c r="AD394" s="46">
        <f t="shared" si="191"/>
        <v>148.56004946696163</v>
      </c>
      <c r="AE394" s="49">
        <f t="shared" si="195"/>
        <v>1056.5901140000001</v>
      </c>
      <c r="AF394" s="16">
        <f t="shared" si="209"/>
        <v>0.1525797975776122</v>
      </c>
      <c r="AG394" s="15">
        <f t="shared" si="210"/>
        <v>1.0129872975578256</v>
      </c>
      <c r="AH394" s="16">
        <f t="shared" si="192"/>
        <v>1.2987297557825572</v>
      </c>
      <c r="AI394" s="64">
        <f t="shared" si="211"/>
        <v>1205.1501634669617</v>
      </c>
      <c r="AJ394" s="64">
        <f t="shared" si="212"/>
        <v>0.13574024707880827</v>
      </c>
      <c r="AK394" s="64">
        <f t="shared" si="213"/>
        <v>1.0188568954108059</v>
      </c>
      <c r="AL394" s="64">
        <f t="shared" si="214"/>
        <v>1.8856895410805929</v>
      </c>
      <c r="AM394" s="9">
        <v>4.1500000000000004</v>
      </c>
      <c r="AN394" s="17">
        <f t="shared" si="196"/>
        <v>1.0435655265287498</v>
      </c>
      <c r="AO394" s="18">
        <f t="shared" si="215"/>
        <v>1.6137008906524919E-2</v>
      </c>
      <c r="AP394" s="17">
        <f t="shared" si="216"/>
        <v>1.0435655265287498</v>
      </c>
      <c r="AQ394" s="18">
        <f t="shared" si="217"/>
        <v>4.3565526528749787</v>
      </c>
    </row>
    <row r="395" spans="1:43" x14ac:dyDescent="0.3">
      <c r="A395">
        <f t="shared" si="197"/>
        <v>393</v>
      </c>
      <c r="B395" s="7">
        <v>44404</v>
      </c>
      <c r="C395" s="8">
        <v>7.7527999999999997</v>
      </c>
      <c r="D395" s="46">
        <v>1035.195645</v>
      </c>
      <c r="E395" s="46">
        <v>0</v>
      </c>
      <c r="F395" s="46">
        <f t="shared" si="188"/>
        <v>148.58402261537566</v>
      </c>
      <c r="G395" s="47">
        <f t="shared" si="193"/>
        <v>1035.195645</v>
      </c>
      <c r="H395" s="12">
        <f t="shared" si="198"/>
        <v>-5.0161281165284066E-2</v>
      </c>
      <c r="I395" s="11">
        <f t="shared" si="186"/>
        <v>1.0612178489925561</v>
      </c>
      <c r="J395" s="12">
        <f t="shared" si="187"/>
        <v>6.1217848992556112</v>
      </c>
      <c r="K395" s="57">
        <f t="shared" si="199"/>
        <v>1183.7796676153757</v>
      </c>
      <c r="L395" s="59">
        <f t="shared" si="200"/>
        <v>-4.1844568068694077E-2</v>
      </c>
      <c r="M395" s="58">
        <f t="shared" si="201"/>
        <v>1.0642826865786787</v>
      </c>
      <c r="N395" s="59">
        <f t="shared" si="202"/>
        <v>6.4282686578678749</v>
      </c>
      <c r="O395" s="8">
        <v>8.4619</v>
      </c>
      <c r="P395" s="46">
        <v>1050.048963</v>
      </c>
      <c r="Q395" s="46">
        <v>0</v>
      </c>
      <c r="R395" s="46">
        <f t="shared" si="189"/>
        <v>148.58402261537566</v>
      </c>
      <c r="S395" s="48">
        <f t="shared" si="194"/>
        <v>1050.048963</v>
      </c>
      <c r="T395" s="14">
        <f t="shared" si="203"/>
        <v>-0.14640706966304595</v>
      </c>
      <c r="U395" s="13">
        <f t="shared" si="204"/>
        <v>1.035550937907121</v>
      </c>
      <c r="V395" s="14">
        <f t="shared" si="190"/>
        <v>3.555093790712105</v>
      </c>
      <c r="W395" s="56">
        <f t="shared" si="205"/>
        <v>1198.6329856153757</v>
      </c>
      <c r="X395" s="56">
        <f t="shared" si="206"/>
        <v>-0.12628659782978335</v>
      </c>
      <c r="Y395" s="56">
        <f t="shared" si="207"/>
        <v>1.0407070897069248</v>
      </c>
      <c r="Z395" s="56">
        <f t="shared" si="208"/>
        <v>4.0707089706924826</v>
      </c>
      <c r="AA395" s="8">
        <v>8.8390000000000004</v>
      </c>
      <c r="AB395" s="46">
        <v>1054.4678570000001</v>
      </c>
      <c r="AC395" s="46">
        <v>0</v>
      </c>
      <c r="AD395" s="46">
        <f t="shared" si="191"/>
        <v>148.58402261537566</v>
      </c>
      <c r="AE395" s="49">
        <f t="shared" si="195"/>
        <v>1054.4678570000001</v>
      </c>
      <c r="AF395" s="16">
        <f t="shared" si="209"/>
        <v>-0.20085906274152077</v>
      </c>
      <c r="AG395" s="15">
        <f t="shared" si="210"/>
        <v>1.0109526207662602</v>
      </c>
      <c r="AH395" s="16">
        <f t="shared" si="192"/>
        <v>1.0952620766260246</v>
      </c>
      <c r="AI395" s="64">
        <f t="shared" si="211"/>
        <v>1203.0518796153758</v>
      </c>
      <c r="AJ395" s="64">
        <f t="shared" si="212"/>
        <v>-0.17410974293440296</v>
      </c>
      <c r="AK395" s="64">
        <f t="shared" si="213"/>
        <v>1.0170829662893368</v>
      </c>
      <c r="AL395" s="64">
        <f t="shared" si="214"/>
        <v>1.7082966289336809</v>
      </c>
      <c r="AM395" s="9">
        <v>4.1500000000000004</v>
      </c>
      <c r="AN395" s="17">
        <f t="shared" si="196"/>
        <v>1.0437339267907111</v>
      </c>
      <c r="AO395" s="18">
        <f t="shared" si="215"/>
        <v>1.6137008906524919E-2</v>
      </c>
      <c r="AP395" s="17">
        <f t="shared" si="216"/>
        <v>1.0437339267907111</v>
      </c>
      <c r="AQ395" s="18">
        <f t="shared" si="217"/>
        <v>4.3733926790711086</v>
      </c>
    </row>
    <row r="396" spans="1:43" x14ac:dyDescent="0.3">
      <c r="A396">
        <f t="shared" si="197"/>
        <v>394</v>
      </c>
      <c r="B396" s="7">
        <v>44405</v>
      </c>
      <c r="C396" s="8">
        <v>7.7961999999999998</v>
      </c>
      <c r="D396" s="46">
        <v>1034.9350870000001</v>
      </c>
      <c r="E396" s="46">
        <v>0</v>
      </c>
      <c r="F396" s="46">
        <f t="shared" si="188"/>
        <v>148.60799963233879</v>
      </c>
      <c r="G396" s="47">
        <f t="shared" si="193"/>
        <v>1034.9350870000001</v>
      </c>
      <c r="H396" s="12">
        <f t="shared" si="198"/>
        <v>-2.5169928144352927E-2</v>
      </c>
      <c r="I396" s="11">
        <f t="shared" si="186"/>
        <v>1.0609507412225097</v>
      </c>
      <c r="J396" s="12">
        <f t="shared" si="187"/>
        <v>6.0950741222509652</v>
      </c>
      <c r="K396" s="57">
        <f t="shared" si="199"/>
        <v>1183.5430866323388</v>
      </c>
      <c r="L396" s="59">
        <f t="shared" si="200"/>
        <v>-1.9985221026264099E-2</v>
      </c>
      <c r="M396" s="58">
        <f t="shared" si="201"/>
        <v>1.0640699873314217</v>
      </c>
      <c r="N396" s="59">
        <f t="shared" si="202"/>
        <v>6.4069987331421663</v>
      </c>
      <c r="O396" s="8">
        <v>8.4959000000000007</v>
      </c>
      <c r="P396" s="46">
        <v>1049.4059910000001</v>
      </c>
      <c r="Q396" s="46">
        <v>0</v>
      </c>
      <c r="R396" s="46">
        <f t="shared" si="189"/>
        <v>148.60799963233879</v>
      </c>
      <c r="S396" s="48">
        <f t="shared" si="194"/>
        <v>1049.4059910000001</v>
      </c>
      <c r="T396" s="14">
        <f t="shared" si="203"/>
        <v>-6.123257320905795E-2</v>
      </c>
      <c r="U396" s="13">
        <f t="shared" si="204"/>
        <v>1.0349168434209499</v>
      </c>
      <c r="V396" s="14">
        <f t="shared" si="190"/>
        <v>3.4916843420949917</v>
      </c>
      <c r="W396" s="56">
        <f t="shared" si="205"/>
        <v>1198.0139906323388</v>
      </c>
      <c r="X396" s="56">
        <f t="shared" si="206"/>
        <v>-5.1641744425967584E-2</v>
      </c>
      <c r="Y396" s="56">
        <f t="shared" si="207"/>
        <v>1.0401696504114355</v>
      </c>
      <c r="Z396" s="56">
        <f t="shared" si="208"/>
        <v>4.0169650411435498</v>
      </c>
      <c r="AA396" s="8">
        <v>8.8416999999999994</v>
      </c>
      <c r="AB396" s="46">
        <v>1054.708934</v>
      </c>
      <c r="AC396" s="46">
        <v>0</v>
      </c>
      <c r="AD396" s="46">
        <f t="shared" si="191"/>
        <v>148.60799963233879</v>
      </c>
      <c r="AE396" s="49">
        <f t="shared" si="195"/>
        <v>1054.708934</v>
      </c>
      <c r="AF396" s="16">
        <f t="shared" si="209"/>
        <v>2.2862432306447467E-2</v>
      </c>
      <c r="AG396" s="15">
        <f t="shared" si="210"/>
        <v>1.0111837491248332</v>
      </c>
      <c r="AH396" s="16">
        <f t="shared" si="192"/>
        <v>1.118374912483322</v>
      </c>
      <c r="AI396" s="64">
        <f t="shared" si="211"/>
        <v>1203.3169336323388</v>
      </c>
      <c r="AJ396" s="64">
        <f t="shared" si="212"/>
        <v>2.2031802738853301E-2</v>
      </c>
      <c r="AK396" s="64">
        <f t="shared" si="213"/>
        <v>1.0173070480021602</v>
      </c>
      <c r="AL396" s="64">
        <f t="shared" si="214"/>
        <v>1.7307048002160208</v>
      </c>
      <c r="AM396" s="9">
        <v>4.1500000000000004</v>
      </c>
      <c r="AN396" s="17">
        <f t="shared" si="196"/>
        <v>1.0439023542274377</v>
      </c>
      <c r="AO396" s="18">
        <f t="shared" si="215"/>
        <v>1.6137008906524919E-2</v>
      </c>
      <c r="AP396" s="17">
        <f t="shared" si="216"/>
        <v>1.0439023542274377</v>
      </c>
      <c r="AQ396" s="18">
        <f t="shared" si="217"/>
        <v>4.3902354227437712</v>
      </c>
    </row>
    <row r="397" spans="1:43" x14ac:dyDescent="0.3">
      <c r="A397">
        <f t="shared" si="197"/>
        <v>395</v>
      </c>
      <c r="B397" s="7">
        <v>44406</v>
      </c>
      <c r="C397" s="8">
        <v>7.6764000000000001</v>
      </c>
      <c r="D397" s="46">
        <v>1036.8067370000001</v>
      </c>
      <c r="E397" s="46">
        <v>0</v>
      </c>
      <c r="F397" s="46">
        <f t="shared" si="188"/>
        <v>148.63198051847527</v>
      </c>
      <c r="G397" s="47">
        <f t="shared" si="193"/>
        <v>1036.8067370000001</v>
      </c>
      <c r="H397" s="12">
        <f t="shared" si="198"/>
        <v>0.18084709113741493</v>
      </c>
      <c r="I397" s="11">
        <f t="shared" si="186"/>
        <v>1.0628694397764114</v>
      </c>
      <c r="J397" s="12">
        <f t="shared" si="187"/>
        <v>6.2869439776411351</v>
      </c>
      <c r="K397" s="57">
        <f t="shared" si="199"/>
        <v>1185.4387175184754</v>
      </c>
      <c r="L397" s="59">
        <f t="shared" si="200"/>
        <v>0.16016576899877677</v>
      </c>
      <c r="M397" s="58">
        <f t="shared" si="201"/>
        <v>1.0657742632093161</v>
      </c>
      <c r="N397" s="59">
        <f t="shared" si="202"/>
        <v>6.5774263209316119</v>
      </c>
      <c r="O397" s="8">
        <v>8.4049999999999994</v>
      </c>
      <c r="P397" s="46">
        <v>1052.369944</v>
      </c>
      <c r="Q397" s="46">
        <v>0</v>
      </c>
      <c r="R397" s="46">
        <f t="shared" si="189"/>
        <v>148.63198051847527</v>
      </c>
      <c r="S397" s="48">
        <f t="shared" si="194"/>
        <v>1052.369944</v>
      </c>
      <c r="T397" s="14">
        <f t="shared" si="203"/>
        <v>0.28244102143686334</v>
      </c>
      <c r="U397" s="13">
        <f t="shared" si="204"/>
        <v>1.0378398731245302</v>
      </c>
      <c r="V397" s="14">
        <f t="shared" si="190"/>
        <v>3.7839873124530188</v>
      </c>
      <c r="W397" s="56">
        <f t="shared" si="205"/>
        <v>1201.0019245184753</v>
      </c>
      <c r="X397" s="56">
        <f t="shared" si="206"/>
        <v>0.24940726147608672</v>
      </c>
      <c r="Y397" s="56">
        <f t="shared" si="207"/>
        <v>1.042763909051232</v>
      </c>
      <c r="Z397" s="56">
        <f t="shared" si="208"/>
        <v>4.2763909051231952</v>
      </c>
      <c r="AA397" s="8">
        <v>8.8071999999999999</v>
      </c>
      <c r="AB397" s="46">
        <v>1056.513003</v>
      </c>
      <c r="AC397" s="46">
        <v>0</v>
      </c>
      <c r="AD397" s="46">
        <f t="shared" si="191"/>
        <v>148.63198051847527</v>
      </c>
      <c r="AE397" s="49">
        <f t="shared" si="195"/>
        <v>1056.513003</v>
      </c>
      <c r="AF397" s="16">
        <f t="shared" si="209"/>
        <v>0.17104899198663315</v>
      </c>
      <c r="AG397" s="15">
        <f t="shared" si="210"/>
        <v>1.0129133687348439</v>
      </c>
      <c r="AH397" s="16">
        <f t="shared" si="192"/>
        <v>1.2913368734843944</v>
      </c>
      <c r="AI397" s="64">
        <f t="shared" si="211"/>
        <v>1205.1449835184753</v>
      </c>
      <c r="AJ397" s="64">
        <f t="shared" si="212"/>
        <v>0.15191757342085666</v>
      </c>
      <c r="AK397" s="64">
        <f t="shared" si="213"/>
        <v>1.0188525161837245</v>
      </c>
      <c r="AL397" s="64">
        <f t="shared" si="214"/>
        <v>1.8852516183724521</v>
      </c>
      <c r="AM397" s="9">
        <v>4.1500000000000004</v>
      </c>
      <c r="AN397" s="17">
        <f t="shared" si="196"/>
        <v>1.0440708088433148</v>
      </c>
      <c r="AO397" s="18">
        <f t="shared" si="215"/>
        <v>1.6137008906524919E-2</v>
      </c>
      <c r="AP397" s="17">
        <f t="shared" si="216"/>
        <v>1.0440708088433148</v>
      </c>
      <c r="AQ397" s="18">
        <f t="shared" si="217"/>
        <v>4.4070808843314824</v>
      </c>
    </row>
    <row r="398" spans="1:43" x14ac:dyDescent="0.3">
      <c r="A398">
        <f t="shared" si="197"/>
        <v>396</v>
      </c>
      <c r="B398" s="7">
        <v>44407</v>
      </c>
      <c r="C398" s="8">
        <v>7.9265999999999996</v>
      </c>
      <c r="D398" s="46">
        <v>1033.859461</v>
      </c>
      <c r="E398" s="46">
        <v>0</v>
      </c>
      <c r="F398" s="46">
        <f t="shared" si="188"/>
        <v>148.65596527440948</v>
      </c>
      <c r="G398" s="47">
        <f t="shared" si="193"/>
        <v>1033.859461</v>
      </c>
      <c r="H398" s="12">
        <f t="shared" si="198"/>
        <v>-0.28426474238854027</v>
      </c>
      <c r="I398" s="11">
        <f t="shared" si="186"/>
        <v>1.0598480767015044</v>
      </c>
      <c r="J398" s="12">
        <f t="shared" si="187"/>
        <v>5.9848076701504382</v>
      </c>
      <c r="K398" s="57">
        <f t="shared" si="199"/>
        <v>1182.5154262744095</v>
      </c>
      <c r="L398" s="59">
        <f t="shared" si="200"/>
        <v>-0.24659994657382223</v>
      </c>
      <c r="M398" s="58">
        <f t="shared" si="201"/>
        <v>1.0631460644456443</v>
      </c>
      <c r="N398" s="59">
        <f t="shared" si="202"/>
        <v>6.3146064445644301</v>
      </c>
      <c r="O398" s="8">
        <v>8.7449999999999992</v>
      </c>
      <c r="P398" s="46">
        <v>1042.9484500000001</v>
      </c>
      <c r="Q398" s="46">
        <v>0</v>
      </c>
      <c r="R398" s="46">
        <f t="shared" si="189"/>
        <v>148.65596527440948</v>
      </c>
      <c r="S398" s="48">
        <f t="shared" si="194"/>
        <v>1042.9484500000001</v>
      </c>
      <c r="T398" s="14">
        <f t="shared" si="203"/>
        <v>-0.89526445084410211</v>
      </c>
      <c r="U398" s="13">
        <f t="shared" si="204"/>
        <v>1.0285484616837608</v>
      </c>
      <c r="V398" s="14">
        <f t="shared" si="190"/>
        <v>2.8548461683760795</v>
      </c>
      <c r="W398" s="56">
        <f t="shared" si="205"/>
        <v>1191.6044152744096</v>
      </c>
      <c r="X398" s="56">
        <f t="shared" si="206"/>
        <v>-0.78247245505734808</v>
      </c>
      <c r="Y398" s="56">
        <f t="shared" si="207"/>
        <v>1.0346045686916268</v>
      </c>
      <c r="Z398" s="56">
        <f t="shared" si="208"/>
        <v>3.4604568691626758</v>
      </c>
      <c r="AA398" s="8">
        <v>9.1260999999999992</v>
      </c>
      <c r="AB398" s="46">
        <v>1043.580784</v>
      </c>
      <c r="AC398" s="46">
        <v>0</v>
      </c>
      <c r="AD398" s="46">
        <f t="shared" si="191"/>
        <v>148.65596527440948</v>
      </c>
      <c r="AE398" s="49">
        <f t="shared" si="195"/>
        <v>1043.580784</v>
      </c>
      <c r="AF398" s="16">
        <f t="shared" si="209"/>
        <v>-1.2240473106605032</v>
      </c>
      <c r="AG398" s="15">
        <f t="shared" si="210"/>
        <v>1.0005148298855244</v>
      </c>
      <c r="AH398" s="16">
        <f t="shared" si="192"/>
        <v>5.1482988552442599E-2</v>
      </c>
      <c r="AI398" s="64">
        <f t="shared" si="211"/>
        <v>1192.2367492744095</v>
      </c>
      <c r="AJ398" s="64">
        <f t="shared" si="212"/>
        <v>-1.07109388667741</v>
      </c>
      <c r="AK398" s="64">
        <f t="shared" si="213"/>
        <v>1.0079396491686217</v>
      </c>
      <c r="AL398" s="64">
        <f t="shared" si="214"/>
        <v>0.79396491686216653</v>
      </c>
      <c r="AM398" s="9">
        <v>4.1500000000000004</v>
      </c>
      <c r="AN398" s="17">
        <f t="shared" si="196"/>
        <v>1.0442392906427282</v>
      </c>
      <c r="AO398" s="18">
        <f t="shared" si="215"/>
        <v>1.6137008906524919E-2</v>
      </c>
      <c r="AP398" s="17">
        <f t="shared" si="216"/>
        <v>1.0442392906427282</v>
      </c>
      <c r="AQ398" s="18">
        <f t="shared" si="217"/>
        <v>4.4239290642728246</v>
      </c>
    </row>
    <row r="399" spans="1:43" x14ac:dyDescent="0.3">
      <c r="A399">
        <f t="shared" si="197"/>
        <v>397</v>
      </c>
      <c r="B399" s="7">
        <v>44410</v>
      </c>
      <c r="C399" s="8">
        <v>7.9625000000000004</v>
      </c>
      <c r="D399" s="46">
        <v>1033.7086039999999</v>
      </c>
      <c r="E399" s="46">
        <v>0</v>
      </c>
      <c r="F399" s="46">
        <f t="shared" si="188"/>
        <v>148.6799539007659</v>
      </c>
      <c r="G399" s="47">
        <f t="shared" si="193"/>
        <v>1033.7086039999999</v>
      </c>
      <c r="H399" s="12">
        <f t="shared" si="198"/>
        <v>-1.4591635100402733E-2</v>
      </c>
      <c r="I399" s="11">
        <f t="shared" si="186"/>
        <v>1.0596934275375334</v>
      </c>
      <c r="J399" s="12">
        <f t="shared" si="187"/>
        <v>5.9693427537533372</v>
      </c>
      <c r="K399" s="57">
        <f t="shared" si="199"/>
        <v>1182.3885579007658</v>
      </c>
      <c r="L399" s="59">
        <f t="shared" si="200"/>
        <v>-1.0728686562966328E-2</v>
      </c>
      <c r="M399" s="58">
        <f t="shared" si="201"/>
        <v>1.0630320028366833</v>
      </c>
      <c r="N399" s="59">
        <f t="shared" si="202"/>
        <v>6.303200283668331</v>
      </c>
      <c r="O399" s="8">
        <v>8.8130000000000006</v>
      </c>
      <c r="P399" s="46">
        <v>1041.361177</v>
      </c>
      <c r="Q399" s="46">
        <v>0</v>
      </c>
      <c r="R399" s="46">
        <f t="shared" si="189"/>
        <v>148.6799539007659</v>
      </c>
      <c r="S399" s="48">
        <f t="shared" si="194"/>
        <v>1041.361177</v>
      </c>
      <c r="T399" s="14">
        <f t="shared" si="203"/>
        <v>-0.15219093522792493</v>
      </c>
      <c r="U399" s="13">
        <f t="shared" si="204"/>
        <v>1.0269831041606519</v>
      </c>
      <c r="V399" s="14">
        <f t="shared" si="190"/>
        <v>2.6983104160651861</v>
      </c>
      <c r="W399" s="56">
        <f t="shared" si="205"/>
        <v>1190.0411309007659</v>
      </c>
      <c r="X399" s="56">
        <f t="shared" si="206"/>
        <v>-0.13119155598997345</v>
      </c>
      <c r="Y399" s="56">
        <f t="shared" si="207"/>
        <v>1.0332472548596168</v>
      </c>
      <c r="Z399" s="56">
        <f t="shared" si="208"/>
        <v>3.3247254859616771</v>
      </c>
      <c r="AA399" s="8">
        <v>9.1651000000000007</v>
      </c>
      <c r="AB399" s="46">
        <v>1042.3344340000001</v>
      </c>
      <c r="AC399" s="46">
        <v>0</v>
      </c>
      <c r="AD399" s="46">
        <f t="shared" si="191"/>
        <v>148.6799539007659</v>
      </c>
      <c r="AE399" s="49">
        <f t="shared" si="195"/>
        <v>1042.3344340000001</v>
      </c>
      <c r="AF399" s="16">
        <f t="shared" si="209"/>
        <v>-0.11943014082941295</v>
      </c>
      <c r="AG399" s="15">
        <f t="shared" si="210"/>
        <v>0.99931991361517303</v>
      </c>
      <c r="AH399" s="16">
        <f t="shared" si="192"/>
        <v>-6.8008638482697226E-2</v>
      </c>
      <c r="AI399" s="64">
        <f t="shared" si="211"/>
        <v>1191.014387900766</v>
      </c>
      <c r="AJ399" s="64">
        <f t="shared" si="212"/>
        <v>-0.10252673174077076</v>
      </c>
      <c r="AK399" s="64">
        <f t="shared" si="213"/>
        <v>1.0069062415884096</v>
      </c>
      <c r="AL399" s="64">
        <f t="shared" si="214"/>
        <v>0.69062415884095785</v>
      </c>
      <c r="AM399" s="9">
        <v>4.1500000000000004</v>
      </c>
      <c r="AN399" s="17">
        <f t="shared" si="196"/>
        <v>1.0444077996300647</v>
      </c>
      <c r="AO399" s="18">
        <f t="shared" si="215"/>
        <v>1.6137008906524919E-2</v>
      </c>
      <c r="AP399" s="17">
        <f t="shared" si="216"/>
        <v>1.0444077996300647</v>
      </c>
      <c r="AQ399" s="18">
        <f t="shared" si="217"/>
        <v>4.4407799630064693</v>
      </c>
    </row>
    <row r="400" spans="1:43" x14ac:dyDescent="0.3">
      <c r="A400">
        <f t="shared" si="197"/>
        <v>398</v>
      </c>
      <c r="B400" s="7">
        <v>44411</v>
      </c>
      <c r="C400" s="8">
        <v>8.0023999999999997</v>
      </c>
      <c r="D400" s="46">
        <v>1033.509172</v>
      </c>
      <c r="E400" s="46">
        <v>0</v>
      </c>
      <c r="F400" s="46">
        <f t="shared" si="188"/>
        <v>148.70394639816908</v>
      </c>
      <c r="G400" s="47">
        <f t="shared" si="193"/>
        <v>1033.509172</v>
      </c>
      <c r="H400" s="12">
        <f t="shared" si="198"/>
        <v>-1.9292864471498472E-2</v>
      </c>
      <c r="I400" s="11">
        <f t="shared" si="186"/>
        <v>1.0594889823207452</v>
      </c>
      <c r="J400" s="12">
        <f t="shared" si="187"/>
        <v>5.9488982320745176</v>
      </c>
      <c r="K400" s="57">
        <f t="shared" si="199"/>
        <v>1182.2131183981692</v>
      </c>
      <c r="L400" s="59">
        <f t="shared" si="200"/>
        <v>-1.4837719920779424E-2</v>
      </c>
      <c r="M400" s="58">
        <f t="shared" si="201"/>
        <v>1.0628742731254341</v>
      </c>
      <c r="N400" s="59">
        <f t="shared" si="202"/>
        <v>6.2874273125434144</v>
      </c>
      <c r="O400" s="8">
        <v>8.8333999999999993</v>
      </c>
      <c r="P400" s="46">
        <v>1041.1315460000001</v>
      </c>
      <c r="Q400" s="46">
        <v>0</v>
      </c>
      <c r="R400" s="46">
        <f t="shared" si="189"/>
        <v>148.70394639816908</v>
      </c>
      <c r="S400" s="48">
        <f t="shared" si="194"/>
        <v>1041.1315460000001</v>
      </c>
      <c r="T400" s="14">
        <f t="shared" si="203"/>
        <v>-2.2051042911108709E-2</v>
      </c>
      <c r="U400" s="13">
        <f t="shared" si="204"/>
        <v>1.0267566436756637</v>
      </c>
      <c r="V400" s="14">
        <f t="shared" si="190"/>
        <v>2.6756643675663661</v>
      </c>
      <c r="W400" s="56">
        <f t="shared" si="205"/>
        <v>1189.8354923981692</v>
      </c>
      <c r="X400" s="56">
        <f t="shared" si="206"/>
        <v>-1.7279949176296494E-2</v>
      </c>
      <c r="Y400" s="56">
        <f t="shared" si="207"/>
        <v>1.0330687102591116</v>
      </c>
      <c r="Z400" s="56">
        <f t="shared" si="208"/>
        <v>3.3068710259111622</v>
      </c>
      <c r="AA400" s="8">
        <v>9.1950000000000003</v>
      </c>
      <c r="AB400" s="46">
        <v>1041.4673680000001</v>
      </c>
      <c r="AC400" s="46">
        <v>0</v>
      </c>
      <c r="AD400" s="46">
        <f t="shared" si="191"/>
        <v>148.70394639816908</v>
      </c>
      <c r="AE400" s="49">
        <f t="shared" si="195"/>
        <v>1041.4673680000001</v>
      </c>
      <c r="AF400" s="16">
        <f t="shared" si="209"/>
        <v>-8.3185009697184231E-2</v>
      </c>
      <c r="AG400" s="15">
        <f t="shared" si="210"/>
        <v>0.99848862924812631</v>
      </c>
      <c r="AH400" s="16">
        <f t="shared" si="192"/>
        <v>-0.15113707518736863</v>
      </c>
      <c r="AI400" s="64">
        <f t="shared" si="211"/>
        <v>1190.1713143981692</v>
      </c>
      <c r="AJ400" s="64">
        <f t="shared" si="212"/>
        <v>-7.0786172791981183E-2</v>
      </c>
      <c r="AK400" s="64">
        <f t="shared" si="213"/>
        <v>1.0061934911963855</v>
      </c>
      <c r="AL400" s="64">
        <f t="shared" si="214"/>
        <v>0.61934911963854589</v>
      </c>
      <c r="AM400" s="9">
        <v>4.1500000000000004</v>
      </c>
      <c r="AN400" s="17">
        <f t="shared" si="196"/>
        <v>1.0445763358097115</v>
      </c>
      <c r="AO400" s="18">
        <f t="shared" si="215"/>
        <v>1.6137008906524919E-2</v>
      </c>
      <c r="AP400" s="17">
        <f t="shared" si="216"/>
        <v>1.0445763358097115</v>
      </c>
      <c r="AQ400" s="18">
        <f t="shared" si="217"/>
        <v>4.4576335809711543</v>
      </c>
    </row>
    <row r="401" spans="1:43" x14ac:dyDescent="0.3">
      <c r="A401">
        <f t="shared" si="197"/>
        <v>399</v>
      </c>
      <c r="B401" s="7">
        <v>44412</v>
      </c>
      <c r="C401" s="8">
        <v>7.9938000000000002</v>
      </c>
      <c r="D401" s="46">
        <v>1033.935348</v>
      </c>
      <c r="E401" s="46">
        <v>0</v>
      </c>
      <c r="F401" s="46">
        <f t="shared" si="188"/>
        <v>148.72794276724372</v>
      </c>
      <c r="G401" s="47">
        <f t="shared" si="193"/>
        <v>1033.935348</v>
      </c>
      <c r="H401" s="12">
        <f t="shared" si="198"/>
        <v>4.1235821756213653E-2</v>
      </c>
      <c r="I401" s="11">
        <f t="shared" si="186"/>
        <v>1.0599258713090216</v>
      </c>
      <c r="J401" s="12">
        <f t="shared" si="187"/>
        <v>5.9925871309021606</v>
      </c>
      <c r="K401" s="57">
        <f t="shared" si="199"/>
        <v>1182.6632907672438</v>
      </c>
      <c r="L401" s="59">
        <f t="shared" si="200"/>
        <v>3.8078783094919189E-2</v>
      </c>
      <c r="M401" s="58">
        <f t="shared" si="201"/>
        <v>1.0632790027144692</v>
      </c>
      <c r="N401" s="59">
        <f t="shared" si="202"/>
        <v>6.3279002714469179</v>
      </c>
      <c r="O401" s="8">
        <v>8.8224</v>
      </c>
      <c r="P401" s="46">
        <v>1041.793007</v>
      </c>
      <c r="Q401" s="46">
        <v>0</v>
      </c>
      <c r="R401" s="46">
        <f t="shared" si="189"/>
        <v>148.72794276724372</v>
      </c>
      <c r="S401" s="48">
        <f t="shared" si="194"/>
        <v>1041.793007</v>
      </c>
      <c r="T401" s="14">
        <f t="shared" si="203"/>
        <v>6.3532893853923689E-2</v>
      </c>
      <c r="U401" s="13">
        <f t="shared" si="204"/>
        <v>1.0274089718842283</v>
      </c>
      <c r="V401" s="14">
        <f t="shared" si="190"/>
        <v>2.7408971884228306</v>
      </c>
      <c r="W401" s="56">
        <f t="shared" si="205"/>
        <v>1190.5209497672438</v>
      </c>
      <c r="X401" s="56">
        <f t="shared" si="206"/>
        <v>5.7609423609727983E-2</v>
      </c>
      <c r="Y401" s="56">
        <f t="shared" si="207"/>
        <v>1.0336638551885844</v>
      </c>
      <c r="Z401" s="56">
        <f t="shared" si="208"/>
        <v>3.3663855188584391</v>
      </c>
      <c r="AA401" s="8">
        <v>9.1851000000000003</v>
      </c>
      <c r="AB401" s="46">
        <v>1042.2377240000001</v>
      </c>
      <c r="AC401" s="46">
        <v>0</v>
      </c>
      <c r="AD401" s="46">
        <f t="shared" si="191"/>
        <v>148.72794276724372</v>
      </c>
      <c r="AE401" s="49">
        <f t="shared" si="195"/>
        <v>1042.2377240000001</v>
      </c>
      <c r="AF401" s="16">
        <f t="shared" si="209"/>
        <v>7.3968328117612892E-2</v>
      </c>
      <c r="AG401" s="15">
        <f t="shared" si="210"/>
        <v>0.99922719459362563</v>
      </c>
      <c r="AH401" s="16">
        <f t="shared" si="192"/>
        <v>-7.7280540637436612E-2</v>
      </c>
      <c r="AI401" s="64">
        <f t="shared" si="211"/>
        <v>1190.9656667672439</v>
      </c>
      <c r="AJ401" s="64">
        <f t="shared" si="212"/>
        <v>6.6742691532306608E-2</v>
      </c>
      <c r="AK401" s="64">
        <f t="shared" si="213"/>
        <v>1.0068650518144329</v>
      </c>
      <c r="AL401" s="64">
        <f t="shared" si="214"/>
        <v>0.68650518144328654</v>
      </c>
      <c r="AM401" s="9">
        <v>4.1500000000000004</v>
      </c>
      <c r="AN401" s="17">
        <f t="shared" si="196"/>
        <v>1.0447448991860566</v>
      </c>
      <c r="AO401" s="18">
        <f t="shared" si="215"/>
        <v>1.6137008906524919E-2</v>
      </c>
      <c r="AP401" s="17">
        <f t="shared" si="216"/>
        <v>1.0447448991860566</v>
      </c>
      <c r="AQ401" s="18">
        <f t="shared" si="217"/>
        <v>4.4744899186056619</v>
      </c>
    </row>
    <row r="402" spans="1:43" x14ac:dyDescent="0.3">
      <c r="A402">
        <f t="shared" si="197"/>
        <v>400</v>
      </c>
      <c r="B402" s="7">
        <v>44413</v>
      </c>
      <c r="C402" s="8">
        <v>8.2888000000000002</v>
      </c>
      <c r="D402" s="46">
        <v>1030.485799</v>
      </c>
      <c r="E402" s="46">
        <v>0</v>
      </c>
      <c r="F402" s="46">
        <f t="shared" si="188"/>
        <v>148.75194300861455</v>
      </c>
      <c r="G402" s="47">
        <f t="shared" si="193"/>
        <v>1030.485799</v>
      </c>
      <c r="H402" s="12">
        <f t="shared" si="198"/>
        <v>-0.3336329497460877</v>
      </c>
      <c r="I402" s="11">
        <f t="shared" si="186"/>
        <v>1.0563896093594514</v>
      </c>
      <c r="J402" s="12">
        <f t="shared" si="187"/>
        <v>5.6389609359451365</v>
      </c>
      <c r="K402" s="57">
        <f t="shared" si="199"/>
        <v>1179.2377420086145</v>
      </c>
      <c r="L402" s="59">
        <f t="shared" si="200"/>
        <v>-0.28964700142226629</v>
      </c>
      <c r="M402" s="58">
        <f t="shared" si="201"/>
        <v>1.0601992469663541</v>
      </c>
      <c r="N402" s="59">
        <f t="shared" si="202"/>
        <v>6.0199246966354147</v>
      </c>
      <c r="O402" s="8">
        <v>9.1210000000000004</v>
      </c>
      <c r="P402" s="46">
        <v>1033.7372989999999</v>
      </c>
      <c r="Q402" s="46">
        <v>0</v>
      </c>
      <c r="R402" s="46">
        <f t="shared" si="189"/>
        <v>148.75194300861455</v>
      </c>
      <c r="S402" s="48">
        <f t="shared" si="194"/>
        <v>1033.7372989999999</v>
      </c>
      <c r="T402" s="14">
        <f t="shared" si="203"/>
        <v>-0.77325418253648692</v>
      </c>
      <c r="U402" s="13">
        <f t="shared" si="204"/>
        <v>1.0194644890373783</v>
      </c>
      <c r="V402" s="14">
        <f t="shared" si="190"/>
        <v>1.9464489037378296</v>
      </c>
      <c r="W402" s="56">
        <f t="shared" si="205"/>
        <v>1182.4892420086144</v>
      </c>
      <c r="X402" s="56">
        <f t="shared" si="206"/>
        <v>-0.67463808681398341</v>
      </c>
      <c r="Y402" s="56">
        <f t="shared" si="207"/>
        <v>1.0266903651318524</v>
      </c>
      <c r="Z402" s="56">
        <f t="shared" si="208"/>
        <v>2.6690365131852412</v>
      </c>
      <c r="AA402" s="8">
        <v>9.4765999999999995</v>
      </c>
      <c r="AB402" s="46">
        <v>1030.7227350000001</v>
      </c>
      <c r="AC402" s="46">
        <v>0</v>
      </c>
      <c r="AD402" s="46">
        <f t="shared" si="191"/>
        <v>148.75194300861455</v>
      </c>
      <c r="AE402" s="49">
        <f t="shared" si="195"/>
        <v>1030.7227350000001</v>
      </c>
      <c r="AF402" s="16">
        <f t="shared" si="209"/>
        <v>-1.1048332577913933</v>
      </c>
      <c r="AG402" s="15">
        <f t="shared" si="210"/>
        <v>0.98818740022685936</v>
      </c>
      <c r="AH402" s="16">
        <f t="shared" si="192"/>
        <v>-1.1812599773140642</v>
      </c>
      <c r="AI402" s="64">
        <f t="shared" si="211"/>
        <v>1179.4746780086145</v>
      </c>
      <c r="AJ402" s="64">
        <f t="shared" si="212"/>
        <v>-0.96484634941832459</v>
      </c>
      <c r="AK402" s="64">
        <f t="shared" si="213"/>
        <v>0.99715035111843242</v>
      </c>
      <c r="AL402" s="64">
        <f t="shared" si="214"/>
        <v>-0.28496488815675791</v>
      </c>
      <c r="AM402" s="9">
        <v>5.15</v>
      </c>
      <c r="AN402" s="17">
        <f t="shared" si="196"/>
        <v>1.0449134897634886</v>
      </c>
      <c r="AO402" s="18">
        <f t="shared" si="215"/>
        <v>1.6137008906524919E-2</v>
      </c>
      <c r="AP402" s="17">
        <f t="shared" si="216"/>
        <v>1.0449134897634886</v>
      </c>
      <c r="AQ402" s="18">
        <f t="shared" si="217"/>
        <v>4.4913489763488634</v>
      </c>
    </row>
    <row r="403" spans="1:43" x14ac:dyDescent="0.3">
      <c r="A403">
        <f t="shared" si="197"/>
        <v>401</v>
      </c>
      <c r="B403" s="7">
        <v>44414</v>
      </c>
      <c r="C403" s="8">
        <v>8.2673000000000005</v>
      </c>
      <c r="D403" s="46">
        <v>1031.0843400000001</v>
      </c>
      <c r="E403" s="46">
        <v>0</v>
      </c>
      <c r="F403" s="46">
        <f t="shared" si="188"/>
        <v>148.77594712290647</v>
      </c>
      <c r="G403" s="47">
        <f t="shared" si="193"/>
        <v>1031.0843400000001</v>
      </c>
      <c r="H403" s="12">
        <f t="shared" si="198"/>
        <v>5.8083381700257952E-2</v>
      </c>
      <c r="I403" s="11">
        <f t="shared" si="186"/>
        <v>1.0570031961684976</v>
      </c>
      <c r="J403" s="12">
        <f t="shared" si="187"/>
        <v>5.7003196168497583</v>
      </c>
      <c r="K403" s="57">
        <f t="shared" si="199"/>
        <v>1179.8602871229066</v>
      </c>
      <c r="L403" s="59">
        <f t="shared" si="200"/>
        <v>5.2792163286063953E-2</v>
      </c>
      <c r="M403" s="58">
        <f t="shared" si="201"/>
        <v>1.0607589490839702</v>
      </c>
      <c r="N403" s="59">
        <f t="shared" si="202"/>
        <v>6.0758949083970171</v>
      </c>
      <c r="O403" s="8">
        <v>9.0900999999999996</v>
      </c>
      <c r="P403" s="46">
        <v>1034.9598639999999</v>
      </c>
      <c r="Q403" s="46">
        <v>0</v>
      </c>
      <c r="R403" s="46">
        <f t="shared" si="189"/>
        <v>148.77594712290647</v>
      </c>
      <c r="S403" s="48">
        <f t="shared" si="194"/>
        <v>1034.9598639999999</v>
      </c>
      <c r="T403" s="14">
        <f t="shared" si="203"/>
        <v>0.11826650747561729</v>
      </c>
      <c r="U403" s="13">
        <f t="shared" si="204"/>
        <v>1.0206701740835169</v>
      </c>
      <c r="V403" s="14">
        <f t="shared" si="190"/>
        <v>2.0670174083516901</v>
      </c>
      <c r="W403" s="56">
        <f t="shared" si="205"/>
        <v>1183.7358111229064</v>
      </c>
      <c r="X403" s="56">
        <f t="shared" si="206"/>
        <v>0.10541906598444672</v>
      </c>
      <c r="Y403" s="56">
        <f t="shared" si="207"/>
        <v>1.0277726925253268</v>
      </c>
      <c r="Z403" s="56">
        <f t="shared" si="208"/>
        <v>2.777269252532677</v>
      </c>
      <c r="AA403" s="8">
        <v>9.4833999999999996</v>
      </c>
      <c r="AB403" s="46">
        <v>1030.818426</v>
      </c>
      <c r="AC403" s="46">
        <v>0</v>
      </c>
      <c r="AD403" s="46">
        <f t="shared" si="191"/>
        <v>148.77594712290647</v>
      </c>
      <c r="AE403" s="49">
        <f t="shared" si="195"/>
        <v>1030.818426</v>
      </c>
      <c r="AF403" s="16">
        <f t="shared" si="209"/>
        <v>9.283873999343939E-3</v>
      </c>
      <c r="AG403" s="15">
        <f t="shared" si="210"/>
        <v>0.98827914229997382</v>
      </c>
      <c r="AH403" s="16">
        <f t="shared" si="192"/>
        <v>-1.1720857700026177</v>
      </c>
      <c r="AI403" s="64">
        <f t="shared" si="211"/>
        <v>1179.5943731229065</v>
      </c>
      <c r="AJ403" s="64">
        <f t="shared" si="212"/>
        <v>1.0148171599078104E-2</v>
      </c>
      <c r="AK403" s="64">
        <f t="shared" si="213"/>
        <v>0.99725154364716473</v>
      </c>
      <c r="AL403" s="64">
        <f t="shared" si="214"/>
        <v>-0.27484563528352712</v>
      </c>
      <c r="AM403" s="9">
        <v>5.15</v>
      </c>
      <c r="AN403" s="17">
        <f t="shared" si="196"/>
        <v>1.045121737373518</v>
      </c>
      <c r="AO403" s="18">
        <f t="shared" si="215"/>
        <v>1.9929650834193957E-2</v>
      </c>
      <c r="AP403" s="17">
        <f t="shared" si="216"/>
        <v>1.045121737373518</v>
      </c>
      <c r="AQ403" s="18">
        <f t="shared" si="217"/>
        <v>4.5121737373517989</v>
      </c>
    </row>
    <row r="404" spans="1:43" x14ac:dyDescent="0.3">
      <c r="A404">
        <f t="shared" si="197"/>
        <v>402</v>
      </c>
      <c r="B404" s="7">
        <v>44417</v>
      </c>
      <c r="C404" s="8">
        <v>8.3301999999999996</v>
      </c>
      <c r="D404" s="46">
        <v>1030.6136160000001</v>
      </c>
      <c r="E404" s="46">
        <v>0</v>
      </c>
      <c r="F404" s="46">
        <f t="shared" si="188"/>
        <v>148.80559764969334</v>
      </c>
      <c r="G404" s="47">
        <f t="shared" si="193"/>
        <v>1030.6136160000001</v>
      </c>
      <c r="H404" s="12">
        <f t="shared" si="198"/>
        <v>-4.5653297382053371E-2</v>
      </c>
      <c r="I404" s="11">
        <f t="shared" si="186"/>
        <v>1.0565206393560129</v>
      </c>
      <c r="J404" s="12">
        <f t="shared" si="187"/>
        <v>5.6520639356012925</v>
      </c>
      <c r="K404" s="57">
        <f t="shared" si="199"/>
        <v>1179.4192136496933</v>
      </c>
      <c r="L404" s="59">
        <f t="shared" si="200"/>
        <v>-3.738353413765827E-2</v>
      </c>
      <c r="M404" s="58">
        <f t="shared" si="201"/>
        <v>1.060362399900121</v>
      </c>
      <c r="N404" s="59">
        <f t="shared" si="202"/>
        <v>6.0362399900121044</v>
      </c>
      <c r="O404" s="8">
        <v>9.1611999999999991</v>
      </c>
      <c r="P404" s="46">
        <v>1033.3317280000001</v>
      </c>
      <c r="Q404" s="46">
        <v>0</v>
      </c>
      <c r="R404" s="46">
        <f t="shared" si="189"/>
        <v>148.80559764969334</v>
      </c>
      <c r="S404" s="48">
        <f t="shared" si="194"/>
        <v>1033.3317280000001</v>
      </c>
      <c r="T404" s="14">
        <f t="shared" si="203"/>
        <v>-0.15731392652341691</v>
      </c>
      <c r="U404" s="13">
        <f t="shared" si="204"/>
        <v>1.0190645177558126</v>
      </c>
      <c r="V404" s="14">
        <f t="shared" si="190"/>
        <v>1.9064517755812638</v>
      </c>
      <c r="W404" s="56">
        <f t="shared" si="205"/>
        <v>1182.1373256496934</v>
      </c>
      <c r="X404" s="56">
        <f t="shared" si="206"/>
        <v>-0.135037350242595</v>
      </c>
      <c r="Y404" s="56">
        <f t="shared" si="207"/>
        <v>1.0263848155148236</v>
      </c>
      <c r="Z404" s="56">
        <f t="shared" si="208"/>
        <v>2.6384815514823634</v>
      </c>
      <c r="AA404" s="8">
        <v>9.6019000000000005</v>
      </c>
      <c r="AB404" s="46">
        <v>1026.4209330000001</v>
      </c>
      <c r="AC404" s="46">
        <v>0</v>
      </c>
      <c r="AD404" s="46">
        <f t="shared" si="191"/>
        <v>148.80559764969334</v>
      </c>
      <c r="AE404" s="49">
        <f t="shared" si="195"/>
        <v>1026.4209330000001</v>
      </c>
      <c r="AF404" s="16">
        <f t="shared" si="209"/>
        <v>-0.42660209490666956</v>
      </c>
      <c r="AG404" s="15">
        <f t="shared" si="210"/>
        <v>0.98406312277539643</v>
      </c>
      <c r="AH404" s="16">
        <f t="shared" si="192"/>
        <v>-1.5936877224603574</v>
      </c>
      <c r="AI404" s="64">
        <f t="shared" si="211"/>
        <v>1175.2265306496934</v>
      </c>
      <c r="AJ404" s="64">
        <f t="shared" si="212"/>
        <v>-0.37028342731489916</v>
      </c>
      <c r="AK404" s="64">
        <f t="shared" si="213"/>
        <v>0.99355888645239732</v>
      </c>
      <c r="AL404" s="64">
        <f t="shared" si="214"/>
        <v>-0.64411135476026837</v>
      </c>
      <c r="AM404" s="9">
        <v>5.15</v>
      </c>
      <c r="AN404" s="17">
        <f t="shared" si="196"/>
        <v>1.0453300264865688</v>
      </c>
      <c r="AO404" s="18">
        <f t="shared" si="215"/>
        <v>1.9929650834193957E-2</v>
      </c>
      <c r="AP404" s="17">
        <f t="shared" si="216"/>
        <v>1.0453300264865688</v>
      </c>
      <c r="AQ404" s="18">
        <f t="shared" si="217"/>
        <v>4.5330026486568809</v>
      </c>
    </row>
    <row r="405" spans="1:43" x14ac:dyDescent="0.3">
      <c r="A405">
        <f t="shared" si="197"/>
        <v>403</v>
      </c>
      <c r="B405" s="7">
        <v>44418</v>
      </c>
      <c r="C405" s="8">
        <v>8.2050000000000001</v>
      </c>
      <c r="D405" s="46">
        <v>1032.5217250000001</v>
      </c>
      <c r="E405" s="46">
        <v>0</v>
      </c>
      <c r="F405" s="46">
        <f t="shared" si="188"/>
        <v>148.83525408572666</v>
      </c>
      <c r="G405" s="47">
        <f t="shared" si="193"/>
        <v>1032.5217250000001</v>
      </c>
      <c r="H405" s="12">
        <f t="shared" si="198"/>
        <v>0.18514300319509847</v>
      </c>
      <c r="I405" s="11">
        <f t="shared" si="186"/>
        <v>1.0584767133970927</v>
      </c>
      <c r="J405" s="12">
        <f t="shared" si="187"/>
        <v>5.8476713397092706</v>
      </c>
      <c r="K405" s="57">
        <f t="shared" si="199"/>
        <v>1181.3569790857268</v>
      </c>
      <c r="L405" s="59">
        <f t="shared" si="200"/>
        <v>0.16429827610127123</v>
      </c>
      <c r="M405" s="58">
        <f t="shared" si="201"/>
        <v>1.062104557043583</v>
      </c>
      <c r="N405" s="59">
        <f t="shared" si="202"/>
        <v>6.2104557043582975</v>
      </c>
      <c r="O405" s="8">
        <v>9.0612999999999992</v>
      </c>
      <c r="P405" s="46">
        <v>1036.479765</v>
      </c>
      <c r="Q405" s="46">
        <v>0</v>
      </c>
      <c r="R405" s="46">
        <f t="shared" si="189"/>
        <v>148.83525408572666</v>
      </c>
      <c r="S405" s="48">
        <f t="shared" si="194"/>
        <v>1036.479765</v>
      </c>
      <c r="T405" s="14">
        <f t="shared" si="203"/>
        <v>0.30464921522277422</v>
      </c>
      <c r="U405" s="13">
        <f t="shared" si="204"/>
        <v>1.0221690898117695</v>
      </c>
      <c r="V405" s="14">
        <f t="shared" si="190"/>
        <v>2.216908981176946</v>
      </c>
      <c r="W405" s="56">
        <f t="shared" si="205"/>
        <v>1185.3150190857268</v>
      </c>
      <c r="X405" s="56">
        <f t="shared" si="206"/>
        <v>0.26880916176865721</v>
      </c>
      <c r="Y405" s="56">
        <f t="shared" si="207"/>
        <v>1.0291438319339299</v>
      </c>
      <c r="Z405" s="56">
        <f t="shared" si="208"/>
        <v>2.9143831933929887</v>
      </c>
      <c r="AA405" s="8">
        <v>9.5324000000000009</v>
      </c>
      <c r="AB405" s="46">
        <v>1029.585677</v>
      </c>
      <c r="AC405" s="46">
        <v>0</v>
      </c>
      <c r="AD405" s="46">
        <f t="shared" si="191"/>
        <v>148.83525408572666</v>
      </c>
      <c r="AE405" s="49">
        <f t="shared" si="195"/>
        <v>1029.585677</v>
      </c>
      <c r="AF405" s="16">
        <f t="shared" si="209"/>
        <v>0.30832808434158032</v>
      </c>
      <c r="AG405" s="15">
        <f t="shared" si="210"/>
        <v>0.98709726575056178</v>
      </c>
      <c r="AH405" s="16">
        <f t="shared" si="192"/>
        <v>-1.2902734249438219</v>
      </c>
      <c r="AI405" s="64">
        <f t="shared" si="211"/>
        <v>1178.4209310857268</v>
      </c>
      <c r="AJ405" s="64">
        <f t="shared" si="212"/>
        <v>0.27181146380923504</v>
      </c>
      <c r="AK405" s="64">
        <f t="shared" si="213"/>
        <v>0.99625949340547026</v>
      </c>
      <c r="AL405" s="64">
        <f t="shared" si="214"/>
        <v>-0.37405065945297356</v>
      </c>
      <c r="AM405" s="9">
        <v>5.15</v>
      </c>
      <c r="AN405" s="17">
        <f t="shared" si="196"/>
        <v>1.0455383571109125</v>
      </c>
      <c r="AO405" s="18">
        <f t="shared" si="215"/>
        <v>1.9929650834193957E-2</v>
      </c>
      <c r="AP405" s="17">
        <f t="shared" si="216"/>
        <v>1.0455383571109125</v>
      </c>
      <c r="AQ405" s="18">
        <f t="shared" si="217"/>
        <v>4.5538357110912475</v>
      </c>
    </row>
    <row r="406" spans="1:43" x14ac:dyDescent="0.3">
      <c r="A406">
        <f t="shared" si="197"/>
        <v>404</v>
      </c>
      <c r="B406" s="7">
        <v>44419</v>
      </c>
      <c r="C406" s="8">
        <v>8.23</v>
      </c>
      <c r="D406" s="46">
        <v>1032.5297210000001</v>
      </c>
      <c r="E406" s="46">
        <v>0</v>
      </c>
      <c r="F406" s="46">
        <f t="shared" si="188"/>
        <v>148.86491643218412</v>
      </c>
      <c r="G406" s="47">
        <f t="shared" si="193"/>
        <v>1032.5297210000001</v>
      </c>
      <c r="H406" s="12">
        <f t="shared" si="198"/>
        <v>7.7441469814587549E-4</v>
      </c>
      <c r="I406" s="11">
        <f t="shared" si="186"/>
        <v>1.0584849103963376</v>
      </c>
      <c r="J406" s="12">
        <f t="shared" si="187"/>
        <v>5.848491039633763</v>
      </c>
      <c r="K406" s="57">
        <f t="shared" si="199"/>
        <v>1181.3946374321843</v>
      </c>
      <c r="L406" s="59">
        <f t="shared" si="200"/>
        <v>3.1877194720975055E-3</v>
      </c>
      <c r="M406" s="58">
        <f t="shared" si="201"/>
        <v>1.062138413957362</v>
      </c>
      <c r="N406" s="59">
        <f t="shared" si="202"/>
        <v>6.2138413957361971</v>
      </c>
      <c r="O406" s="8">
        <v>9.1327999999999996</v>
      </c>
      <c r="P406" s="46">
        <v>1034.8416970000001</v>
      </c>
      <c r="Q406" s="46">
        <v>0</v>
      </c>
      <c r="R406" s="46">
        <f t="shared" si="189"/>
        <v>148.86491643218412</v>
      </c>
      <c r="S406" s="48">
        <f t="shared" si="194"/>
        <v>1034.8416970000001</v>
      </c>
      <c r="T406" s="14">
        <f t="shared" si="203"/>
        <v>-0.158041483810345</v>
      </c>
      <c r="U406" s="13">
        <f t="shared" si="204"/>
        <v>1.0205536386151803</v>
      </c>
      <c r="V406" s="14">
        <f t="shared" si="190"/>
        <v>2.0553638615180336</v>
      </c>
      <c r="W406" s="56">
        <f t="shared" si="205"/>
        <v>1183.7066134321842</v>
      </c>
      <c r="X406" s="56">
        <f t="shared" si="206"/>
        <v>-0.135694362059402</v>
      </c>
      <c r="Y406" s="56">
        <f t="shared" si="207"/>
        <v>1.0277473417765135</v>
      </c>
      <c r="Z406" s="56">
        <f t="shared" si="208"/>
        <v>2.7747341776513501</v>
      </c>
      <c r="AA406" s="8">
        <v>9.5919000000000008</v>
      </c>
      <c r="AB406" s="46">
        <v>1027.5688290000001</v>
      </c>
      <c r="AC406" s="46">
        <v>0</v>
      </c>
      <c r="AD406" s="46">
        <f t="shared" si="191"/>
        <v>148.86491643218412</v>
      </c>
      <c r="AE406" s="49">
        <f t="shared" si="195"/>
        <v>1027.5688290000001</v>
      </c>
      <c r="AF406" s="16">
        <f t="shared" si="209"/>
        <v>-0.1958892829469705</v>
      </c>
      <c r="AG406" s="15">
        <f t="shared" si="210"/>
        <v>0.9851636479946938</v>
      </c>
      <c r="AH406" s="16">
        <f t="shared" si="192"/>
        <v>-1.4836352005306197</v>
      </c>
      <c r="AI406" s="64">
        <f t="shared" si="211"/>
        <v>1176.4337454321842</v>
      </c>
      <c r="AJ406" s="64">
        <f t="shared" si="212"/>
        <v>-0.168631225152438</v>
      </c>
      <c r="AK406" s="64">
        <f t="shared" si="213"/>
        <v>0.99457948881604319</v>
      </c>
      <c r="AL406" s="64">
        <f t="shared" si="214"/>
        <v>-0.5420511183956811</v>
      </c>
      <c r="AM406" s="9">
        <v>5.15</v>
      </c>
      <c r="AN406" s="17">
        <f t="shared" si="196"/>
        <v>1.0457467292548221</v>
      </c>
      <c r="AO406" s="18">
        <f t="shared" si="215"/>
        <v>1.9929650834193957E-2</v>
      </c>
      <c r="AP406" s="17">
        <f t="shared" si="216"/>
        <v>1.0457467292548221</v>
      </c>
      <c r="AQ406" s="18">
        <f t="shared" si="217"/>
        <v>4.5746729254822149</v>
      </c>
    </row>
    <row r="407" spans="1:43" x14ac:dyDescent="0.3">
      <c r="A407">
        <f t="shared" si="197"/>
        <v>405</v>
      </c>
      <c r="B407" s="7">
        <v>44420</v>
      </c>
      <c r="C407" s="8">
        <v>8.3485999999999994</v>
      </c>
      <c r="D407" s="46">
        <v>1031.3650720000001</v>
      </c>
      <c r="E407" s="46">
        <v>0</v>
      </c>
      <c r="F407" s="46">
        <f t="shared" si="188"/>
        <v>148.89458469024368</v>
      </c>
      <c r="G407" s="47">
        <f t="shared" si="193"/>
        <v>1031.3650720000001</v>
      </c>
      <c r="H407" s="12">
        <f t="shared" si="198"/>
        <v>-0.11279568774756887</v>
      </c>
      <c r="I407" s="11">
        <f t="shared" si="186"/>
        <v>1.0572909850619518</v>
      </c>
      <c r="J407" s="12">
        <f t="shared" si="187"/>
        <v>5.7290985061951849</v>
      </c>
      <c r="K407" s="57">
        <f t="shared" si="199"/>
        <v>1180.2596566902437</v>
      </c>
      <c r="L407" s="59">
        <f t="shared" si="200"/>
        <v>-9.6071262385910572E-2</v>
      </c>
      <c r="M407" s="58">
        <f t="shared" si="201"/>
        <v>1.0611180041747874</v>
      </c>
      <c r="N407" s="59">
        <f t="shared" si="202"/>
        <v>6.111800417478741</v>
      </c>
      <c r="O407" s="8">
        <v>9.2916000000000007</v>
      </c>
      <c r="P407" s="46">
        <v>1030.7940619999999</v>
      </c>
      <c r="Q407" s="46">
        <v>0</v>
      </c>
      <c r="R407" s="46">
        <f t="shared" si="189"/>
        <v>148.89458469024368</v>
      </c>
      <c r="S407" s="48">
        <f t="shared" si="194"/>
        <v>1030.7940619999999</v>
      </c>
      <c r="T407" s="14">
        <f t="shared" si="203"/>
        <v>-0.39113566951681777</v>
      </c>
      <c r="U407" s="13">
        <f t="shared" si="204"/>
        <v>1.0165618893080046</v>
      </c>
      <c r="V407" s="14">
        <f t="shared" si="190"/>
        <v>1.6561889308004618</v>
      </c>
      <c r="W407" s="56">
        <f t="shared" si="205"/>
        <v>1179.6886466902436</v>
      </c>
      <c r="X407" s="56">
        <f t="shared" si="206"/>
        <v>-0.33943940976137732</v>
      </c>
      <c r="Y407" s="56">
        <f t="shared" si="207"/>
        <v>1.0242587622657491</v>
      </c>
      <c r="Z407" s="56">
        <f t="shared" si="208"/>
        <v>2.4258762265749079</v>
      </c>
      <c r="AA407" s="8">
        <v>9.7428000000000008</v>
      </c>
      <c r="AB407" s="46">
        <v>1021.921511</v>
      </c>
      <c r="AC407" s="46">
        <v>0</v>
      </c>
      <c r="AD407" s="46">
        <f t="shared" si="191"/>
        <v>148.89458469024368</v>
      </c>
      <c r="AE407" s="49">
        <f t="shared" si="195"/>
        <v>1021.921511</v>
      </c>
      <c r="AF407" s="16">
        <f t="shared" si="209"/>
        <v>-0.54958050892764954</v>
      </c>
      <c r="AG407" s="15">
        <f t="shared" si="210"/>
        <v>0.97974938060427441</v>
      </c>
      <c r="AH407" s="16">
        <f t="shared" si="192"/>
        <v>-2.0250619395725589</v>
      </c>
      <c r="AI407" s="64">
        <f t="shared" si="211"/>
        <v>1170.8160956902436</v>
      </c>
      <c r="AJ407" s="64">
        <f t="shared" si="212"/>
        <v>-0.47751518211310851</v>
      </c>
      <c r="AK407" s="64">
        <f t="shared" si="213"/>
        <v>0.98983022075876359</v>
      </c>
      <c r="AL407" s="64">
        <f t="shared" si="214"/>
        <v>-1.016977924123641</v>
      </c>
      <c r="AM407" s="9">
        <v>5.15</v>
      </c>
      <c r="AN407" s="17">
        <f t="shared" si="196"/>
        <v>1.0459551429265725</v>
      </c>
      <c r="AO407" s="18">
        <f t="shared" si="215"/>
        <v>1.9929650834193957E-2</v>
      </c>
      <c r="AP407" s="17">
        <f t="shared" si="216"/>
        <v>1.0459551429265725</v>
      </c>
      <c r="AQ407" s="18">
        <f t="shared" si="217"/>
        <v>4.5955142926572545</v>
      </c>
    </row>
    <row r="408" spans="1:43" x14ac:dyDescent="0.3">
      <c r="A408">
        <f t="shared" si="197"/>
        <v>406</v>
      </c>
      <c r="B408" s="7">
        <v>44421</v>
      </c>
      <c r="C408" s="8">
        <v>8.4365000000000006</v>
      </c>
      <c r="D408" s="46">
        <v>1030.5953500000001</v>
      </c>
      <c r="E408" s="46">
        <v>0</v>
      </c>
      <c r="F408" s="46">
        <f t="shared" si="188"/>
        <v>148.92425886108347</v>
      </c>
      <c r="G408" s="47">
        <f t="shared" si="193"/>
        <v>1030.5953500000001</v>
      </c>
      <c r="H408" s="12">
        <f t="shared" si="198"/>
        <v>-7.4631381350487302E-2</v>
      </c>
      <c r="I408" s="11">
        <f t="shared" si="186"/>
        <v>1.0565019141949059</v>
      </c>
      <c r="J408" s="12">
        <f t="shared" si="187"/>
        <v>5.6501914194905911</v>
      </c>
      <c r="K408" s="57">
        <f t="shared" si="199"/>
        <v>1179.5196088610835</v>
      </c>
      <c r="L408" s="59">
        <f t="shared" si="200"/>
        <v>-6.2702120246616033E-2</v>
      </c>
      <c r="M408" s="58">
        <f t="shared" si="201"/>
        <v>1.0604526606878513</v>
      </c>
      <c r="N408" s="59">
        <f t="shared" si="202"/>
        <v>6.0452660687851267</v>
      </c>
      <c r="O408" s="8">
        <v>9.4525000000000006</v>
      </c>
      <c r="P408" s="46">
        <v>1026.7244840000001</v>
      </c>
      <c r="Q408" s="46">
        <v>0</v>
      </c>
      <c r="R408" s="46">
        <f t="shared" si="189"/>
        <v>148.92425886108347</v>
      </c>
      <c r="S408" s="48">
        <f t="shared" si="194"/>
        <v>1026.7244840000001</v>
      </c>
      <c r="T408" s="14">
        <f t="shared" si="203"/>
        <v>-0.39480029523102367</v>
      </c>
      <c r="U408" s="13">
        <f t="shared" si="204"/>
        <v>1.0125484999678105</v>
      </c>
      <c r="V408" s="14">
        <f t="shared" si="190"/>
        <v>1.2548499967810489</v>
      </c>
      <c r="W408" s="56">
        <f t="shared" si="205"/>
        <v>1175.6487428610835</v>
      </c>
      <c r="X408" s="56">
        <f t="shared" si="206"/>
        <v>-0.34245509105258476</v>
      </c>
      <c r="Y408" s="56">
        <f t="shared" si="207"/>
        <v>1.0207511359888177</v>
      </c>
      <c r="Z408" s="56">
        <f t="shared" si="208"/>
        <v>2.0751135988817726</v>
      </c>
      <c r="AA408" s="8">
        <v>9.9367000000000001</v>
      </c>
      <c r="AB408" s="46">
        <v>1014.637935</v>
      </c>
      <c r="AC408" s="46">
        <v>0</v>
      </c>
      <c r="AD408" s="46">
        <f t="shared" si="191"/>
        <v>148.92425886108347</v>
      </c>
      <c r="AE408" s="49">
        <f t="shared" si="195"/>
        <v>1014.637935</v>
      </c>
      <c r="AF408" s="16">
        <f t="shared" si="209"/>
        <v>-0.71273340678313923</v>
      </c>
      <c r="AG408" s="15">
        <f t="shared" si="210"/>
        <v>0.9727663794659569</v>
      </c>
      <c r="AH408" s="16">
        <f t="shared" si="192"/>
        <v>-2.7233620534043101</v>
      </c>
      <c r="AI408" s="64">
        <f t="shared" si="211"/>
        <v>1163.5621938610834</v>
      </c>
      <c r="AJ408" s="64">
        <f t="shared" si="212"/>
        <v>-0.61955945565334014</v>
      </c>
      <c r="AK408" s="64">
        <f t="shared" si="213"/>
        <v>0.9836976340311383</v>
      </c>
      <c r="AL408" s="64">
        <f t="shared" si="214"/>
        <v>-1.6302365968861698</v>
      </c>
      <c r="AM408" s="9">
        <v>5.15</v>
      </c>
      <c r="AN408" s="17">
        <f t="shared" si="196"/>
        <v>1.0461635981344402</v>
      </c>
      <c r="AO408" s="18">
        <f t="shared" si="215"/>
        <v>1.9929650834193957E-2</v>
      </c>
      <c r="AP408" s="17">
        <f t="shared" si="216"/>
        <v>1.0461635981344402</v>
      </c>
      <c r="AQ408" s="18">
        <f t="shared" si="217"/>
        <v>4.6163598134440154</v>
      </c>
    </row>
    <row r="409" spans="1:43" x14ac:dyDescent="0.3">
      <c r="A409">
        <f t="shared" si="197"/>
        <v>407</v>
      </c>
      <c r="B409" s="7">
        <v>44424</v>
      </c>
      <c r="C409" s="8">
        <v>8.4450000000000003</v>
      </c>
      <c r="D409" s="46">
        <v>1030.82087</v>
      </c>
      <c r="E409" s="46">
        <v>0</v>
      </c>
      <c r="F409" s="46">
        <f t="shared" si="188"/>
        <v>148.9539389458819</v>
      </c>
      <c r="G409" s="47">
        <f t="shared" si="193"/>
        <v>1030.82087</v>
      </c>
      <c r="H409" s="12">
        <f t="shared" si="198"/>
        <v>2.1882497335146134E-2</v>
      </c>
      <c r="I409" s="11">
        <f t="shared" si="186"/>
        <v>1.0567331031981253</v>
      </c>
      <c r="J409" s="12">
        <f t="shared" si="187"/>
        <v>5.6733103198125301</v>
      </c>
      <c r="K409" s="57">
        <f t="shared" si="199"/>
        <v>1179.7748089458819</v>
      </c>
      <c r="L409" s="59">
        <f t="shared" si="200"/>
        <v>2.1635934060038053E-2</v>
      </c>
      <c r="M409" s="58">
        <f t="shared" si="201"/>
        <v>1.0606820995262556</v>
      </c>
      <c r="N409" s="59">
        <f t="shared" si="202"/>
        <v>6.0682099526255584</v>
      </c>
      <c r="O409" s="8">
        <v>9.6332000000000004</v>
      </c>
      <c r="P409" s="46">
        <v>1022.1513650000001</v>
      </c>
      <c r="Q409" s="46">
        <v>0</v>
      </c>
      <c r="R409" s="46">
        <f t="shared" si="189"/>
        <v>148.9539389458819</v>
      </c>
      <c r="S409" s="48">
        <f t="shared" si="194"/>
        <v>1022.1513650000001</v>
      </c>
      <c r="T409" s="14">
        <f t="shared" si="203"/>
        <v>-0.4454085853863865</v>
      </c>
      <c r="U409" s="13">
        <f t="shared" si="204"/>
        <v>1.0080385220177528</v>
      </c>
      <c r="V409" s="14">
        <f t="shared" si="190"/>
        <v>0.80385220177527916</v>
      </c>
      <c r="W409" s="56">
        <f t="shared" si="205"/>
        <v>1171.105303945882</v>
      </c>
      <c r="X409" s="56">
        <f t="shared" si="206"/>
        <v>-0.38646227819242318</v>
      </c>
      <c r="Y409" s="56">
        <f t="shared" si="207"/>
        <v>1.0168063178940003</v>
      </c>
      <c r="Z409" s="56">
        <f t="shared" si="208"/>
        <v>1.6806317894000333</v>
      </c>
      <c r="AA409" s="8">
        <v>10.1388</v>
      </c>
      <c r="AB409" s="46">
        <v>1007.12382</v>
      </c>
      <c r="AC409" s="46">
        <v>0</v>
      </c>
      <c r="AD409" s="46">
        <f t="shared" si="191"/>
        <v>148.9539389458819</v>
      </c>
      <c r="AE409" s="49">
        <f t="shared" si="195"/>
        <v>1007.12382</v>
      </c>
      <c r="AF409" s="16">
        <f t="shared" si="209"/>
        <v>-0.74057106883155255</v>
      </c>
      <c r="AG409" s="15">
        <f t="shared" si="210"/>
        <v>0.96556235309231186</v>
      </c>
      <c r="AH409" s="16">
        <f t="shared" si="192"/>
        <v>-3.4437646907688135</v>
      </c>
      <c r="AI409" s="64">
        <f t="shared" si="211"/>
        <v>1156.0777589458819</v>
      </c>
      <c r="AJ409" s="64">
        <f t="shared" si="212"/>
        <v>-0.64323462507540619</v>
      </c>
      <c r="AK409" s="64">
        <f t="shared" si="213"/>
        <v>0.97737015024300244</v>
      </c>
      <c r="AL409" s="64">
        <f t="shared" si="214"/>
        <v>-2.2629849756997555</v>
      </c>
      <c r="AM409" s="9">
        <v>5.15</v>
      </c>
      <c r="AN409" s="17">
        <f t="shared" si="196"/>
        <v>1.0463720948867028</v>
      </c>
      <c r="AO409" s="18">
        <f t="shared" si="215"/>
        <v>1.9929650834193957E-2</v>
      </c>
      <c r="AP409" s="17">
        <f t="shared" si="216"/>
        <v>1.0463720948867028</v>
      </c>
      <c r="AQ409" s="18">
        <f t="shared" si="217"/>
        <v>4.6372094886702797</v>
      </c>
    </row>
    <row r="410" spans="1:43" x14ac:dyDescent="0.3">
      <c r="A410">
        <f t="shared" si="197"/>
        <v>408</v>
      </c>
      <c r="B410" s="7">
        <v>44425</v>
      </c>
      <c r="C410" s="8">
        <v>8.4550000000000001</v>
      </c>
      <c r="D410" s="46">
        <v>1031.028478</v>
      </c>
      <c r="E410" s="46">
        <v>0</v>
      </c>
      <c r="F410" s="46">
        <f t="shared" si="188"/>
        <v>148.98362494581758</v>
      </c>
      <c r="G410" s="47">
        <f t="shared" si="193"/>
        <v>1031.028478</v>
      </c>
      <c r="H410" s="12">
        <f t="shared" si="198"/>
        <v>2.0140065654650208E-2</v>
      </c>
      <c r="I410" s="11">
        <f t="shared" si="186"/>
        <v>1.0569459299389039</v>
      </c>
      <c r="J410" s="12">
        <f t="shared" si="187"/>
        <v>5.6945929938903905</v>
      </c>
      <c r="K410" s="57">
        <f t="shared" si="199"/>
        <v>1180.0121029458176</v>
      </c>
      <c r="L410" s="59">
        <f t="shared" si="200"/>
        <v>2.0113499469243123E-2</v>
      </c>
      <c r="M410" s="58">
        <f t="shared" si="201"/>
        <v>1.0608954398147141</v>
      </c>
      <c r="N410" s="59">
        <f t="shared" si="202"/>
        <v>6.0895439814714125</v>
      </c>
      <c r="O410" s="8">
        <v>9.6561000000000003</v>
      </c>
      <c r="P410" s="46">
        <v>1021.901342</v>
      </c>
      <c r="Q410" s="46">
        <v>0</v>
      </c>
      <c r="R410" s="46">
        <f t="shared" si="189"/>
        <v>148.98362494581758</v>
      </c>
      <c r="S410" s="48">
        <f t="shared" si="194"/>
        <v>1021.901342</v>
      </c>
      <c r="T410" s="14">
        <f t="shared" si="203"/>
        <v>-2.446046726162221E-2</v>
      </c>
      <c r="U410" s="13">
        <f t="shared" si="204"/>
        <v>1.0077919510850901</v>
      </c>
      <c r="V410" s="14">
        <f t="shared" si="190"/>
        <v>0.77919510850901208</v>
      </c>
      <c r="W410" s="56">
        <f t="shared" si="205"/>
        <v>1170.8849669458175</v>
      </c>
      <c r="X410" s="56">
        <f t="shared" si="206"/>
        <v>-1.8814448139048423E-2</v>
      </c>
      <c r="Y410" s="56">
        <f t="shared" si="207"/>
        <v>1.0166150113966457</v>
      </c>
      <c r="Z410" s="56">
        <f t="shared" si="208"/>
        <v>1.6615011396645674</v>
      </c>
      <c r="AA410" s="8">
        <v>10.1685</v>
      </c>
      <c r="AB410" s="46">
        <v>1006.357367</v>
      </c>
      <c r="AC410" s="46">
        <v>0</v>
      </c>
      <c r="AD410" s="46">
        <f t="shared" si="191"/>
        <v>148.98362494581758</v>
      </c>
      <c r="AE410" s="49">
        <f t="shared" si="195"/>
        <v>1006.357367</v>
      </c>
      <c r="AF410" s="16">
        <f t="shared" si="209"/>
        <v>-7.6103154823614627E-2</v>
      </c>
      <c r="AG410" s="15">
        <f t="shared" si="210"/>
        <v>0.96482752967981944</v>
      </c>
      <c r="AH410" s="16">
        <f t="shared" si="192"/>
        <v>-3.517247032018056</v>
      </c>
      <c r="AI410" s="64">
        <f t="shared" si="211"/>
        <v>1155.3409919458174</v>
      </c>
      <c r="AJ410" s="64">
        <f t="shared" si="212"/>
        <v>-6.3729882731788923E-2</v>
      </c>
      <c r="AK410" s="64">
        <f t="shared" si="213"/>
        <v>0.97674727339239709</v>
      </c>
      <c r="AL410" s="64">
        <f t="shared" si="214"/>
        <v>-2.3252726607602914</v>
      </c>
      <c r="AM410" s="9">
        <v>5.15</v>
      </c>
      <c r="AN410" s="17">
        <f t="shared" si="196"/>
        <v>1.0465806331916401</v>
      </c>
      <c r="AO410" s="18">
        <f t="shared" si="215"/>
        <v>1.9929650834193957E-2</v>
      </c>
      <c r="AP410" s="17">
        <f t="shared" si="216"/>
        <v>1.0465806331916401</v>
      </c>
      <c r="AQ410" s="18">
        <f t="shared" si="217"/>
        <v>4.6580633191640075</v>
      </c>
    </row>
    <row r="411" spans="1:43" x14ac:dyDescent="0.3">
      <c r="A411">
        <f t="shared" si="197"/>
        <v>409</v>
      </c>
      <c r="B411" s="7">
        <v>44426</v>
      </c>
      <c r="C411" s="8">
        <v>8.5843000000000007</v>
      </c>
      <c r="D411" s="46">
        <v>1029.7630429999999</v>
      </c>
      <c r="E411" s="46">
        <v>0</v>
      </c>
      <c r="F411" s="46">
        <f t="shared" si="188"/>
        <v>149.01331686206942</v>
      </c>
      <c r="G411" s="47">
        <f t="shared" si="193"/>
        <v>1029.7630429999999</v>
      </c>
      <c r="H411" s="12">
        <f t="shared" si="198"/>
        <v>-0.12273521313928004</v>
      </c>
      <c r="I411" s="11">
        <f t="shared" si="186"/>
        <v>1.0556486850990265</v>
      </c>
      <c r="J411" s="12">
        <f t="shared" si="187"/>
        <v>5.564868509902654</v>
      </c>
      <c r="K411" s="57">
        <f t="shared" si="199"/>
        <v>1178.7763598620693</v>
      </c>
      <c r="L411" s="59">
        <f t="shared" si="200"/>
        <v>-0.10472291603309536</v>
      </c>
      <c r="M411" s="58">
        <f t="shared" si="201"/>
        <v>1.0597844391740781</v>
      </c>
      <c r="N411" s="59">
        <f t="shared" si="202"/>
        <v>5.9784439174078052</v>
      </c>
      <c r="O411" s="8">
        <v>9.9260999999999999</v>
      </c>
      <c r="P411" s="46">
        <v>1014.976353</v>
      </c>
      <c r="Q411" s="46">
        <v>0</v>
      </c>
      <c r="R411" s="46">
        <f t="shared" si="189"/>
        <v>149.01331686206942</v>
      </c>
      <c r="S411" s="48">
        <f t="shared" si="194"/>
        <v>1014.976353</v>
      </c>
      <c r="T411" s="14">
        <f t="shared" si="203"/>
        <v>-0.67765729580575584</v>
      </c>
      <c r="U411" s="13">
        <f t="shared" si="204"/>
        <v>1.0009625754020188</v>
      </c>
      <c r="V411" s="14">
        <f t="shared" si="190"/>
        <v>9.6257540201882819E-2</v>
      </c>
      <c r="W411" s="56">
        <f t="shared" si="205"/>
        <v>1163.9896698620694</v>
      </c>
      <c r="X411" s="56">
        <f t="shared" si="206"/>
        <v>-0.58889620060065262</v>
      </c>
      <c r="Y411" s="56">
        <f t="shared" si="207"/>
        <v>1.0106282042197949</v>
      </c>
      <c r="Z411" s="56">
        <f t="shared" si="208"/>
        <v>1.0628204219794934</v>
      </c>
      <c r="AA411" s="8">
        <v>10.4635</v>
      </c>
      <c r="AB411" s="46">
        <v>995.40225099999998</v>
      </c>
      <c r="AC411" s="46">
        <v>0</v>
      </c>
      <c r="AD411" s="46">
        <f t="shared" si="191"/>
        <v>149.01331686206942</v>
      </c>
      <c r="AE411" s="49">
        <f t="shared" si="195"/>
        <v>995.40225099999998</v>
      </c>
      <c r="AF411" s="16">
        <f t="shared" si="209"/>
        <v>-1.0885910273263799</v>
      </c>
      <c r="AG411" s="15">
        <f t="shared" si="210"/>
        <v>0.95432450376255018</v>
      </c>
      <c r="AH411" s="16">
        <f t="shared" si="192"/>
        <v>-4.5675496237449824</v>
      </c>
      <c r="AI411" s="64">
        <f t="shared" si="211"/>
        <v>1144.4155678620693</v>
      </c>
      <c r="AJ411" s="64">
        <f t="shared" si="212"/>
        <v>-0.94564497926691304</v>
      </c>
      <c r="AK411" s="64">
        <f t="shared" si="213"/>
        <v>0.96751071184143544</v>
      </c>
      <c r="AL411" s="64">
        <f t="shared" si="214"/>
        <v>-3.2489288158564555</v>
      </c>
      <c r="AM411" s="9">
        <v>5.15</v>
      </c>
      <c r="AN411" s="17">
        <f t="shared" si="196"/>
        <v>1.0467892130575334</v>
      </c>
      <c r="AO411" s="18">
        <f t="shared" si="215"/>
        <v>1.9929650834193957E-2</v>
      </c>
      <c r="AP411" s="17">
        <f t="shared" si="216"/>
        <v>1.0467892130575334</v>
      </c>
      <c r="AQ411" s="18">
        <f t="shared" si="217"/>
        <v>4.6789213057533363</v>
      </c>
    </row>
    <row r="412" spans="1:43" x14ac:dyDescent="0.3">
      <c r="A412">
        <f t="shared" si="197"/>
        <v>410</v>
      </c>
      <c r="B412" s="7">
        <v>44427</v>
      </c>
      <c r="C412" s="8">
        <v>8.5844000000000005</v>
      </c>
      <c r="D412" s="46">
        <v>1030.098407</v>
      </c>
      <c r="E412" s="46">
        <v>0</v>
      </c>
      <c r="F412" s="46">
        <f t="shared" si="188"/>
        <v>149.04301469581648</v>
      </c>
      <c r="G412" s="47">
        <f t="shared" si="193"/>
        <v>1030.098407</v>
      </c>
      <c r="H412" s="12">
        <f t="shared" si="198"/>
        <v>3.2567103886638193E-2</v>
      </c>
      <c r="I412" s="11">
        <f t="shared" si="186"/>
        <v>1.0559924793029807</v>
      </c>
      <c r="J412" s="12">
        <f t="shared" si="187"/>
        <v>5.599247930298068</v>
      </c>
      <c r="K412" s="57">
        <f t="shared" si="199"/>
        <v>1179.1414216958165</v>
      </c>
      <c r="L412" s="59">
        <f t="shared" si="200"/>
        <v>3.0969558448723511E-2</v>
      </c>
      <c r="M412" s="58">
        <f t="shared" si="201"/>
        <v>1.0601126497353985</v>
      </c>
      <c r="N412" s="59">
        <f t="shared" si="202"/>
        <v>6.0112649735398538</v>
      </c>
      <c r="O412" s="8">
        <v>9.7759999999999998</v>
      </c>
      <c r="P412" s="46">
        <v>1019.401937</v>
      </c>
      <c r="Q412" s="46">
        <v>0</v>
      </c>
      <c r="R412" s="46">
        <f t="shared" si="189"/>
        <v>149.04301469581648</v>
      </c>
      <c r="S412" s="48">
        <f t="shared" si="194"/>
        <v>1019.401937</v>
      </c>
      <c r="T412" s="14">
        <f t="shared" si="203"/>
        <v>0.43602828646391867</v>
      </c>
      <c r="U412" s="13">
        <f t="shared" si="204"/>
        <v>1.0053270553676894</v>
      </c>
      <c r="V412" s="14">
        <f t="shared" si="190"/>
        <v>0.53270553676894039</v>
      </c>
      <c r="W412" s="56">
        <f t="shared" si="205"/>
        <v>1168.4449516958164</v>
      </c>
      <c r="X412" s="56">
        <f t="shared" si="206"/>
        <v>0.38275956815621015</v>
      </c>
      <c r="Y412" s="56">
        <f t="shared" si="207"/>
        <v>1.0144964803699315</v>
      </c>
      <c r="Z412" s="56">
        <f t="shared" si="208"/>
        <v>1.4496480369931453</v>
      </c>
      <c r="AA412" s="8">
        <v>10.315</v>
      </c>
      <c r="AB412" s="46">
        <v>1001.479341</v>
      </c>
      <c r="AC412" s="46">
        <v>0</v>
      </c>
      <c r="AD412" s="46">
        <f t="shared" si="191"/>
        <v>149.04301469581648</v>
      </c>
      <c r="AE412" s="49">
        <f t="shared" si="195"/>
        <v>1001.479341</v>
      </c>
      <c r="AF412" s="16">
        <f t="shared" si="209"/>
        <v>0.61051599932537837</v>
      </c>
      <c r="AG412" s="15">
        <f t="shared" si="210"/>
        <v>0.96015080754350313</v>
      </c>
      <c r="AH412" s="16">
        <f t="shared" si="192"/>
        <v>-3.9849192456496874</v>
      </c>
      <c r="AI412" s="64">
        <f t="shared" si="211"/>
        <v>1150.5223556958165</v>
      </c>
      <c r="AJ412" s="64">
        <f t="shared" si="212"/>
        <v>0.53361628461201516</v>
      </c>
      <c r="AK412" s="64">
        <f t="shared" si="213"/>
        <v>0.97267350655518692</v>
      </c>
      <c r="AL412" s="64">
        <f t="shared" si="214"/>
        <v>-2.7326493444813083</v>
      </c>
      <c r="AM412" s="9">
        <v>5.15</v>
      </c>
      <c r="AN412" s="17">
        <f t="shared" si="196"/>
        <v>1.0469978344926658</v>
      </c>
      <c r="AO412" s="18">
        <f t="shared" si="215"/>
        <v>1.9929650834193957E-2</v>
      </c>
      <c r="AP412" s="17">
        <f t="shared" si="216"/>
        <v>1.0469978344926658</v>
      </c>
      <c r="AQ412" s="18">
        <f t="shared" si="217"/>
        <v>4.6997834492665813</v>
      </c>
    </row>
    <row r="413" spans="1:43" x14ac:dyDescent="0.3">
      <c r="A413">
        <f t="shared" si="197"/>
        <v>411</v>
      </c>
      <c r="B413" s="7">
        <v>44428</v>
      </c>
      <c r="C413" s="8">
        <v>8.4893000000000001</v>
      </c>
      <c r="D413" s="46">
        <v>1031.60328</v>
      </c>
      <c r="E413" s="46">
        <v>0</v>
      </c>
      <c r="F413" s="46">
        <f t="shared" si="188"/>
        <v>149.07271844823811</v>
      </c>
      <c r="G413" s="47">
        <f t="shared" si="193"/>
        <v>1031.60328</v>
      </c>
      <c r="H413" s="12">
        <f t="shared" si="198"/>
        <v>0.14609021718448023</v>
      </c>
      <c r="I413" s="11">
        <f t="shared" si="186"/>
        <v>1.0575351810094462</v>
      </c>
      <c r="J413" s="12">
        <f t="shared" si="187"/>
        <v>5.7535181009446212</v>
      </c>
      <c r="K413" s="57">
        <f t="shared" si="199"/>
        <v>1180.6759984482383</v>
      </c>
      <c r="L413" s="59">
        <f t="shared" si="200"/>
        <v>0.13014357092253626</v>
      </c>
      <c r="M413" s="58">
        <f t="shared" si="201"/>
        <v>1.0614923181935656</v>
      </c>
      <c r="N413" s="59">
        <f t="shared" si="202"/>
        <v>6.1492318193565598</v>
      </c>
      <c r="O413" s="8">
        <v>9.6150000000000002</v>
      </c>
      <c r="P413" s="46">
        <v>1024.1387870000001</v>
      </c>
      <c r="Q413" s="46">
        <v>0</v>
      </c>
      <c r="R413" s="46">
        <f t="shared" si="189"/>
        <v>149.07271844823811</v>
      </c>
      <c r="S413" s="48">
        <f t="shared" si="194"/>
        <v>1024.1387870000001</v>
      </c>
      <c r="T413" s="14">
        <f t="shared" si="203"/>
        <v>0.46466951141375112</v>
      </c>
      <c r="U413" s="13">
        <f t="shared" si="204"/>
        <v>1.0099985036839767</v>
      </c>
      <c r="V413" s="14">
        <f t="shared" si="190"/>
        <v>0.99985036839767005</v>
      </c>
      <c r="W413" s="56">
        <f t="shared" si="205"/>
        <v>1173.2115054482383</v>
      </c>
      <c r="X413" s="56">
        <f t="shared" si="206"/>
        <v>0.40793995005961037</v>
      </c>
      <c r="Y413" s="56">
        <f t="shared" si="207"/>
        <v>1.0186350168053091</v>
      </c>
      <c r="Z413" s="56">
        <f t="shared" si="208"/>
        <v>1.8635016805309101</v>
      </c>
      <c r="AA413" s="8">
        <v>10.14</v>
      </c>
      <c r="AB413" s="46">
        <v>1008.6222770000001</v>
      </c>
      <c r="AC413" s="46">
        <v>0</v>
      </c>
      <c r="AD413" s="46">
        <f t="shared" si="191"/>
        <v>149.07271844823811</v>
      </c>
      <c r="AE413" s="49">
        <f t="shared" si="195"/>
        <v>1008.6222770000001</v>
      </c>
      <c r="AF413" s="16">
        <f t="shared" si="209"/>
        <v>0.71323847707809307</v>
      </c>
      <c r="AG413" s="15">
        <f t="shared" si="210"/>
        <v>0.96699897254087941</v>
      </c>
      <c r="AH413" s="16">
        <f t="shared" si="192"/>
        <v>-3.3001027459120591</v>
      </c>
      <c r="AI413" s="64">
        <f t="shared" si="211"/>
        <v>1157.6949954482382</v>
      </c>
      <c r="AJ413" s="64">
        <f t="shared" si="212"/>
        <v>0.62342463116100699</v>
      </c>
      <c r="AK413" s="64">
        <f t="shared" si="213"/>
        <v>0.97873739277582938</v>
      </c>
      <c r="AL413" s="64">
        <f t="shared" si="214"/>
        <v>-2.1262607224170615</v>
      </c>
      <c r="AM413" s="9">
        <v>5.15</v>
      </c>
      <c r="AN413" s="17">
        <f t="shared" si="196"/>
        <v>1.0472064975053217</v>
      </c>
      <c r="AO413" s="18">
        <f t="shared" si="215"/>
        <v>1.9929650834193957E-2</v>
      </c>
      <c r="AP413" s="17">
        <f t="shared" si="216"/>
        <v>1.0472064975053217</v>
      </c>
      <c r="AQ413" s="18">
        <f t="shared" si="217"/>
        <v>4.7206497505321687</v>
      </c>
    </row>
    <row r="414" spans="1:43" x14ac:dyDescent="0.3">
      <c r="A414">
        <f t="shared" si="197"/>
        <v>412</v>
      </c>
      <c r="B414" s="7">
        <v>44431</v>
      </c>
      <c r="C414" s="8">
        <v>8.5792999999999999</v>
      </c>
      <c r="D414" s="46">
        <v>1030.834345</v>
      </c>
      <c r="E414" s="46">
        <v>0</v>
      </c>
      <c r="F414" s="46">
        <f t="shared" si="188"/>
        <v>149.10242812051388</v>
      </c>
      <c r="G414" s="47">
        <f t="shared" si="193"/>
        <v>1030.834345</v>
      </c>
      <c r="H414" s="12">
        <f t="shared" si="198"/>
        <v>-7.4537859166179388E-2</v>
      </c>
      <c r="I414" s="11">
        <f t="shared" si="186"/>
        <v>1.0567469169255925</v>
      </c>
      <c r="J414" s="12">
        <f t="shared" si="187"/>
        <v>5.6746916925592528</v>
      </c>
      <c r="K414" s="57">
        <f t="shared" si="199"/>
        <v>1179.9367731205139</v>
      </c>
      <c r="L414" s="59">
        <f t="shared" si="200"/>
        <v>-6.2610345996361172E-2</v>
      </c>
      <c r="M414" s="58">
        <f t="shared" si="201"/>
        <v>1.0608277141804199</v>
      </c>
      <c r="N414" s="59">
        <f t="shared" si="202"/>
        <v>6.0827714180419878</v>
      </c>
      <c r="O414" s="8">
        <v>9.7949999999999999</v>
      </c>
      <c r="P414" s="46">
        <v>1019.64463</v>
      </c>
      <c r="Q414" s="46">
        <v>0</v>
      </c>
      <c r="R414" s="46">
        <f t="shared" si="189"/>
        <v>149.10242812051388</v>
      </c>
      <c r="S414" s="48">
        <f t="shared" si="194"/>
        <v>1019.64463</v>
      </c>
      <c r="T414" s="14">
        <f t="shared" si="203"/>
        <v>-0.43882304400996164</v>
      </c>
      <c r="U414" s="13">
        <f t="shared" si="204"/>
        <v>1.0055663975056557</v>
      </c>
      <c r="V414" s="14">
        <f t="shared" si="190"/>
        <v>0.55663975056556847</v>
      </c>
      <c r="W414" s="56">
        <f t="shared" si="205"/>
        <v>1168.7470581205139</v>
      </c>
      <c r="X414" s="56">
        <f t="shared" si="206"/>
        <v>-0.38053218085504215</v>
      </c>
      <c r="Y414" s="56">
        <f t="shared" si="207"/>
        <v>1.0147587827609068</v>
      </c>
      <c r="Z414" s="56">
        <f t="shared" si="208"/>
        <v>1.4758782760906808</v>
      </c>
      <c r="AA414" s="8">
        <v>10.3286</v>
      </c>
      <c r="AB414" s="46">
        <v>1001.738069</v>
      </c>
      <c r="AC414" s="46">
        <v>0</v>
      </c>
      <c r="AD414" s="46">
        <f t="shared" si="191"/>
        <v>149.10242812051388</v>
      </c>
      <c r="AE414" s="49">
        <f t="shared" si="195"/>
        <v>1001.738069</v>
      </c>
      <c r="AF414" s="16">
        <f t="shared" si="209"/>
        <v>-0.68253578737881293</v>
      </c>
      <c r="AG414" s="15">
        <f t="shared" si="210"/>
        <v>0.96039885848970252</v>
      </c>
      <c r="AH414" s="16">
        <f t="shared" si="192"/>
        <v>-3.9601141510297477</v>
      </c>
      <c r="AI414" s="64">
        <f t="shared" si="211"/>
        <v>1150.8404971205139</v>
      </c>
      <c r="AJ414" s="64">
        <f t="shared" si="212"/>
        <v>-0.59208153742345004</v>
      </c>
      <c r="AK414" s="64">
        <f t="shared" si="213"/>
        <v>0.97294246937334405</v>
      </c>
      <c r="AL414" s="64">
        <f t="shared" si="214"/>
        <v>-2.7057530626655946</v>
      </c>
      <c r="AM414" s="9">
        <v>5.15</v>
      </c>
      <c r="AN414" s="17">
        <f t="shared" si="196"/>
        <v>1.0474152021037875</v>
      </c>
      <c r="AO414" s="18">
        <f t="shared" si="215"/>
        <v>1.9929650834193957E-2</v>
      </c>
      <c r="AP414" s="17">
        <f t="shared" si="216"/>
        <v>1.0474152021037875</v>
      </c>
      <c r="AQ414" s="18">
        <f t="shared" si="217"/>
        <v>4.7415202103787468</v>
      </c>
    </row>
    <row r="415" spans="1:43" x14ac:dyDescent="0.3">
      <c r="A415">
        <f t="shared" si="197"/>
        <v>413</v>
      </c>
      <c r="B415" s="7">
        <v>44432</v>
      </c>
      <c r="C415" s="8">
        <v>8.5092999999999996</v>
      </c>
      <c r="D415" s="46">
        <v>1032.0260920000001</v>
      </c>
      <c r="E415" s="46">
        <v>0</v>
      </c>
      <c r="F415" s="46">
        <f t="shared" si="188"/>
        <v>149.13214371382361</v>
      </c>
      <c r="G415" s="47">
        <f t="shared" si="193"/>
        <v>1032.0260920000001</v>
      </c>
      <c r="H415" s="12">
        <f t="shared" si="198"/>
        <v>0.11560994312815875</v>
      </c>
      <c r="I415" s="11">
        <f t="shared" si="186"/>
        <v>1.0579686214352588</v>
      </c>
      <c r="J415" s="12">
        <f t="shared" si="187"/>
        <v>5.7968621435258827</v>
      </c>
      <c r="K415" s="57">
        <f t="shared" si="199"/>
        <v>1181.1582357138236</v>
      </c>
      <c r="L415" s="59">
        <f t="shared" si="200"/>
        <v>0.10351932587704393</v>
      </c>
      <c r="M415" s="58">
        <f t="shared" si="201"/>
        <v>1.0619258758788563</v>
      </c>
      <c r="N415" s="59">
        <f t="shared" si="202"/>
        <v>6.192587587885634</v>
      </c>
      <c r="O415" s="8">
        <v>9.6449999999999996</v>
      </c>
      <c r="P415" s="46">
        <v>1024.072527</v>
      </c>
      <c r="Q415" s="46">
        <v>0</v>
      </c>
      <c r="R415" s="46">
        <f t="shared" si="189"/>
        <v>149.13214371382361</v>
      </c>
      <c r="S415" s="48">
        <f t="shared" si="194"/>
        <v>1024.072527</v>
      </c>
      <c r="T415" s="14">
        <f t="shared" si="203"/>
        <v>0.43425884565293504</v>
      </c>
      <c r="U415" s="13">
        <f t="shared" si="204"/>
        <v>1.0099331585357376</v>
      </c>
      <c r="V415" s="14">
        <f t="shared" si="190"/>
        <v>0.99331585357376184</v>
      </c>
      <c r="W415" s="56">
        <f t="shared" si="205"/>
        <v>1173.2046707138236</v>
      </c>
      <c r="X415" s="56">
        <f t="shared" si="206"/>
        <v>0.38140096801424495</v>
      </c>
      <c r="Y415" s="56">
        <f t="shared" si="207"/>
        <v>1.0186290825813664</v>
      </c>
      <c r="Z415" s="56">
        <f t="shared" si="208"/>
        <v>1.8629082581366418</v>
      </c>
      <c r="AA415" s="8">
        <v>10.139200000000001</v>
      </c>
      <c r="AB415" s="46">
        <v>1009.426687</v>
      </c>
      <c r="AC415" s="46">
        <v>0</v>
      </c>
      <c r="AD415" s="46">
        <f t="shared" si="191"/>
        <v>149.13214371382361</v>
      </c>
      <c r="AE415" s="49">
        <f t="shared" si="195"/>
        <v>1009.426687</v>
      </c>
      <c r="AF415" s="16">
        <f t="shared" si="209"/>
        <v>0.7675277837524197</v>
      </c>
      <c r="AG415" s="15">
        <f t="shared" si="210"/>
        <v>0.96777018656345204</v>
      </c>
      <c r="AH415" s="16">
        <f t="shared" si="192"/>
        <v>-3.222981343654796</v>
      </c>
      <c r="AI415" s="64">
        <f t="shared" si="211"/>
        <v>1158.5588307138237</v>
      </c>
      <c r="AJ415" s="64">
        <f t="shared" si="212"/>
        <v>0.67066927281596023</v>
      </c>
      <c r="AK415" s="64">
        <f t="shared" si="213"/>
        <v>0.97946769555760793</v>
      </c>
      <c r="AL415" s="64">
        <f t="shared" si="214"/>
        <v>-2.0532304442392069</v>
      </c>
      <c r="AM415" s="9">
        <v>5.15</v>
      </c>
      <c r="AN415" s="17">
        <f t="shared" si="196"/>
        <v>1.047623948296351</v>
      </c>
      <c r="AO415" s="18">
        <f t="shared" si="215"/>
        <v>1.9929650834193957E-2</v>
      </c>
      <c r="AP415" s="17">
        <f t="shared" si="216"/>
        <v>1.047623948296351</v>
      </c>
      <c r="AQ415" s="18">
        <f t="shared" si="217"/>
        <v>4.7623948296350971</v>
      </c>
    </row>
    <row r="416" spans="1:43" x14ac:dyDescent="0.3">
      <c r="A416">
        <f t="shared" si="197"/>
        <v>414</v>
      </c>
      <c r="B416" s="7">
        <v>44433</v>
      </c>
      <c r="C416" s="8">
        <v>8.5380000000000003</v>
      </c>
      <c r="D416" s="46">
        <v>1032.010863</v>
      </c>
      <c r="E416" s="46">
        <v>0</v>
      </c>
      <c r="F416" s="46">
        <f t="shared" si="188"/>
        <v>149.16186522934731</v>
      </c>
      <c r="G416" s="47">
        <f t="shared" si="193"/>
        <v>1032.010863</v>
      </c>
      <c r="H416" s="12">
        <f t="shared" si="198"/>
        <v>-1.4756409860261499E-3</v>
      </c>
      <c r="I416" s="11">
        <f t="shared" si="186"/>
        <v>1.0579530096166616</v>
      </c>
      <c r="J416" s="12">
        <f t="shared" si="187"/>
        <v>5.795300961666161</v>
      </c>
      <c r="K416" s="57">
        <f t="shared" si="199"/>
        <v>1181.1727282293473</v>
      </c>
      <c r="L416" s="59">
        <f t="shared" si="200"/>
        <v>1.2269749374294037E-3</v>
      </c>
      <c r="M416" s="58">
        <f t="shared" si="201"/>
        <v>1.0619389054432073</v>
      </c>
      <c r="N416" s="59">
        <f t="shared" si="202"/>
        <v>6.1938905443207348</v>
      </c>
      <c r="O416" s="8">
        <v>9.4619999999999997</v>
      </c>
      <c r="P416" s="46">
        <v>1029.413853</v>
      </c>
      <c r="Q416" s="46">
        <v>0</v>
      </c>
      <c r="R416" s="46">
        <f t="shared" si="189"/>
        <v>149.16186522934731</v>
      </c>
      <c r="S416" s="48">
        <f t="shared" si="194"/>
        <v>1029.413853</v>
      </c>
      <c r="T416" s="14">
        <f t="shared" si="203"/>
        <v>0.52157692538117306</v>
      </c>
      <c r="U416" s="13">
        <f t="shared" si="204"/>
        <v>1.0152007368524334</v>
      </c>
      <c r="V416" s="14">
        <f t="shared" si="190"/>
        <v>1.5200736852433394</v>
      </c>
      <c r="W416" s="56">
        <f t="shared" si="205"/>
        <v>1178.5757182293473</v>
      </c>
      <c r="X416" s="56">
        <f t="shared" si="206"/>
        <v>0.45780993287860561</v>
      </c>
      <c r="Y416" s="56">
        <f t="shared" si="207"/>
        <v>1.0232924677006141</v>
      </c>
      <c r="Z416" s="56">
        <f t="shared" si="208"/>
        <v>2.3292467700614106</v>
      </c>
      <c r="AA416" s="8">
        <v>9.9184999999999999</v>
      </c>
      <c r="AB416" s="46">
        <v>1018.4064530000001</v>
      </c>
      <c r="AC416" s="46">
        <v>0</v>
      </c>
      <c r="AD416" s="46">
        <f t="shared" si="191"/>
        <v>149.16186522934731</v>
      </c>
      <c r="AE416" s="49">
        <f t="shared" si="195"/>
        <v>1018.4064530000001</v>
      </c>
      <c r="AF416" s="16">
        <f t="shared" si="209"/>
        <v>0.8895907068484421</v>
      </c>
      <c r="AG416" s="15">
        <f t="shared" si="210"/>
        <v>0.97637938020677029</v>
      </c>
      <c r="AH416" s="16">
        <f t="shared" si="192"/>
        <v>-2.3620619793229714</v>
      </c>
      <c r="AI416" s="64">
        <f t="shared" si="211"/>
        <v>1167.5683182293474</v>
      </c>
      <c r="AJ416" s="64">
        <f t="shared" si="212"/>
        <v>0.77764609588040212</v>
      </c>
      <c r="AK416" s="64">
        <f t="shared" si="213"/>
        <v>0.98708448785252145</v>
      </c>
      <c r="AL416" s="64">
        <f t="shared" si="214"/>
        <v>-1.2915512147478547</v>
      </c>
      <c r="AM416" s="9">
        <v>5.15</v>
      </c>
      <c r="AN416" s="17">
        <f t="shared" si="196"/>
        <v>1.0478327360913018</v>
      </c>
      <c r="AO416" s="18">
        <f t="shared" si="215"/>
        <v>1.9929650834193957E-2</v>
      </c>
      <c r="AP416" s="17">
        <f t="shared" si="216"/>
        <v>1.0478327360913018</v>
      </c>
      <c r="AQ416" s="18">
        <f t="shared" si="217"/>
        <v>4.7832736091301786</v>
      </c>
    </row>
    <row r="417" spans="1:43" x14ac:dyDescent="0.3">
      <c r="A417">
        <f t="shared" si="197"/>
        <v>415</v>
      </c>
      <c r="B417" s="7">
        <v>44434</v>
      </c>
      <c r="C417" s="8">
        <v>8.5588999999999995</v>
      </c>
      <c r="D417" s="46">
        <v>1032.0926030000001</v>
      </c>
      <c r="E417" s="46">
        <v>0</v>
      </c>
      <c r="F417" s="46">
        <f t="shared" si="188"/>
        <v>149.19159266826529</v>
      </c>
      <c r="G417" s="47">
        <f t="shared" si="193"/>
        <v>1032.0926030000001</v>
      </c>
      <c r="H417" s="12">
        <f t="shared" si="198"/>
        <v>7.9204592636328286E-3</v>
      </c>
      <c r="I417" s="11">
        <f t="shared" si="186"/>
        <v>1.0580368043538166</v>
      </c>
      <c r="J417" s="12">
        <f t="shared" si="187"/>
        <v>5.803680435381664</v>
      </c>
      <c r="K417" s="57">
        <f t="shared" si="199"/>
        <v>1181.2841956682653</v>
      </c>
      <c r="L417" s="59">
        <f t="shared" si="200"/>
        <v>9.4370142701416526E-3</v>
      </c>
      <c r="M417" s="58">
        <f t="shared" si="201"/>
        <v>1.0620391207692541</v>
      </c>
      <c r="N417" s="59">
        <f t="shared" si="202"/>
        <v>6.2039120769254108</v>
      </c>
      <c r="O417" s="8">
        <v>9.4711999999999996</v>
      </c>
      <c r="P417" s="46">
        <v>1029.5329469999999</v>
      </c>
      <c r="Q417" s="46">
        <v>0</v>
      </c>
      <c r="R417" s="46">
        <f t="shared" si="189"/>
        <v>149.19159266826529</v>
      </c>
      <c r="S417" s="48">
        <f t="shared" si="194"/>
        <v>1029.5329469999999</v>
      </c>
      <c r="T417" s="14">
        <f t="shared" si="203"/>
        <v>1.1569107959141789E-2</v>
      </c>
      <c r="U417" s="13">
        <f t="shared" si="204"/>
        <v>1.0153181865216818</v>
      </c>
      <c r="V417" s="14">
        <f t="shared" si="190"/>
        <v>1.531818652168182</v>
      </c>
      <c r="W417" s="56">
        <f t="shared" si="205"/>
        <v>1178.7245396682652</v>
      </c>
      <c r="X417" s="56">
        <f t="shared" si="206"/>
        <v>1.2627227645700678E-2</v>
      </c>
      <c r="Y417" s="56">
        <f t="shared" si="207"/>
        <v>1.0234216811699919</v>
      </c>
      <c r="Z417" s="56">
        <f t="shared" si="208"/>
        <v>2.3421681169991881</v>
      </c>
      <c r="AA417" s="8">
        <v>9.9198000000000004</v>
      </c>
      <c r="AB417" s="46">
        <v>1018.7378220000001</v>
      </c>
      <c r="AC417" s="46">
        <v>0</v>
      </c>
      <c r="AD417" s="46">
        <f t="shared" si="191"/>
        <v>149.19159266826529</v>
      </c>
      <c r="AE417" s="49">
        <f t="shared" si="195"/>
        <v>1018.7378220000001</v>
      </c>
      <c r="AF417" s="16">
        <f t="shared" si="209"/>
        <v>3.2537990997982824E-2</v>
      </c>
      <c r="AG417" s="15">
        <f t="shared" si="210"/>
        <v>0.97669707444160814</v>
      </c>
      <c r="AH417" s="16">
        <f t="shared" si="192"/>
        <v>-2.3302925558391863</v>
      </c>
      <c r="AI417" s="64">
        <f t="shared" si="211"/>
        <v>1167.9294146682653</v>
      </c>
      <c r="AJ417" s="64">
        <f t="shared" si="212"/>
        <v>3.0927221412246908E-2</v>
      </c>
      <c r="AK417" s="64">
        <f t="shared" si="213"/>
        <v>0.9873897656576055</v>
      </c>
      <c r="AL417" s="64">
        <f t="shared" si="214"/>
        <v>-1.26102343423945</v>
      </c>
      <c r="AM417" s="9">
        <v>5.15</v>
      </c>
      <c r="AN417" s="17">
        <f t="shared" si="196"/>
        <v>1.0480415654969311</v>
      </c>
      <c r="AO417" s="18">
        <f t="shared" si="215"/>
        <v>1.9929650834193957E-2</v>
      </c>
      <c r="AP417" s="17">
        <f t="shared" si="216"/>
        <v>1.0480415654969311</v>
      </c>
      <c r="AQ417" s="18">
        <f t="shared" si="217"/>
        <v>4.804156549693106</v>
      </c>
    </row>
    <row r="418" spans="1:43" x14ac:dyDescent="0.3">
      <c r="A418">
        <f t="shared" si="197"/>
        <v>416</v>
      </c>
      <c r="B418" s="7">
        <v>44435</v>
      </c>
      <c r="C418" s="8">
        <v>8.5290999999999997</v>
      </c>
      <c r="D418" s="46">
        <v>1032.7899640000001</v>
      </c>
      <c r="E418" s="46">
        <v>0</v>
      </c>
      <c r="F418" s="46">
        <f t="shared" si="188"/>
        <v>149.22132603175805</v>
      </c>
      <c r="G418" s="47">
        <f t="shared" si="193"/>
        <v>1032.7899640000001</v>
      </c>
      <c r="H418" s="12">
        <f t="shared" si="198"/>
        <v>6.7567677355007127E-2</v>
      </c>
      <c r="I418" s="11">
        <f t="shared" si="186"/>
        <v>1.0587516952480795</v>
      </c>
      <c r="J418" s="12">
        <f t="shared" si="187"/>
        <v>5.875169524807955</v>
      </c>
      <c r="K418" s="57">
        <f t="shared" si="199"/>
        <v>1182.0112900317581</v>
      </c>
      <c r="L418" s="59">
        <f t="shared" si="200"/>
        <v>6.1551180161312224E-2</v>
      </c>
      <c r="M418" s="58">
        <f t="shared" si="201"/>
        <v>1.0626928183818625</v>
      </c>
      <c r="N418" s="59">
        <f t="shared" si="202"/>
        <v>6.269281838186247</v>
      </c>
      <c r="O418" s="8">
        <v>9.3998000000000008</v>
      </c>
      <c r="P418" s="46">
        <v>1031.8454630000001</v>
      </c>
      <c r="Q418" s="46">
        <v>0</v>
      </c>
      <c r="R418" s="46">
        <f t="shared" si="189"/>
        <v>149.22132603175805</v>
      </c>
      <c r="S418" s="48">
        <f t="shared" si="194"/>
        <v>1031.8454630000001</v>
      </c>
      <c r="T418" s="14">
        <f t="shared" si="203"/>
        <v>0.22461796941406487</v>
      </c>
      <c r="U418" s="13">
        <f t="shared" si="204"/>
        <v>1.0175987736153385</v>
      </c>
      <c r="V418" s="14">
        <f t="shared" si="190"/>
        <v>1.7598773615338459</v>
      </c>
      <c r="W418" s="56">
        <f t="shared" si="205"/>
        <v>1181.0667890317582</v>
      </c>
      <c r="X418" s="56">
        <f t="shared" si="206"/>
        <v>0.19871049466333446</v>
      </c>
      <c r="Y418" s="56">
        <f t="shared" si="207"/>
        <v>1.0254553274551366</v>
      </c>
      <c r="Z418" s="56">
        <f t="shared" si="208"/>
        <v>2.5455327455136567</v>
      </c>
      <c r="AA418" s="8">
        <v>9.8444000000000003</v>
      </c>
      <c r="AB418" s="46">
        <v>1022.0757160000001</v>
      </c>
      <c r="AC418" s="46">
        <v>0</v>
      </c>
      <c r="AD418" s="46">
        <f t="shared" si="191"/>
        <v>149.22132603175805</v>
      </c>
      <c r="AE418" s="49">
        <f t="shared" si="195"/>
        <v>1022.0757160000001</v>
      </c>
      <c r="AF418" s="16">
        <f t="shared" si="209"/>
        <v>0.32764995349314763</v>
      </c>
      <c r="AG418" s="15">
        <f t="shared" si="210"/>
        <v>0.97989722195178497</v>
      </c>
      <c r="AH418" s="16">
        <f t="shared" si="192"/>
        <v>-2.0102778048215031</v>
      </c>
      <c r="AI418" s="64">
        <f t="shared" si="211"/>
        <v>1171.2970420317581</v>
      </c>
      <c r="AJ418" s="64">
        <f t="shared" si="212"/>
        <v>0.28834168582434483</v>
      </c>
      <c r="AK418" s="64">
        <f t="shared" si="213"/>
        <v>0.99023682195355966</v>
      </c>
      <c r="AL418" s="64">
        <f t="shared" si="214"/>
        <v>-0.9763178046440335</v>
      </c>
      <c r="AM418" s="9">
        <v>5.15</v>
      </c>
      <c r="AN418" s="17">
        <f t="shared" si="196"/>
        <v>1.0482504365215317</v>
      </c>
      <c r="AO418" s="18">
        <f t="shared" si="215"/>
        <v>1.9929650834193957E-2</v>
      </c>
      <c r="AP418" s="17">
        <f t="shared" si="216"/>
        <v>1.0482504365215317</v>
      </c>
      <c r="AQ418" s="18">
        <f t="shared" si="217"/>
        <v>4.8250436521531714</v>
      </c>
    </row>
    <row r="419" spans="1:43" x14ac:dyDescent="0.3">
      <c r="A419">
        <f t="shared" si="197"/>
        <v>417</v>
      </c>
      <c r="B419" s="7">
        <v>44438</v>
      </c>
      <c r="C419" s="8">
        <v>8.4842999999999993</v>
      </c>
      <c r="D419" s="46">
        <v>1033.6670360000001</v>
      </c>
      <c r="E419" s="46">
        <v>0</v>
      </c>
      <c r="F419" s="46">
        <f t="shared" si="188"/>
        <v>149.25106532100634</v>
      </c>
      <c r="G419" s="47">
        <f t="shared" si="193"/>
        <v>1033.6670360000001</v>
      </c>
      <c r="H419" s="12">
        <f t="shared" si="198"/>
        <v>8.4922591288849603E-2</v>
      </c>
      <c r="I419" s="11">
        <f t="shared" si="186"/>
        <v>1.0596508146229988</v>
      </c>
      <c r="J419" s="12">
        <f t="shared" si="187"/>
        <v>5.9650814622998816</v>
      </c>
      <c r="K419" s="57">
        <f t="shared" si="199"/>
        <v>1182.9181013210064</v>
      </c>
      <c r="L419" s="59">
        <f t="shared" si="200"/>
        <v>7.6717650406199489E-2</v>
      </c>
      <c r="M419" s="58">
        <f t="shared" si="201"/>
        <v>1.0635080913431605</v>
      </c>
      <c r="N419" s="59">
        <f t="shared" si="202"/>
        <v>6.3508091343160489</v>
      </c>
      <c r="O419" s="8">
        <v>9.3786000000000005</v>
      </c>
      <c r="P419" s="46">
        <v>1032.790653</v>
      </c>
      <c r="Q419" s="46">
        <v>0</v>
      </c>
      <c r="R419" s="46">
        <f t="shared" si="189"/>
        <v>149.25106532100634</v>
      </c>
      <c r="S419" s="48">
        <f t="shared" si="194"/>
        <v>1032.790653</v>
      </c>
      <c r="T419" s="14">
        <f t="shared" si="203"/>
        <v>9.160189523456097E-2</v>
      </c>
      <c r="U419" s="13">
        <f t="shared" si="204"/>
        <v>1.0185309133778537</v>
      </c>
      <c r="V419" s="14">
        <f t="shared" si="190"/>
        <v>1.853091337785373</v>
      </c>
      <c r="W419" s="56">
        <f t="shared" si="205"/>
        <v>1182.0417183210063</v>
      </c>
      <c r="X419" s="56">
        <f t="shared" si="206"/>
        <v>8.2546499342961432E-2</v>
      </c>
      <c r="Y419" s="56">
        <f t="shared" si="207"/>
        <v>1.0263018049302768</v>
      </c>
      <c r="Z419" s="56">
        <f t="shared" si="208"/>
        <v>2.6301804930276784</v>
      </c>
      <c r="AA419" s="8">
        <v>9.8501999999999992</v>
      </c>
      <c r="AB419" s="46">
        <v>1022.228972</v>
      </c>
      <c r="AC419" s="46">
        <v>0</v>
      </c>
      <c r="AD419" s="46">
        <f t="shared" si="191"/>
        <v>149.25106532100634</v>
      </c>
      <c r="AE419" s="49">
        <f t="shared" si="195"/>
        <v>1022.228972</v>
      </c>
      <c r="AF419" s="16">
        <f t="shared" si="209"/>
        <v>1.4994583825922447E-2</v>
      </c>
      <c r="AG419" s="15">
        <f t="shared" si="210"/>
        <v>0.98004415346213847</v>
      </c>
      <c r="AH419" s="16">
        <f t="shared" si="192"/>
        <v>-1.9955846537861532</v>
      </c>
      <c r="AI419" s="64">
        <f t="shared" si="211"/>
        <v>1171.4800373210064</v>
      </c>
      <c r="AJ419" s="64">
        <f t="shared" si="212"/>
        <v>1.5623303285305923E-2</v>
      </c>
      <c r="AK419" s="64">
        <f t="shared" si="213"/>
        <v>0.99039152965549626</v>
      </c>
      <c r="AL419" s="64">
        <f t="shared" si="214"/>
        <v>-0.96084703445037389</v>
      </c>
      <c r="AM419" s="9">
        <v>5.15</v>
      </c>
      <c r="AN419" s="17">
        <f t="shared" si="196"/>
        <v>1.0484593491733984</v>
      </c>
      <c r="AO419" s="18">
        <f t="shared" si="215"/>
        <v>1.9929650834193957E-2</v>
      </c>
      <c r="AP419" s="17">
        <f t="shared" si="216"/>
        <v>1.0484593491733984</v>
      </c>
      <c r="AQ419" s="18">
        <f t="shared" si="217"/>
        <v>4.8459349173398447</v>
      </c>
    </row>
    <row r="420" spans="1:43" x14ac:dyDescent="0.3">
      <c r="A420">
        <f t="shared" si="197"/>
        <v>418</v>
      </c>
      <c r="B420" s="7">
        <v>44439</v>
      </c>
      <c r="C420" s="8">
        <v>8.5713000000000008</v>
      </c>
      <c r="D420" s="46">
        <v>1032.9528290000001</v>
      </c>
      <c r="E420" s="46">
        <v>0</v>
      </c>
      <c r="F420" s="46">
        <f t="shared" si="188"/>
        <v>149.28081053719112</v>
      </c>
      <c r="G420" s="47">
        <f t="shared" si="193"/>
        <v>1032.9528290000001</v>
      </c>
      <c r="H420" s="12">
        <f t="shared" si="198"/>
        <v>-6.9094493209709285E-2</v>
      </c>
      <c r="I420" s="11">
        <f t="shared" si="186"/>
        <v>1.0589186542628426</v>
      </c>
      <c r="J420" s="12">
        <f t="shared" si="187"/>
        <v>5.8918654262842596</v>
      </c>
      <c r="K420" s="57">
        <f t="shared" si="199"/>
        <v>1182.2336395371913</v>
      </c>
      <c r="L420" s="59">
        <f t="shared" si="200"/>
        <v>-5.7862144729270426E-2</v>
      </c>
      <c r="M420" s="58">
        <f t="shared" si="201"/>
        <v>1.0628927227521401</v>
      </c>
      <c r="N420" s="59">
        <f t="shared" si="202"/>
        <v>6.2892722752140084</v>
      </c>
      <c r="O420" s="8">
        <v>9.5992999999999995</v>
      </c>
      <c r="P420" s="46">
        <v>1027.17734</v>
      </c>
      <c r="Q420" s="46">
        <v>0</v>
      </c>
      <c r="R420" s="46">
        <f t="shared" si="189"/>
        <v>149.28081053719112</v>
      </c>
      <c r="S420" s="48">
        <f t="shared" si="194"/>
        <v>1027.17734</v>
      </c>
      <c r="T420" s="14">
        <f t="shared" si="203"/>
        <v>-0.54350927593068699</v>
      </c>
      <c r="U420" s="13">
        <f t="shared" si="204"/>
        <v>1.0129951033854236</v>
      </c>
      <c r="V420" s="14">
        <f t="shared" si="190"/>
        <v>1.2995103385423645</v>
      </c>
      <c r="W420" s="56">
        <f t="shared" si="205"/>
        <v>1176.4581505371912</v>
      </c>
      <c r="X420" s="56">
        <f t="shared" si="206"/>
        <v>-0.47236638921223095</v>
      </c>
      <c r="Y420" s="56">
        <f t="shared" si="207"/>
        <v>1.0214539001519076</v>
      </c>
      <c r="Z420" s="56">
        <f t="shared" si="208"/>
        <v>2.1453900151907623</v>
      </c>
      <c r="AA420" s="8">
        <v>10.060499999999999</v>
      </c>
      <c r="AB420" s="46">
        <v>1014.408454</v>
      </c>
      <c r="AC420" s="46">
        <v>0</v>
      </c>
      <c r="AD420" s="46">
        <f t="shared" si="191"/>
        <v>149.28081053719112</v>
      </c>
      <c r="AE420" s="49">
        <f t="shared" si="195"/>
        <v>1014.408454</v>
      </c>
      <c r="AF420" s="16">
        <f t="shared" si="209"/>
        <v>-0.76504562228353334</v>
      </c>
      <c r="AG420" s="15">
        <f t="shared" si="210"/>
        <v>0.97254636856963061</v>
      </c>
      <c r="AH420" s="16">
        <f t="shared" si="192"/>
        <v>-2.7453631430369385</v>
      </c>
      <c r="AI420" s="64">
        <f t="shared" si="211"/>
        <v>1163.6892645371911</v>
      </c>
      <c r="AJ420" s="64">
        <f t="shared" si="212"/>
        <v>-0.66503675142699503</v>
      </c>
      <c r="AK420" s="64">
        <f t="shared" si="213"/>
        <v>0.98380506200026718</v>
      </c>
      <c r="AL420" s="64">
        <f t="shared" si="214"/>
        <v>-1.6194937999732817</v>
      </c>
      <c r="AM420" s="9">
        <v>5.15</v>
      </c>
      <c r="AN420" s="17">
        <f t="shared" si="196"/>
        <v>1.0486683034608271</v>
      </c>
      <c r="AO420" s="18">
        <f t="shared" si="215"/>
        <v>1.9929650834193957E-2</v>
      </c>
      <c r="AP420" s="17">
        <f t="shared" si="216"/>
        <v>1.0486683034608271</v>
      </c>
      <c r="AQ420" s="18">
        <f t="shared" si="217"/>
        <v>4.8668303460827067</v>
      </c>
    </row>
    <row r="421" spans="1:43" x14ac:dyDescent="0.3">
      <c r="A421">
        <f t="shared" si="197"/>
        <v>419</v>
      </c>
      <c r="B421" s="7">
        <v>44440</v>
      </c>
      <c r="C421" s="8">
        <v>8.61</v>
      </c>
      <c r="D421" s="46">
        <v>1032.8255939999999</v>
      </c>
      <c r="E421" s="46">
        <v>0</v>
      </c>
      <c r="F421" s="46">
        <f t="shared" si="188"/>
        <v>149.31056168149362</v>
      </c>
      <c r="G421" s="47">
        <f t="shared" si="193"/>
        <v>1032.8255939999999</v>
      </c>
      <c r="H421" s="12">
        <f t="shared" si="198"/>
        <v>-1.2317600226074976E-2</v>
      </c>
      <c r="I421" s="11">
        <f t="shared" si="186"/>
        <v>1.0587882208962911</v>
      </c>
      <c r="J421" s="12">
        <f t="shared" si="187"/>
        <v>5.8788220896291099</v>
      </c>
      <c r="K421" s="57">
        <f t="shared" si="199"/>
        <v>1182.1361556814936</v>
      </c>
      <c r="L421" s="59">
        <f t="shared" si="200"/>
        <v>-8.2457352284293073E-3</v>
      </c>
      <c r="M421" s="58">
        <f t="shared" si="201"/>
        <v>1.0628050794324597</v>
      </c>
      <c r="N421" s="59">
        <f t="shared" si="202"/>
        <v>6.2805079432459721</v>
      </c>
      <c r="O421" s="8">
        <v>9.5845000000000002</v>
      </c>
      <c r="P421" s="46">
        <v>1027.950124</v>
      </c>
      <c r="Q421" s="46">
        <v>0</v>
      </c>
      <c r="R421" s="46">
        <f t="shared" si="189"/>
        <v>149.31056168149362</v>
      </c>
      <c r="S421" s="48">
        <f t="shared" si="194"/>
        <v>1027.950124</v>
      </c>
      <c r="T421" s="14">
        <f t="shared" si="203"/>
        <v>7.5233746881520069E-2</v>
      </c>
      <c r="U421" s="13">
        <f t="shared" si="204"/>
        <v>1.0137572175574268</v>
      </c>
      <c r="V421" s="14">
        <f t="shared" si="190"/>
        <v>1.375721755742676</v>
      </c>
      <c r="W421" s="56">
        <f t="shared" si="205"/>
        <v>1177.2606856814937</v>
      </c>
      <c r="X421" s="56">
        <f t="shared" si="206"/>
        <v>6.8216208450433413E-2</v>
      </c>
      <c r="Y421" s="56">
        <f t="shared" si="207"/>
        <v>1.0221506972736603</v>
      </c>
      <c r="Z421" s="56">
        <f t="shared" si="208"/>
        <v>2.2150697273660258</v>
      </c>
      <c r="AA421" s="8">
        <v>10.067500000000001</v>
      </c>
      <c r="AB421" s="46">
        <v>1014.52314</v>
      </c>
      <c r="AC421" s="46">
        <v>0</v>
      </c>
      <c r="AD421" s="46">
        <f t="shared" si="191"/>
        <v>149.31056168149362</v>
      </c>
      <c r="AE421" s="49">
        <f t="shared" si="195"/>
        <v>1014.52314</v>
      </c>
      <c r="AF421" s="16">
        <f t="shared" si="209"/>
        <v>1.1305702308361809E-2</v>
      </c>
      <c r="AG421" s="15">
        <f t="shared" si="210"/>
        <v>0.97265632176687189</v>
      </c>
      <c r="AH421" s="16">
        <f t="shared" si="192"/>
        <v>-2.734367823312811</v>
      </c>
      <c r="AI421" s="64">
        <f t="shared" si="211"/>
        <v>1163.8337016814937</v>
      </c>
      <c r="AJ421" s="64">
        <f t="shared" si="212"/>
        <v>1.2412002817607792E-2</v>
      </c>
      <c r="AK421" s="64">
        <f t="shared" si="213"/>
        <v>0.98392717191228241</v>
      </c>
      <c r="AL421" s="64">
        <f t="shared" si="214"/>
        <v>-1.6072828087717594</v>
      </c>
      <c r="AM421" s="9">
        <v>5.15</v>
      </c>
      <c r="AN421" s="17">
        <f t="shared" si="196"/>
        <v>1.0488772993921156</v>
      </c>
      <c r="AO421" s="18">
        <f t="shared" si="215"/>
        <v>1.9929650834193957E-2</v>
      </c>
      <c r="AP421" s="17">
        <f t="shared" si="216"/>
        <v>1.0488772993921156</v>
      </c>
      <c r="AQ421" s="18">
        <f t="shared" si="217"/>
        <v>4.8877299392115603</v>
      </c>
    </row>
    <row r="422" spans="1:43" x14ac:dyDescent="0.3">
      <c r="A422">
        <f t="shared" si="197"/>
        <v>420</v>
      </c>
      <c r="B422" s="7">
        <v>44441</v>
      </c>
      <c r="C422" s="8">
        <v>8.7567000000000004</v>
      </c>
      <c r="D422" s="46">
        <v>1031.412237</v>
      </c>
      <c r="E422" s="46">
        <v>0</v>
      </c>
      <c r="F422" s="46">
        <f t="shared" si="188"/>
        <v>149.34031875509532</v>
      </c>
      <c r="G422" s="47">
        <f t="shared" si="193"/>
        <v>1031.412237</v>
      </c>
      <c r="H422" s="12">
        <f t="shared" si="198"/>
        <v>-0.13684372349122009</v>
      </c>
      <c r="I422" s="11">
        <f t="shared" si="186"/>
        <v>1.0573393356709302</v>
      </c>
      <c r="J422" s="12">
        <f t="shared" si="187"/>
        <v>5.7339335670930192</v>
      </c>
      <c r="K422" s="57">
        <f t="shared" si="199"/>
        <v>1180.7525557550953</v>
      </c>
      <c r="L422" s="59">
        <f t="shared" si="200"/>
        <v>-0.11704234911931177</v>
      </c>
      <c r="M422" s="58">
        <f t="shared" si="201"/>
        <v>1.0615611474009325</v>
      </c>
      <c r="N422" s="59">
        <f t="shared" si="202"/>
        <v>6.1561147400932548</v>
      </c>
      <c r="O422" s="8">
        <v>9.8020999999999994</v>
      </c>
      <c r="P422" s="46">
        <v>1022.484123</v>
      </c>
      <c r="Q422" s="46">
        <v>0</v>
      </c>
      <c r="R422" s="46">
        <f t="shared" si="189"/>
        <v>149.34031875509532</v>
      </c>
      <c r="S422" s="48">
        <f t="shared" si="194"/>
        <v>1022.484123</v>
      </c>
      <c r="T422" s="14">
        <f t="shared" si="203"/>
        <v>-0.53173795813462599</v>
      </c>
      <c r="U422" s="13">
        <f t="shared" si="204"/>
        <v>1.0083666856283444</v>
      </c>
      <c r="V422" s="14">
        <f t="shared" si="190"/>
        <v>0.83666856283444169</v>
      </c>
      <c r="W422" s="56">
        <f t="shared" si="205"/>
        <v>1171.8244417550952</v>
      </c>
      <c r="X422" s="56">
        <f t="shared" si="206"/>
        <v>-0.46177061652674656</v>
      </c>
      <c r="Y422" s="56">
        <f t="shared" si="207"/>
        <v>1.0174307056970273</v>
      </c>
      <c r="Z422" s="56">
        <f t="shared" si="208"/>
        <v>1.7430705697027316</v>
      </c>
      <c r="AA422" s="8">
        <v>10.292199999999999</v>
      </c>
      <c r="AB422" s="46">
        <v>1006.260192</v>
      </c>
      <c r="AC422" s="46">
        <v>0</v>
      </c>
      <c r="AD422" s="46">
        <f t="shared" si="191"/>
        <v>149.34031875509532</v>
      </c>
      <c r="AE422" s="49">
        <f t="shared" si="195"/>
        <v>1006.260192</v>
      </c>
      <c r="AF422" s="16">
        <f t="shared" si="209"/>
        <v>-0.8144661934473052</v>
      </c>
      <c r="AG422" s="15">
        <f t="shared" si="210"/>
        <v>0.96473436484765263</v>
      </c>
      <c r="AH422" s="16">
        <f t="shared" si="192"/>
        <v>-3.5265635152347374</v>
      </c>
      <c r="AI422" s="64">
        <f t="shared" si="211"/>
        <v>1155.6005107550952</v>
      </c>
      <c r="AJ422" s="64">
        <f t="shared" si="212"/>
        <v>-0.70741987575229093</v>
      </c>
      <c r="AK422" s="64">
        <f t="shared" si="213"/>
        <v>0.97696667553524752</v>
      </c>
      <c r="AL422" s="64">
        <f t="shared" si="214"/>
        <v>-2.303332446475248</v>
      </c>
      <c r="AM422" s="9">
        <v>5.15</v>
      </c>
      <c r="AN422" s="17">
        <f t="shared" si="196"/>
        <v>1.0490863369755636</v>
      </c>
      <c r="AO422" s="18">
        <f t="shared" si="215"/>
        <v>1.9929650834193957E-2</v>
      </c>
      <c r="AP422" s="17">
        <f t="shared" si="216"/>
        <v>1.0490863369755636</v>
      </c>
      <c r="AQ422" s="18">
        <f t="shared" si="217"/>
        <v>4.9086336975563638</v>
      </c>
    </row>
    <row r="423" spans="1:43" x14ac:dyDescent="0.3">
      <c r="A423">
        <f t="shared" si="197"/>
        <v>421</v>
      </c>
      <c r="B423" s="7">
        <v>44442</v>
      </c>
      <c r="C423" s="8">
        <v>8.7553000000000001</v>
      </c>
      <c r="D423" s="46">
        <v>1031.772512</v>
      </c>
      <c r="E423" s="46">
        <v>0</v>
      </c>
      <c r="F423" s="46">
        <f t="shared" si="188"/>
        <v>149.37008175917788</v>
      </c>
      <c r="G423" s="47">
        <f t="shared" si="193"/>
        <v>1031.772512</v>
      </c>
      <c r="H423" s="12">
        <f t="shared" si="198"/>
        <v>3.4930262321486438E-2</v>
      </c>
      <c r="I423" s="11">
        <f t="shared" si="186"/>
        <v>1.0577086670745084</v>
      </c>
      <c r="J423" s="12">
        <f t="shared" si="187"/>
        <v>5.7708667074508391</v>
      </c>
      <c r="K423" s="57">
        <f t="shared" si="199"/>
        <v>1181.142593759178</v>
      </c>
      <c r="L423" s="59">
        <f t="shared" si="200"/>
        <v>3.3033001045112975E-2</v>
      </c>
      <c r="M423" s="58">
        <f t="shared" si="201"/>
        <v>1.061911812905848</v>
      </c>
      <c r="N423" s="59">
        <f t="shared" si="202"/>
        <v>6.1911812905848018</v>
      </c>
      <c r="O423" s="8">
        <v>9.8507999999999996</v>
      </c>
      <c r="P423" s="46">
        <v>1021.5645919999999</v>
      </c>
      <c r="Q423" s="46">
        <v>0</v>
      </c>
      <c r="R423" s="46">
        <f t="shared" si="189"/>
        <v>149.37008175917788</v>
      </c>
      <c r="S423" s="48">
        <f t="shared" si="194"/>
        <v>1021.5645919999999</v>
      </c>
      <c r="T423" s="14">
        <f t="shared" si="203"/>
        <v>-8.9931078567950795E-2</v>
      </c>
      <c r="U423" s="13">
        <f t="shared" si="204"/>
        <v>1.0074598505920389</v>
      </c>
      <c r="V423" s="14">
        <f t="shared" si="190"/>
        <v>0.7459850592038908</v>
      </c>
      <c r="W423" s="56">
        <f t="shared" si="205"/>
        <v>1170.9346737591777</v>
      </c>
      <c r="X423" s="56">
        <f t="shared" si="206"/>
        <v>-7.5930144841906966E-2</v>
      </c>
      <c r="Y423" s="56">
        <f t="shared" si="207"/>
        <v>1.0166581690885255</v>
      </c>
      <c r="Z423" s="56">
        <f t="shared" si="208"/>
        <v>1.6658169088525465</v>
      </c>
      <c r="AA423" s="8">
        <v>10.3902</v>
      </c>
      <c r="AB423" s="46">
        <v>1002.913559</v>
      </c>
      <c r="AC423" s="46">
        <v>0</v>
      </c>
      <c r="AD423" s="46">
        <f t="shared" si="191"/>
        <v>149.37008175917788</v>
      </c>
      <c r="AE423" s="49">
        <f t="shared" si="195"/>
        <v>1002.913559</v>
      </c>
      <c r="AF423" s="16">
        <f t="shared" si="209"/>
        <v>-0.33258127734819842</v>
      </c>
      <c r="AG423" s="15">
        <f t="shared" si="210"/>
        <v>0.96152583897402533</v>
      </c>
      <c r="AH423" s="16">
        <f t="shared" si="192"/>
        <v>-3.8474161025974674</v>
      </c>
      <c r="AI423" s="64">
        <f t="shared" si="211"/>
        <v>1152.2836407591778</v>
      </c>
      <c r="AJ423" s="64">
        <f t="shared" si="212"/>
        <v>-0.28702566025607945</v>
      </c>
      <c r="AK423" s="64">
        <f t="shared" si="213"/>
        <v>0.97416253048431056</v>
      </c>
      <c r="AL423" s="64">
        <f t="shared" si="214"/>
        <v>-2.5837469515689437</v>
      </c>
      <c r="AM423" s="9">
        <v>5.15</v>
      </c>
      <c r="AN423" s="17">
        <f t="shared" si="196"/>
        <v>1.0492954162194721</v>
      </c>
      <c r="AO423" s="18">
        <f t="shared" si="215"/>
        <v>1.9929650834193957E-2</v>
      </c>
      <c r="AP423" s="17">
        <f t="shared" si="216"/>
        <v>1.0492954162194721</v>
      </c>
      <c r="AQ423" s="18">
        <f t="shared" si="217"/>
        <v>4.9295416219472088</v>
      </c>
    </row>
    <row r="424" spans="1:43" x14ac:dyDescent="0.3">
      <c r="A424">
        <f t="shared" si="197"/>
        <v>422</v>
      </c>
      <c r="B424" s="7">
        <v>44445</v>
      </c>
      <c r="C424" s="8">
        <v>8.7250999999999994</v>
      </c>
      <c r="D424" s="46">
        <v>1032.474393</v>
      </c>
      <c r="E424" s="46">
        <v>0</v>
      </c>
      <c r="F424" s="46">
        <f t="shared" si="188"/>
        <v>149.39985069492323</v>
      </c>
      <c r="G424" s="47">
        <f t="shared" si="193"/>
        <v>1032.474393</v>
      </c>
      <c r="H424" s="12">
        <f t="shared" si="198"/>
        <v>6.8026720215619285E-2</v>
      </c>
      <c r="I424" s="11">
        <f t="shared" si="186"/>
        <v>1.0584281915901554</v>
      </c>
      <c r="J424" s="12">
        <f t="shared" si="187"/>
        <v>5.8428191590155443</v>
      </c>
      <c r="K424" s="57">
        <f t="shared" si="199"/>
        <v>1181.8742436949233</v>
      </c>
      <c r="L424" s="59">
        <f t="shared" si="200"/>
        <v>6.1944251237000536E-2</v>
      </c>
      <c r="M424" s="58">
        <f t="shared" si="201"/>
        <v>1.0625696062271499</v>
      </c>
      <c r="N424" s="59">
        <f t="shared" si="202"/>
        <v>6.256960622714991</v>
      </c>
      <c r="O424" s="8">
        <v>9.8209999999999997</v>
      </c>
      <c r="P424" s="46">
        <v>1022.739323</v>
      </c>
      <c r="Q424" s="46">
        <v>0</v>
      </c>
      <c r="R424" s="46">
        <f t="shared" si="189"/>
        <v>149.39985069492323</v>
      </c>
      <c r="S424" s="48">
        <f t="shared" si="194"/>
        <v>1022.739323</v>
      </c>
      <c r="T424" s="14">
        <f t="shared" si="203"/>
        <v>0.11499331605651086</v>
      </c>
      <c r="U424" s="13">
        <f t="shared" si="204"/>
        <v>1.0086183620821727</v>
      </c>
      <c r="V424" s="14">
        <f t="shared" si="190"/>
        <v>0.86183620821727036</v>
      </c>
      <c r="W424" s="56">
        <f t="shared" si="205"/>
        <v>1172.1391736949233</v>
      </c>
      <c r="X424" s="56">
        <f t="shared" si="206"/>
        <v>0.10286653583146954</v>
      </c>
      <c r="Y424" s="56">
        <f t="shared" si="207"/>
        <v>1.0177039701283144</v>
      </c>
      <c r="Z424" s="56">
        <f t="shared" si="208"/>
        <v>1.7703970128314372</v>
      </c>
      <c r="AA424" s="8">
        <v>10.3565</v>
      </c>
      <c r="AB424" s="46">
        <v>1004.589512</v>
      </c>
      <c r="AC424" s="46">
        <v>0</v>
      </c>
      <c r="AD424" s="46">
        <f t="shared" si="191"/>
        <v>149.39985069492323</v>
      </c>
      <c r="AE424" s="49">
        <f t="shared" si="195"/>
        <v>1004.589512</v>
      </c>
      <c r="AF424" s="16">
        <f t="shared" si="209"/>
        <v>0.16710841975964286</v>
      </c>
      <c r="AG424" s="15">
        <f t="shared" si="210"/>
        <v>0.9631326296091155</v>
      </c>
      <c r="AH424" s="16">
        <f t="shared" si="192"/>
        <v>-3.6867370390884502</v>
      </c>
      <c r="AI424" s="64">
        <f t="shared" si="211"/>
        <v>1153.9893626949233</v>
      </c>
      <c r="AJ424" s="64">
        <f t="shared" si="212"/>
        <v>0.14802969298615132</v>
      </c>
      <c r="AK424" s="64">
        <f t="shared" si="213"/>
        <v>0.97560458028737262</v>
      </c>
      <c r="AL424" s="64">
        <f t="shared" si="214"/>
        <v>-2.4395419712627375</v>
      </c>
      <c r="AM424" s="9">
        <v>5.15</v>
      </c>
      <c r="AN424" s="17">
        <f t="shared" si="196"/>
        <v>1.0495045371321439</v>
      </c>
      <c r="AO424" s="18">
        <f t="shared" si="215"/>
        <v>1.9929650834193957E-2</v>
      </c>
      <c r="AP424" s="17">
        <f t="shared" si="216"/>
        <v>1.0495045371321439</v>
      </c>
      <c r="AQ424" s="18">
        <f t="shared" si="217"/>
        <v>4.9504537132143867</v>
      </c>
    </row>
    <row r="425" spans="1:43" x14ac:dyDescent="0.3">
      <c r="A425">
        <f t="shared" si="197"/>
        <v>423</v>
      </c>
      <c r="B425" s="7">
        <v>44447</v>
      </c>
      <c r="C425" s="8">
        <v>8.875</v>
      </c>
      <c r="D425" s="46">
        <v>1031.046589</v>
      </c>
      <c r="E425" s="46">
        <v>0</v>
      </c>
      <c r="F425" s="46">
        <f t="shared" si="188"/>
        <v>149.42962556351353</v>
      </c>
      <c r="G425" s="47">
        <f t="shared" si="193"/>
        <v>1031.046589</v>
      </c>
      <c r="H425" s="12">
        <f t="shared" si="198"/>
        <v>-0.13828953140921918</v>
      </c>
      <c r="I425" s="11">
        <f t="shared" si="186"/>
        <v>1.0569644962037024</v>
      </c>
      <c r="J425" s="12">
        <f t="shared" si="187"/>
        <v>5.6964496203702364</v>
      </c>
      <c r="K425" s="57">
        <f t="shared" si="199"/>
        <v>1180.4762145635136</v>
      </c>
      <c r="L425" s="59">
        <f t="shared" si="200"/>
        <v>-0.11828916137802681</v>
      </c>
      <c r="M425" s="58">
        <f t="shared" si="201"/>
        <v>1.0613127015508861</v>
      </c>
      <c r="N425" s="59">
        <f t="shared" si="202"/>
        <v>6.1312701550886084</v>
      </c>
      <c r="O425" s="8">
        <v>10.08</v>
      </c>
      <c r="P425" s="46">
        <v>1016.257171</v>
      </c>
      <c r="Q425" s="46">
        <v>0</v>
      </c>
      <c r="R425" s="46">
        <f t="shared" si="189"/>
        <v>149.42962556351353</v>
      </c>
      <c r="S425" s="48">
        <f t="shared" si="194"/>
        <v>1016.257171</v>
      </c>
      <c r="T425" s="14">
        <f t="shared" si="203"/>
        <v>-0.63380295000156073</v>
      </c>
      <c r="U425" s="13">
        <f t="shared" si="204"/>
        <v>1.0022257091490385</v>
      </c>
      <c r="V425" s="14">
        <f t="shared" si="190"/>
        <v>0.22257091490385239</v>
      </c>
      <c r="W425" s="56">
        <f t="shared" si="205"/>
        <v>1165.6867965635136</v>
      </c>
      <c r="X425" s="56">
        <f t="shared" si="206"/>
        <v>-0.55047875510123578</v>
      </c>
      <c r="Y425" s="56">
        <f t="shared" si="207"/>
        <v>1.0121017259829361</v>
      </c>
      <c r="Z425" s="56">
        <f t="shared" si="208"/>
        <v>1.2101725982936129</v>
      </c>
      <c r="AA425" s="8">
        <v>10.6</v>
      </c>
      <c r="AB425" s="46">
        <v>995.77241900000001</v>
      </c>
      <c r="AC425" s="46">
        <v>0</v>
      </c>
      <c r="AD425" s="46">
        <f t="shared" si="191"/>
        <v>149.42962556351353</v>
      </c>
      <c r="AE425" s="49">
        <f t="shared" si="195"/>
        <v>995.77241900000001</v>
      </c>
      <c r="AF425" s="16">
        <f t="shared" si="209"/>
        <v>-0.87768117173017135</v>
      </c>
      <c r="AG425" s="15">
        <f t="shared" si="210"/>
        <v>0.95467939586024664</v>
      </c>
      <c r="AH425" s="16">
        <f t="shared" si="192"/>
        <v>-4.5320604139753362</v>
      </c>
      <c r="AI425" s="64">
        <f t="shared" si="211"/>
        <v>1145.2020445635135</v>
      </c>
      <c r="AJ425" s="64">
        <f t="shared" si="212"/>
        <v>-0.76147306166572948</v>
      </c>
      <c r="AK425" s="64">
        <f t="shared" si="213"/>
        <v>0.96817561422010723</v>
      </c>
      <c r="AL425" s="64">
        <f t="shared" si="214"/>
        <v>-3.1824385779892772</v>
      </c>
      <c r="AM425" s="9">
        <v>5.15</v>
      </c>
      <c r="AN425" s="17">
        <f t="shared" si="196"/>
        <v>1.0497136997218832</v>
      </c>
      <c r="AO425" s="18">
        <f t="shared" si="215"/>
        <v>1.9929650834193957E-2</v>
      </c>
      <c r="AP425" s="17">
        <f t="shared" si="216"/>
        <v>1.0497136997218832</v>
      </c>
      <c r="AQ425" s="18">
        <f t="shared" si="217"/>
        <v>4.971369972188322</v>
      </c>
    </row>
    <row r="426" spans="1:43" x14ac:dyDescent="0.3">
      <c r="A426">
        <f t="shared" si="197"/>
        <v>424</v>
      </c>
      <c r="B426" s="7">
        <v>44448</v>
      </c>
      <c r="C426" s="8">
        <v>9.3350000000000009</v>
      </c>
      <c r="D426" s="46">
        <v>1026.01109</v>
      </c>
      <c r="E426" s="46">
        <v>0</v>
      </c>
      <c r="F426" s="46">
        <f t="shared" si="188"/>
        <v>149.45940636613119</v>
      </c>
      <c r="G426" s="47">
        <f t="shared" si="193"/>
        <v>1026.01109</v>
      </c>
      <c r="H426" s="12">
        <f t="shared" si="198"/>
        <v>-0.48838714503521841</v>
      </c>
      <c r="I426" s="11">
        <f t="shared" si="186"/>
        <v>1.0518024174766571</v>
      </c>
      <c r="J426" s="12">
        <f t="shared" si="187"/>
        <v>5.1802417476657148</v>
      </c>
      <c r="K426" s="57">
        <f t="shared" si="199"/>
        <v>1175.4704963661311</v>
      </c>
      <c r="L426" s="59">
        <f t="shared" si="200"/>
        <v>-0.42404227511126935</v>
      </c>
      <c r="M426" s="58">
        <f t="shared" si="201"/>
        <v>1.0568122870251848</v>
      </c>
      <c r="N426" s="59">
        <f t="shared" si="202"/>
        <v>5.6812287025184816</v>
      </c>
      <c r="O426" s="8">
        <v>10.277200000000001</v>
      </c>
      <c r="P426" s="46">
        <v>1011.469367</v>
      </c>
      <c r="Q426" s="46">
        <v>0</v>
      </c>
      <c r="R426" s="46">
        <f t="shared" si="189"/>
        <v>149.45940636613119</v>
      </c>
      <c r="S426" s="48">
        <f t="shared" si="194"/>
        <v>1011.469367</v>
      </c>
      <c r="T426" s="14">
        <f t="shared" si="203"/>
        <v>-0.47112130045672274</v>
      </c>
      <c r="U426" s="13">
        <f t="shared" si="204"/>
        <v>0.99750401035458391</v>
      </c>
      <c r="V426" s="14">
        <f t="shared" si="190"/>
        <v>-0.24959896454160857</v>
      </c>
      <c r="W426" s="56">
        <f t="shared" si="205"/>
        <v>1160.9287733661313</v>
      </c>
      <c r="X426" s="56">
        <f t="shared" si="206"/>
        <v>-0.40817337996871261</v>
      </c>
      <c r="Y426" s="56">
        <f t="shared" si="207"/>
        <v>1.00797059615927</v>
      </c>
      <c r="Z426" s="56">
        <f t="shared" si="208"/>
        <v>0.79705961592699826</v>
      </c>
      <c r="AA426" s="8">
        <v>10.7744</v>
      </c>
      <c r="AB426" s="46">
        <v>989.65036499999997</v>
      </c>
      <c r="AC426" s="46">
        <v>0</v>
      </c>
      <c r="AD426" s="46">
        <f t="shared" si="191"/>
        <v>149.45940636613119</v>
      </c>
      <c r="AE426" s="49">
        <f t="shared" si="195"/>
        <v>989.65036499999997</v>
      </c>
      <c r="AF426" s="16">
        <f t="shared" si="209"/>
        <v>-0.61480453597501095</v>
      </c>
      <c r="AG426" s="15">
        <f t="shared" si="210"/>
        <v>0.94880998363047897</v>
      </c>
      <c r="AH426" s="16">
        <f t="shared" si="192"/>
        <v>-5.1190016369521025</v>
      </c>
      <c r="AI426" s="64">
        <f t="shared" si="211"/>
        <v>1139.1097713661311</v>
      </c>
      <c r="AJ426" s="64">
        <f t="shared" si="212"/>
        <v>-0.53198238916036811</v>
      </c>
      <c r="AK426" s="64">
        <f t="shared" si="213"/>
        <v>0.96302509045631102</v>
      </c>
      <c r="AL426" s="64">
        <f t="shared" si="214"/>
        <v>-3.6974909543688983</v>
      </c>
      <c r="AM426" s="9">
        <v>5.15</v>
      </c>
      <c r="AN426" s="17">
        <f t="shared" si="196"/>
        <v>1.0499229039969964</v>
      </c>
      <c r="AO426" s="18">
        <f t="shared" si="215"/>
        <v>1.9929650834193957E-2</v>
      </c>
      <c r="AP426" s="17">
        <f t="shared" si="216"/>
        <v>1.0499229039969964</v>
      </c>
      <c r="AQ426" s="18">
        <f t="shared" si="217"/>
        <v>4.9922903996996393</v>
      </c>
    </row>
    <row r="427" spans="1:43" x14ac:dyDescent="0.3">
      <c r="A427">
        <f t="shared" si="197"/>
        <v>425</v>
      </c>
      <c r="B427" s="7">
        <v>44449</v>
      </c>
      <c r="C427" s="8">
        <v>9.25</v>
      </c>
      <c r="D427" s="46">
        <v>1027.36257</v>
      </c>
      <c r="E427" s="46">
        <v>0</v>
      </c>
      <c r="F427" s="46">
        <f t="shared" si="188"/>
        <v>149.48919310395883</v>
      </c>
      <c r="G427" s="47">
        <f t="shared" si="193"/>
        <v>1027.36257</v>
      </c>
      <c r="H427" s="12">
        <f t="shared" si="198"/>
        <v>0.13172177310480926</v>
      </c>
      <c r="I427" s="11">
        <f t="shared" si="186"/>
        <v>1.0531878702705166</v>
      </c>
      <c r="J427" s="12">
        <f t="shared" si="187"/>
        <v>5.3187870270516635</v>
      </c>
      <c r="K427" s="57">
        <f t="shared" si="199"/>
        <v>1176.8517631039588</v>
      </c>
      <c r="L427" s="59">
        <f t="shared" si="200"/>
        <v>0.11750756332020718</v>
      </c>
      <c r="M427" s="58">
        <f t="shared" si="201"/>
        <v>1.0580541213925367</v>
      </c>
      <c r="N427" s="59">
        <f t="shared" si="202"/>
        <v>5.8054121392536739</v>
      </c>
      <c r="O427" s="8">
        <v>10.1831</v>
      </c>
      <c r="P427" s="46">
        <v>1014.324338</v>
      </c>
      <c r="Q427" s="46">
        <v>0</v>
      </c>
      <c r="R427" s="46">
        <f t="shared" si="189"/>
        <v>149.48919310395883</v>
      </c>
      <c r="S427" s="48">
        <f t="shared" si="194"/>
        <v>1014.324338</v>
      </c>
      <c r="T427" s="14">
        <f t="shared" si="203"/>
        <v>0.28225975923203972</v>
      </c>
      <c r="U427" s="13">
        <f t="shared" si="204"/>
        <v>1.0003195627725407</v>
      </c>
      <c r="V427" s="14">
        <f t="shared" si="190"/>
        <v>3.1956277254074905E-2</v>
      </c>
      <c r="W427" s="56">
        <f t="shared" si="205"/>
        <v>1163.8135311039589</v>
      </c>
      <c r="X427" s="56">
        <f t="shared" si="206"/>
        <v>0.24848705657136705</v>
      </c>
      <c r="Y427" s="56">
        <f t="shared" si="207"/>
        <v>1.010475272624771</v>
      </c>
      <c r="Z427" s="56">
        <f t="shared" si="208"/>
        <v>1.0475272624770993</v>
      </c>
      <c r="AA427" s="8">
        <v>10.6302</v>
      </c>
      <c r="AB427" s="46">
        <v>995.43619899999999</v>
      </c>
      <c r="AC427" s="46">
        <v>0</v>
      </c>
      <c r="AD427" s="46">
        <f t="shared" si="191"/>
        <v>149.48919310395883</v>
      </c>
      <c r="AE427" s="49">
        <f t="shared" si="195"/>
        <v>995.43619899999999</v>
      </c>
      <c r="AF427" s="16">
        <f t="shared" si="209"/>
        <v>0.58463415006166919</v>
      </c>
      <c r="AG427" s="15">
        <f t="shared" si="210"/>
        <v>0.95435705081397726</v>
      </c>
      <c r="AH427" s="16">
        <f t="shared" si="192"/>
        <v>-4.5642949186022737</v>
      </c>
      <c r="AI427" s="64">
        <f t="shared" si="211"/>
        <v>1144.9253921039588</v>
      </c>
      <c r="AJ427" s="64">
        <f t="shared" si="212"/>
        <v>0.51054085251616144</v>
      </c>
      <c r="AK427" s="64">
        <f t="shared" si="213"/>
        <v>0.96794172696307124</v>
      </c>
      <c r="AL427" s="64">
        <f t="shared" si="214"/>
        <v>-3.2058273036928764</v>
      </c>
      <c r="AM427" s="9">
        <v>5.15</v>
      </c>
      <c r="AN427" s="17">
        <f t="shared" si="196"/>
        <v>1.0501321499657912</v>
      </c>
      <c r="AO427" s="18">
        <f t="shared" si="215"/>
        <v>1.9929650834193957E-2</v>
      </c>
      <c r="AP427" s="17">
        <f t="shared" si="216"/>
        <v>1.0501321499657912</v>
      </c>
      <c r="AQ427" s="18">
        <f t="shared" si="217"/>
        <v>5.0132149965791184</v>
      </c>
    </row>
    <row r="428" spans="1:43" x14ac:dyDescent="0.3">
      <c r="A428">
        <f t="shared" si="197"/>
        <v>426</v>
      </c>
      <c r="B428" s="7">
        <v>44452</v>
      </c>
      <c r="C428" s="8">
        <v>9.2361000000000004</v>
      </c>
      <c r="D428" s="46">
        <v>1027.884585</v>
      </c>
      <c r="E428" s="46">
        <v>0</v>
      </c>
      <c r="F428" s="46">
        <f t="shared" si="188"/>
        <v>149.51898577817929</v>
      </c>
      <c r="G428" s="47">
        <f t="shared" si="193"/>
        <v>1027.884585</v>
      </c>
      <c r="H428" s="12">
        <f t="shared" si="198"/>
        <v>5.0811175649512208E-2</v>
      </c>
      <c r="I428" s="11">
        <f t="shared" si="186"/>
        <v>1.0537230074091992</v>
      </c>
      <c r="J428" s="12">
        <f t="shared" si="187"/>
        <v>5.3723007409199219</v>
      </c>
      <c r="K428" s="57">
        <f t="shared" si="199"/>
        <v>1177.4035707781793</v>
      </c>
      <c r="L428" s="59">
        <f t="shared" si="200"/>
        <v>4.6888460511373964E-2</v>
      </c>
      <c r="M428" s="58">
        <f t="shared" si="201"/>
        <v>1.0585502266814348</v>
      </c>
      <c r="N428" s="59">
        <f t="shared" si="202"/>
        <v>5.8550226681434836</v>
      </c>
      <c r="O428" s="8">
        <v>10.130000000000001</v>
      </c>
      <c r="P428" s="46">
        <v>1016.106593</v>
      </c>
      <c r="Q428" s="46">
        <v>0</v>
      </c>
      <c r="R428" s="46">
        <f t="shared" si="189"/>
        <v>149.51898577817929</v>
      </c>
      <c r="S428" s="48">
        <f t="shared" si="194"/>
        <v>1016.106593</v>
      </c>
      <c r="T428" s="14">
        <f t="shared" si="203"/>
        <v>0.17570859075650702</v>
      </c>
      <c r="U428" s="13">
        <f t="shared" si="204"/>
        <v>1.00207721017935</v>
      </c>
      <c r="V428" s="14">
        <f t="shared" si="190"/>
        <v>0.20772101793500308</v>
      </c>
      <c r="W428" s="56">
        <f t="shared" si="205"/>
        <v>1165.6255787781793</v>
      </c>
      <c r="X428" s="56">
        <f t="shared" si="206"/>
        <v>0.15569914129640594</v>
      </c>
      <c r="Y428" s="56">
        <f t="shared" si="207"/>
        <v>1.0120485739472602</v>
      </c>
      <c r="Z428" s="56">
        <f t="shared" si="208"/>
        <v>1.2048573947260222</v>
      </c>
      <c r="AA428" s="8">
        <v>10.5124</v>
      </c>
      <c r="AB428" s="46">
        <v>1000.261653</v>
      </c>
      <c r="AC428" s="46">
        <v>0</v>
      </c>
      <c r="AD428" s="46">
        <f t="shared" si="191"/>
        <v>149.51898577817929</v>
      </c>
      <c r="AE428" s="49">
        <f t="shared" si="195"/>
        <v>1000.261653</v>
      </c>
      <c r="AF428" s="16">
        <f t="shared" si="209"/>
        <v>0.48475773784875109</v>
      </c>
      <c r="AG428" s="15">
        <f t="shared" si="210"/>
        <v>0.9589833704645031</v>
      </c>
      <c r="AH428" s="16">
        <f t="shared" si="192"/>
        <v>-4.10166295354969</v>
      </c>
      <c r="AI428" s="64">
        <f t="shared" si="211"/>
        <v>1149.7806387781793</v>
      </c>
      <c r="AJ428" s="64">
        <f t="shared" si="212"/>
        <v>0.42406664291883001</v>
      </c>
      <c r="AK428" s="64">
        <f t="shared" si="213"/>
        <v>0.97204644495001413</v>
      </c>
      <c r="AL428" s="64">
        <f t="shared" si="214"/>
        <v>-2.7953555049985868</v>
      </c>
      <c r="AM428" s="9">
        <v>5.15</v>
      </c>
      <c r="AN428" s="17">
        <f t="shared" si="196"/>
        <v>1.0503414376365769</v>
      </c>
      <c r="AO428" s="18">
        <f t="shared" si="215"/>
        <v>1.9929650834193957E-2</v>
      </c>
      <c r="AP428" s="17">
        <f t="shared" si="216"/>
        <v>1.0503414376365769</v>
      </c>
      <c r="AQ428" s="18">
        <f t="shared" si="217"/>
        <v>5.0341437636576947</v>
      </c>
    </row>
    <row r="429" spans="1:43" x14ac:dyDescent="0.3">
      <c r="A429">
        <f t="shared" si="197"/>
        <v>427</v>
      </c>
      <c r="B429" s="7">
        <v>44453</v>
      </c>
      <c r="C429" s="8">
        <v>8.9442000000000004</v>
      </c>
      <c r="D429" s="46">
        <v>1031.632922</v>
      </c>
      <c r="E429" s="46">
        <v>0</v>
      </c>
      <c r="F429" s="46">
        <f t="shared" si="188"/>
        <v>149.54878438997571</v>
      </c>
      <c r="G429" s="47">
        <f t="shared" si="193"/>
        <v>1031.632922</v>
      </c>
      <c r="H429" s="12">
        <f t="shared" si="198"/>
        <v>0.36466516325857068</v>
      </c>
      <c r="I429" s="11">
        <f t="shared" si="186"/>
        <v>1.0575655681344611</v>
      </c>
      <c r="J429" s="12">
        <f t="shared" si="187"/>
        <v>5.756556813446112</v>
      </c>
      <c r="K429" s="57">
        <f t="shared" si="199"/>
        <v>1181.1817063899757</v>
      </c>
      <c r="L429" s="59">
        <f t="shared" si="200"/>
        <v>0.32088705228736636</v>
      </c>
      <c r="M429" s="58">
        <f t="shared" si="201"/>
        <v>1.0619469773008141</v>
      </c>
      <c r="N429" s="59">
        <f t="shared" si="202"/>
        <v>6.194697730081411</v>
      </c>
      <c r="O429" s="8">
        <v>10.033200000000001</v>
      </c>
      <c r="P429" s="46">
        <v>1019.037605</v>
      </c>
      <c r="Q429" s="46">
        <v>0</v>
      </c>
      <c r="R429" s="46">
        <f t="shared" si="189"/>
        <v>149.54878438997571</v>
      </c>
      <c r="S429" s="48">
        <f t="shared" si="194"/>
        <v>1019.037605</v>
      </c>
      <c r="T429" s="14">
        <f t="shared" si="203"/>
        <v>0.2884551699784188</v>
      </c>
      <c r="U429" s="13">
        <f t="shared" si="204"/>
        <v>1.0049677536992878</v>
      </c>
      <c r="V429" s="14">
        <f t="shared" si="190"/>
        <v>0.49677536992878135</v>
      </c>
      <c r="W429" s="56">
        <f t="shared" si="205"/>
        <v>1168.5863893899757</v>
      </c>
      <c r="X429" s="56">
        <f t="shared" si="206"/>
        <v>0.25401043574386772</v>
      </c>
      <c r="Y429" s="56">
        <f t="shared" si="207"/>
        <v>1.0146192829398832</v>
      </c>
      <c r="Z429" s="56">
        <f t="shared" si="208"/>
        <v>1.4619282939883238</v>
      </c>
      <c r="AA429" s="8">
        <v>10.4825</v>
      </c>
      <c r="AB429" s="46">
        <v>1001.785746</v>
      </c>
      <c r="AC429" s="46">
        <v>0</v>
      </c>
      <c r="AD429" s="46">
        <f t="shared" si="191"/>
        <v>149.54878438997571</v>
      </c>
      <c r="AE429" s="49">
        <f t="shared" si="195"/>
        <v>1001.785746</v>
      </c>
      <c r="AF429" s="16">
        <f t="shared" si="209"/>
        <v>0.15236943208098985</v>
      </c>
      <c r="AG429" s="15">
        <f t="shared" si="210"/>
        <v>0.96044456797983102</v>
      </c>
      <c r="AH429" s="16">
        <f t="shared" si="192"/>
        <v>-3.9555432020168979</v>
      </c>
      <c r="AI429" s="64">
        <f t="shared" si="211"/>
        <v>1151.3345303899757</v>
      </c>
      <c r="AJ429" s="64">
        <f t="shared" si="212"/>
        <v>0.13514678882118325</v>
      </c>
      <c r="AK429" s="64">
        <f t="shared" si="213"/>
        <v>0.9733601345062145</v>
      </c>
      <c r="AL429" s="64">
        <f t="shared" si="214"/>
        <v>-2.6639865493785497</v>
      </c>
      <c r="AM429" s="9">
        <v>5.15</v>
      </c>
      <c r="AN429" s="17">
        <f t="shared" si="196"/>
        <v>1.0505507670176648</v>
      </c>
      <c r="AO429" s="18">
        <f t="shared" si="215"/>
        <v>1.9929650834193957E-2</v>
      </c>
      <c r="AP429" s="17">
        <f t="shared" si="216"/>
        <v>1.0505507670176648</v>
      </c>
      <c r="AQ429" s="18">
        <f t="shared" si="217"/>
        <v>5.0550767017664811</v>
      </c>
    </row>
    <row r="430" spans="1:43" x14ac:dyDescent="0.3">
      <c r="A430">
        <f t="shared" si="197"/>
        <v>428</v>
      </c>
      <c r="B430" s="7">
        <v>44454</v>
      </c>
      <c r="C430" s="8">
        <v>9.0221999999999998</v>
      </c>
      <c r="D430" s="46">
        <v>1031.0789729999999</v>
      </c>
      <c r="E430" s="46">
        <v>0</v>
      </c>
      <c r="F430" s="46">
        <f t="shared" si="188"/>
        <v>149.5785889405314</v>
      </c>
      <c r="G430" s="47">
        <f t="shared" si="193"/>
        <v>1031.0789729999999</v>
      </c>
      <c r="H430" s="12">
        <f t="shared" si="198"/>
        <v>-5.3696328237196056E-2</v>
      </c>
      <c r="I430" s="11">
        <f t="shared" si="186"/>
        <v>1.056997694255672</v>
      </c>
      <c r="J430" s="12">
        <f t="shared" si="187"/>
        <v>5.6997694255672027</v>
      </c>
      <c r="K430" s="57">
        <f t="shared" si="199"/>
        <v>1180.6575619405312</v>
      </c>
      <c r="L430" s="59">
        <f t="shared" si="200"/>
        <v>-4.4374582387196604E-2</v>
      </c>
      <c r="M430" s="58">
        <f t="shared" si="201"/>
        <v>1.0614757427644634</v>
      </c>
      <c r="N430" s="59">
        <f t="shared" si="202"/>
        <v>6.1475742764463437</v>
      </c>
      <c r="O430" s="8">
        <v>10.1212</v>
      </c>
      <c r="P430" s="46">
        <v>1017.115494</v>
      </c>
      <c r="Q430" s="46">
        <v>0</v>
      </c>
      <c r="R430" s="46">
        <f t="shared" si="189"/>
        <v>149.5785889405314</v>
      </c>
      <c r="S430" s="48">
        <f t="shared" si="194"/>
        <v>1017.115494</v>
      </c>
      <c r="T430" s="14">
        <f t="shared" si="203"/>
        <v>-0.18862022270512702</v>
      </c>
      <c r="U430" s="13">
        <f t="shared" si="204"/>
        <v>1.0030721812841454</v>
      </c>
      <c r="V430" s="14">
        <f t="shared" si="190"/>
        <v>0.30721812841454366</v>
      </c>
      <c r="W430" s="56">
        <f t="shared" si="205"/>
        <v>1166.6940829405314</v>
      </c>
      <c r="X430" s="56">
        <f t="shared" si="206"/>
        <v>-0.16193124159455952</v>
      </c>
      <c r="Y430" s="56">
        <f t="shared" si="207"/>
        <v>1.0129762973375609</v>
      </c>
      <c r="Z430" s="56">
        <f t="shared" si="208"/>
        <v>1.2976297337560894</v>
      </c>
      <c r="AA430" s="8">
        <v>10.5555</v>
      </c>
      <c r="AB430" s="46">
        <v>999.434619</v>
      </c>
      <c r="AC430" s="46">
        <v>0</v>
      </c>
      <c r="AD430" s="46">
        <f t="shared" si="191"/>
        <v>149.5785889405314</v>
      </c>
      <c r="AE430" s="49">
        <f t="shared" si="195"/>
        <v>999.434619</v>
      </c>
      <c r="AF430" s="16">
        <f t="shared" si="209"/>
        <v>-0.23469359684820112</v>
      </c>
      <c r="AG430" s="15">
        <f t="shared" si="210"/>
        <v>0.95819046607750602</v>
      </c>
      <c r="AH430" s="16">
        <f t="shared" si="192"/>
        <v>-4.180953392249398</v>
      </c>
      <c r="AI430" s="64">
        <f t="shared" si="211"/>
        <v>1149.0132079405314</v>
      </c>
      <c r="AJ430" s="64">
        <f t="shared" si="212"/>
        <v>-0.20162015367141128</v>
      </c>
      <c r="AK430" s="64">
        <f t="shared" si="213"/>
        <v>0.97139764430724684</v>
      </c>
      <c r="AL430" s="64">
        <f t="shared" si="214"/>
        <v>-2.8602355692753156</v>
      </c>
      <c r="AM430" s="9">
        <v>5.15</v>
      </c>
      <c r="AN430" s="17">
        <f t="shared" si="196"/>
        <v>1.0507601381173675</v>
      </c>
      <c r="AO430" s="18">
        <f t="shared" si="215"/>
        <v>1.9929650834193957E-2</v>
      </c>
      <c r="AP430" s="17">
        <f t="shared" si="216"/>
        <v>1.0507601381173675</v>
      </c>
      <c r="AQ430" s="18">
        <f t="shared" si="217"/>
        <v>5.0760138117367459</v>
      </c>
    </row>
    <row r="431" spans="1:43" x14ac:dyDescent="0.3">
      <c r="A431">
        <f t="shared" si="197"/>
        <v>429</v>
      </c>
      <c r="B431" s="7">
        <v>44455</v>
      </c>
      <c r="C431" s="8">
        <v>9.0570000000000004</v>
      </c>
      <c r="D431" s="46">
        <v>1031.030473</v>
      </c>
      <c r="E431" s="46">
        <v>0</v>
      </c>
      <c r="F431" s="46">
        <f t="shared" si="188"/>
        <v>149.60839943102997</v>
      </c>
      <c r="G431" s="47">
        <f t="shared" si="193"/>
        <v>1031.030473</v>
      </c>
      <c r="H431" s="12">
        <f t="shared" si="198"/>
        <v>-4.7038104034613504E-3</v>
      </c>
      <c r="I431" s="11">
        <f t="shared" si="186"/>
        <v>1.0569479750881652</v>
      </c>
      <c r="J431" s="12">
        <f t="shared" si="187"/>
        <v>5.6947975088165181</v>
      </c>
      <c r="K431" s="57">
        <f t="shared" si="199"/>
        <v>1180.63887243103</v>
      </c>
      <c r="L431" s="59">
        <f t="shared" si="200"/>
        <v>-1.582974615477184E-3</v>
      </c>
      <c r="M431" s="58">
        <f t="shared" si="201"/>
        <v>1.061458939872906</v>
      </c>
      <c r="N431" s="59">
        <f t="shared" si="202"/>
        <v>6.145893987290596</v>
      </c>
      <c r="O431" s="8">
        <v>10.118399999999999</v>
      </c>
      <c r="P431" s="46">
        <v>1017.577972</v>
      </c>
      <c r="Q431" s="46">
        <v>0</v>
      </c>
      <c r="R431" s="46">
        <f t="shared" si="189"/>
        <v>149.60839943102997</v>
      </c>
      <c r="S431" s="48">
        <f t="shared" si="194"/>
        <v>1017.577972</v>
      </c>
      <c r="T431" s="14">
        <f t="shared" si="203"/>
        <v>4.5469565917355403E-2</v>
      </c>
      <c r="U431" s="13">
        <f t="shared" si="204"/>
        <v>1.0035282738508131</v>
      </c>
      <c r="V431" s="14">
        <f t="shared" si="190"/>
        <v>0.35282738508131128</v>
      </c>
      <c r="W431" s="56">
        <f t="shared" si="205"/>
        <v>1167.18637143103</v>
      </c>
      <c r="X431" s="56">
        <f t="shared" si="206"/>
        <v>4.2195164756275716E-2</v>
      </c>
      <c r="Y431" s="56">
        <f t="shared" si="207"/>
        <v>1.0134037243551646</v>
      </c>
      <c r="Z431" s="56">
        <f t="shared" si="208"/>
        <v>1.340372435516457</v>
      </c>
      <c r="AA431" s="8">
        <v>10.5502</v>
      </c>
      <c r="AB431" s="46">
        <v>1000.031686</v>
      </c>
      <c r="AC431" s="46">
        <v>0</v>
      </c>
      <c r="AD431" s="46">
        <f t="shared" si="191"/>
        <v>149.60839943102997</v>
      </c>
      <c r="AE431" s="49">
        <f t="shared" si="195"/>
        <v>1000.031686</v>
      </c>
      <c r="AF431" s="16">
        <f t="shared" si="209"/>
        <v>5.9740476130132336E-2</v>
      </c>
      <c r="AG431" s="15">
        <f t="shared" si="210"/>
        <v>0.95876289362417422</v>
      </c>
      <c r="AH431" s="16">
        <f t="shared" si="192"/>
        <v>-4.1237106375825778</v>
      </c>
      <c r="AI431" s="64">
        <f t="shared" si="211"/>
        <v>1149.64008543103</v>
      </c>
      <c r="AJ431" s="64">
        <f t="shared" si="212"/>
        <v>5.4557901176965906E-2</v>
      </c>
      <c r="AK431" s="64">
        <f t="shared" si="213"/>
        <v>0.97192761847406339</v>
      </c>
      <c r="AL431" s="64">
        <f t="shared" si="214"/>
        <v>-2.8072381525936607</v>
      </c>
      <c r="AM431" s="9">
        <v>5.15</v>
      </c>
      <c r="AN431" s="17">
        <f t="shared" si="196"/>
        <v>1.0509695509439991</v>
      </c>
      <c r="AO431" s="18">
        <f t="shared" si="215"/>
        <v>1.9929650834193957E-2</v>
      </c>
      <c r="AP431" s="17">
        <f t="shared" si="216"/>
        <v>1.0509695509439991</v>
      </c>
      <c r="AQ431" s="18">
        <f t="shared" si="217"/>
        <v>5.0969550943999131</v>
      </c>
    </row>
    <row r="432" spans="1:43" x14ac:dyDescent="0.3">
      <c r="A432">
        <f t="shared" si="197"/>
        <v>430</v>
      </c>
      <c r="B432" s="7">
        <v>44456</v>
      </c>
      <c r="C432" s="8">
        <v>9.1214999999999993</v>
      </c>
      <c r="D432" s="46">
        <v>1030.64311</v>
      </c>
      <c r="E432" s="46">
        <v>0</v>
      </c>
      <c r="F432" s="46">
        <f t="shared" si="188"/>
        <v>149.63821586265519</v>
      </c>
      <c r="G432" s="47">
        <f t="shared" si="193"/>
        <v>1030.64311</v>
      </c>
      <c r="H432" s="12">
        <f t="shared" si="198"/>
        <v>-3.7570470528669464E-2</v>
      </c>
      <c r="I432" s="11">
        <f t="shared" si="186"/>
        <v>1.0565508747606813</v>
      </c>
      <c r="J432" s="12">
        <f t="shared" si="187"/>
        <v>5.6550874760681324</v>
      </c>
      <c r="K432" s="57">
        <f t="shared" si="199"/>
        <v>1180.2813258626552</v>
      </c>
      <c r="L432" s="59">
        <f t="shared" si="200"/>
        <v>-3.028416027320846E-2</v>
      </c>
      <c r="M432" s="58">
        <f t="shared" si="201"/>
        <v>1.0611374859463205</v>
      </c>
      <c r="N432" s="59">
        <f t="shared" si="202"/>
        <v>6.1137485946320513</v>
      </c>
      <c r="O432" s="8">
        <v>10.199400000000001</v>
      </c>
      <c r="P432" s="46">
        <v>1015.85288</v>
      </c>
      <c r="Q432" s="46">
        <v>0</v>
      </c>
      <c r="R432" s="46">
        <f t="shared" si="189"/>
        <v>149.63821586265519</v>
      </c>
      <c r="S432" s="48">
        <f t="shared" si="194"/>
        <v>1015.85288</v>
      </c>
      <c r="T432" s="14">
        <f t="shared" si="203"/>
        <v>-0.16952922011562732</v>
      </c>
      <c r="U432" s="13">
        <f t="shared" si="204"/>
        <v>1.001827000194514</v>
      </c>
      <c r="V432" s="14">
        <f t="shared" si="190"/>
        <v>0.18270001945139835</v>
      </c>
      <c r="W432" s="56">
        <f t="shared" si="205"/>
        <v>1165.4910958626551</v>
      </c>
      <c r="X432" s="56">
        <f t="shared" si="206"/>
        <v>-0.1452446335794999</v>
      </c>
      <c r="Y432" s="56">
        <f t="shared" si="207"/>
        <v>1.011931809829044</v>
      </c>
      <c r="Z432" s="56">
        <f t="shared" si="208"/>
        <v>1.193180982904396</v>
      </c>
      <c r="AA432" s="8">
        <v>10.6259</v>
      </c>
      <c r="AB432" s="46">
        <v>997.59420599999999</v>
      </c>
      <c r="AC432" s="46">
        <v>0</v>
      </c>
      <c r="AD432" s="46">
        <f t="shared" si="191"/>
        <v>149.63821586265519</v>
      </c>
      <c r="AE432" s="49">
        <f t="shared" si="195"/>
        <v>997.59420599999999</v>
      </c>
      <c r="AF432" s="16">
        <f t="shared" si="209"/>
        <v>-0.24374027684559429</v>
      </c>
      <c r="AG432" s="15">
        <f t="shared" si="210"/>
        <v>0.95642600229296182</v>
      </c>
      <c r="AH432" s="16">
        <f t="shared" si="192"/>
        <v>-4.3573997707038181</v>
      </c>
      <c r="AI432" s="64">
        <f t="shared" si="211"/>
        <v>1147.2324218626552</v>
      </c>
      <c r="AJ432" s="64">
        <f t="shared" si="212"/>
        <v>-0.20942759380837561</v>
      </c>
      <c r="AK432" s="64">
        <f t="shared" si="213"/>
        <v>0.96989213384913409</v>
      </c>
      <c r="AL432" s="64">
        <f t="shared" si="214"/>
        <v>-3.0107866150865914</v>
      </c>
      <c r="AM432" s="9">
        <v>5.15</v>
      </c>
      <c r="AN432" s="17">
        <f t="shared" si="196"/>
        <v>1.0511790055058761</v>
      </c>
      <c r="AO432" s="18">
        <f t="shared" si="215"/>
        <v>1.9929650834193957E-2</v>
      </c>
      <c r="AP432" s="17">
        <f t="shared" si="216"/>
        <v>1.0511790055058761</v>
      </c>
      <c r="AQ432" s="18">
        <f t="shared" si="217"/>
        <v>5.1179005505876063</v>
      </c>
    </row>
    <row r="433" spans="1:43" x14ac:dyDescent="0.3">
      <c r="A433">
        <f t="shared" si="197"/>
        <v>431</v>
      </c>
      <c r="B433" s="7">
        <v>44459</v>
      </c>
      <c r="C433" s="8">
        <v>9.0716000000000001</v>
      </c>
      <c r="D433" s="46">
        <v>1031.5725809999999</v>
      </c>
      <c r="E433" s="46">
        <v>0</v>
      </c>
      <c r="F433" s="46">
        <f t="shared" si="188"/>
        <v>149.66803823659114</v>
      </c>
      <c r="G433" s="47">
        <f t="shared" si="193"/>
        <v>1031.5725809999999</v>
      </c>
      <c r="H433" s="12">
        <f t="shared" si="198"/>
        <v>9.0183594202652984E-2</v>
      </c>
      <c r="I433" s="11">
        <f t="shared" si="186"/>
        <v>1.05750371031412</v>
      </c>
      <c r="J433" s="12">
        <f t="shared" si="187"/>
        <v>5.7503710314120049</v>
      </c>
      <c r="K433" s="57">
        <f t="shared" si="199"/>
        <v>1181.2406192365911</v>
      </c>
      <c r="L433" s="59">
        <f t="shared" si="200"/>
        <v>8.1276671325358762E-2</v>
      </c>
      <c r="M433" s="58">
        <f t="shared" si="201"/>
        <v>1.0619999431730833</v>
      </c>
      <c r="N433" s="59">
        <f t="shared" si="202"/>
        <v>6.1999943173083327</v>
      </c>
      <c r="O433" s="8">
        <v>10.119999999999999</v>
      </c>
      <c r="P433" s="46">
        <v>1018.3149</v>
      </c>
      <c r="Q433" s="46">
        <v>0</v>
      </c>
      <c r="R433" s="46">
        <f t="shared" si="189"/>
        <v>149.66803823659114</v>
      </c>
      <c r="S433" s="48">
        <f t="shared" si="194"/>
        <v>1018.3149</v>
      </c>
      <c r="T433" s="14">
        <f t="shared" si="203"/>
        <v>0.24235989762610988</v>
      </c>
      <c r="U433" s="13">
        <f t="shared" si="204"/>
        <v>1.0042550270865762</v>
      </c>
      <c r="V433" s="14">
        <f t="shared" si="190"/>
        <v>0.4255027086576213</v>
      </c>
      <c r="W433" s="56">
        <f t="shared" si="205"/>
        <v>1167.9829382365911</v>
      </c>
      <c r="X433" s="56">
        <f t="shared" si="206"/>
        <v>0.21380192287883126</v>
      </c>
      <c r="Y433" s="56">
        <f t="shared" si="207"/>
        <v>1.014095339496681</v>
      </c>
      <c r="Z433" s="56">
        <f t="shared" si="208"/>
        <v>1.4095339496680959</v>
      </c>
      <c r="AA433" s="8">
        <v>10.5352</v>
      </c>
      <c r="AB433" s="46">
        <v>1001.390959</v>
      </c>
      <c r="AC433" s="46">
        <v>0</v>
      </c>
      <c r="AD433" s="46">
        <f t="shared" si="191"/>
        <v>149.66803823659114</v>
      </c>
      <c r="AE433" s="49">
        <f t="shared" si="195"/>
        <v>1001.390959</v>
      </c>
      <c r="AF433" s="16">
        <f t="shared" si="209"/>
        <v>0.38059092335986922</v>
      </c>
      <c r="AG433" s="15">
        <f t="shared" si="210"/>
        <v>0.96006607284634249</v>
      </c>
      <c r="AH433" s="16">
        <f t="shared" si="192"/>
        <v>-3.9933927153657511</v>
      </c>
      <c r="AI433" s="64">
        <f t="shared" si="211"/>
        <v>1151.058997236591</v>
      </c>
      <c r="AJ433" s="64">
        <f t="shared" si="212"/>
        <v>0.33354839882602239</v>
      </c>
      <c r="AK433" s="64">
        <f t="shared" si="213"/>
        <v>0.97312719353192745</v>
      </c>
      <c r="AL433" s="64">
        <f t="shared" si="214"/>
        <v>-2.6872806468072552</v>
      </c>
      <c r="AM433" s="9">
        <v>5.15</v>
      </c>
      <c r="AN433" s="17">
        <f t="shared" si="196"/>
        <v>1.0513885018113158</v>
      </c>
      <c r="AO433" s="18">
        <f t="shared" si="215"/>
        <v>1.9929650834193957E-2</v>
      </c>
      <c r="AP433" s="17">
        <f t="shared" si="216"/>
        <v>1.0513885018113158</v>
      </c>
      <c r="AQ433" s="18">
        <f t="shared" si="217"/>
        <v>5.1388501811315823</v>
      </c>
    </row>
    <row r="434" spans="1:43" x14ac:dyDescent="0.3">
      <c r="A434">
        <f t="shared" si="197"/>
        <v>432</v>
      </c>
      <c r="B434" s="7">
        <v>44460</v>
      </c>
      <c r="C434" s="8">
        <v>8.9220000000000006</v>
      </c>
      <c r="D434" s="46">
        <v>1033.642664</v>
      </c>
      <c r="E434" s="46">
        <v>0</v>
      </c>
      <c r="F434" s="46">
        <f t="shared" si="188"/>
        <v>149.69786655402208</v>
      </c>
      <c r="G434" s="47">
        <f t="shared" si="193"/>
        <v>1033.642664</v>
      </c>
      <c r="H434" s="12">
        <f t="shared" si="198"/>
        <v>0.20067254967104375</v>
      </c>
      <c r="I434" s="11">
        <f t="shared" si="186"/>
        <v>1.0596258299724732</v>
      </c>
      <c r="J434" s="12">
        <f t="shared" si="187"/>
        <v>5.9625829972473232</v>
      </c>
      <c r="K434" s="57">
        <f t="shared" si="199"/>
        <v>1183.3405305540221</v>
      </c>
      <c r="L434" s="59">
        <f t="shared" si="200"/>
        <v>0.17777168201242866</v>
      </c>
      <c r="M434" s="58">
        <f t="shared" si="201"/>
        <v>1.0638878783350332</v>
      </c>
      <c r="N434" s="59">
        <f t="shared" si="202"/>
        <v>6.3887878335033177</v>
      </c>
      <c r="O434" s="8">
        <v>9.83</v>
      </c>
      <c r="P434" s="46">
        <v>1026.31107</v>
      </c>
      <c r="Q434" s="46">
        <v>0</v>
      </c>
      <c r="R434" s="46">
        <f t="shared" si="189"/>
        <v>149.69786655402208</v>
      </c>
      <c r="S434" s="48">
        <f t="shared" si="194"/>
        <v>1026.31107</v>
      </c>
      <c r="T434" s="14">
        <f t="shared" si="203"/>
        <v>0.78523549051476849</v>
      </c>
      <c r="U434" s="13">
        <f t="shared" si="204"/>
        <v>1.0121407939745388</v>
      </c>
      <c r="V434" s="14">
        <f t="shared" si="190"/>
        <v>1.2140793974538822</v>
      </c>
      <c r="W434" s="56">
        <f t="shared" si="205"/>
        <v>1176.0089365540221</v>
      </c>
      <c r="X434" s="56">
        <f t="shared" si="206"/>
        <v>0.68716742810888132</v>
      </c>
      <c r="Y434" s="56">
        <f t="shared" si="207"/>
        <v>1.0210638723596723</v>
      </c>
      <c r="Z434" s="56">
        <f t="shared" si="208"/>
        <v>2.1063872359672331</v>
      </c>
      <c r="AA434" s="8">
        <v>10.248100000000001</v>
      </c>
      <c r="AB434" s="46">
        <v>1012.643235</v>
      </c>
      <c r="AC434" s="46">
        <v>0</v>
      </c>
      <c r="AD434" s="46">
        <f t="shared" si="191"/>
        <v>149.69786655402208</v>
      </c>
      <c r="AE434" s="49">
        <f t="shared" si="195"/>
        <v>1012.643235</v>
      </c>
      <c r="AF434" s="16">
        <f t="shared" si="209"/>
        <v>1.1236646285719187</v>
      </c>
      <c r="AG434" s="15">
        <f t="shared" si="210"/>
        <v>0.97085399571783637</v>
      </c>
      <c r="AH434" s="16">
        <f t="shared" si="192"/>
        <v>-2.9146004282163629</v>
      </c>
      <c r="AI434" s="64">
        <f t="shared" si="211"/>
        <v>1162.3411015540221</v>
      </c>
      <c r="AJ434" s="64">
        <f t="shared" si="212"/>
        <v>0.98014996142827826</v>
      </c>
      <c r="AK434" s="64">
        <f t="shared" si="213"/>
        <v>0.98266529934397873</v>
      </c>
      <c r="AL434" s="64">
        <f t="shared" si="214"/>
        <v>-1.7334700656021274</v>
      </c>
      <c r="AM434" s="9">
        <v>5.15</v>
      </c>
      <c r="AN434" s="17">
        <f t="shared" si="196"/>
        <v>1.0515980398686378</v>
      </c>
      <c r="AO434" s="18">
        <f t="shared" si="215"/>
        <v>1.9929650834193957E-2</v>
      </c>
      <c r="AP434" s="17">
        <f t="shared" si="216"/>
        <v>1.0515980398686378</v>
      </c>
      <c r="AQ434" s="18">
        <f t="shared" si="217"/>
        <v>5.1598039868637757</v>
      </c>
    </row>
    <row r="435" spans="1:43" x14ac:dyDescent="0.3">
      <c r="A435">
        <f t="shared" si="197"/>
        <v>433</v>
      </c>
      <c r="B435" s="7">
        <v>44461</v>
      </c>
      <c r="C435" s="8">
        <v>8.9068000000000005</v>
      </c>
      <c r="D435" s="46">
        <v>1034.1672570000001</v>
      </c>
      <c r="E435" s="46">
        <v>0</v>
      </c>
      <c r="F435" s="46">
        <f t="shared" si="188"/>
        <v>149.72770081613254</v>
      </c>
      <c r="G435" s="47">
        <f t="shared" si="193"/>
        <v>1034.1672570000001</v>
      </c>
      <c r="H435" s="12">
        <f t="shared" si="198"/>
        <v>5.0751871828702555E-2</v>
      </c>
      <c r="I435" s="11">
        <f t="shared" si="186"/>
        <v>1.0601636099155647</v>
      </c>
      <c r="J435" s="12">
        <f t="shared" si="187"/>
        <v>6.0163609915564686</v>
      </c>
      <c r="K435" s="57">
        <f t="shared" si="199"/>
        <v>1183.8949578161325</v>
      </c>
      <c r="L435" s="59">
        <f t="shared" si="200"/>
        <v>4.6852723099988225E-2</v>
      </c>
      <c r="M435" s="58">
        <f t="shared" si="201"/>
        <v>1.0643863387767638</v>
      </c>
      <c r="N435" s="59">
        <f t="shared" si="202"/>
        <v>6.4386338776763807</v>
      </c>
      <c r="O435" s="8">
        <v>9.7897999999999996</v>
      </c>
      <c r="P435" s="46">
        <v>1027.7528500000001</v>
      </c>
      <c r="Q435" s="46">
        <v>0</v>
      </c>
      <c r="R435" s="46">
        <f t="shared" si="189"/>
        <v>149.72770081613254</v>
      </c>
      <c r="S435" s="48">
        <f t="shared" si="194"/>
        <v>1027.7528500000001</v>
      </c>
      <c r="T435" s="14">
        <f t="shared" si="203"/>
        <v>0.14048177420518115</v>
      </c>
      <c r="U435" s="13">
        <f t="shared" si="204"/>
        <v>1.0135626673193687</v>
      </c>
      <c r="V435" s="14">
        <f t="shared" si="190"/>
        <v>1.3562667319368726</v>
      </c>
      <c r="W435" s="56">
        <f t="shared" si="205"/>
        <v>1177.4805508161326</v>
      </c>
      <c r="X435" s="56">
        <f t="shared" si="206"/>
        <v>0.12513631626156485</v>
      </c>
      <c r="Y435" s="56">
        <f t="shared" si="207"/>
        <v>1.0223415940762208</v>
      </c>
      <c r="Z435" s="56">
        <f t="shared" si="208"/>
        <v>2.2341594076220828</v>
      </c>
      <c r="AA435" s="8">
        <v>10.199999999999999</v>
      </c>
      <c r="AB435" s="46">
        <v>1014.8689450000001</v>
      </c>
      <c r="AC435" s="46">
        <v>0</v>
      </c>
      <c r="AD435" s="46">
        <f t="shared" si="191"/>
        <v>149.72770081613254</v>
      </c>
      <c r="AE435" s="49">
        <f t="shared" si="195"/>
        <v>1014.8689450000001</v>
      </c>
      <c r="AF435" s="16">
        <f t="shared" si="209"/>
        <v>0.21979211661844467</v>
      </c>
      <c r="AG435" s="15">
        <f t="shared" si="210"/>
        <v>0.9729878562642994</v>
      </c>
      <c r="AH435" s="16">
        <f t="shared" si="192"/>
        <v>-2.70121437357006</v>
      </c>
      <c r="AI435" s="64">
        <f t="shared" si="211"/>
        <v>1164.5966458161326</v>
      </c>
      <c r="AJ435" s="64">
        <f t="shared" si="212"/>
        <v>0.19405183720122565</v>
      </c>
      <c r="AK435" s="64">
        <f t="shared" si="213"/>
        <v>0.98457217941089459</v>
      </c>
      <c r="AL435" s="64">
        <f t="shared" si="214"/>
        <v>-1.5427820589105412</v>
      </c>
      <c r="AM435" s="9">
        <v>6.15</v>
      </c>
      <c r="AN435" s="17">
        <f t="shared" si="196"/>
        <v>1.0518076196861628</v>
      </c>
      <c r="AO435" s="18">
        <f t="shared" si="215"/>
        <v>1.9929650834193957E-2</v>
      </c>
      <c r="AP435" s="17">
        <f t="shared" si="216"/>
        <v>1.0518076196861628</v>
      </c>
      <c r="AQ435" s="18">
        <f t="shared" si="217"/>
        <v>5.1807619686162765</v>
      </c>
    </row>
    <row r="436" spans="1:43" x14ac:dyDescent="0.3">
      <c r="A436">
        <f t="shared" si="197"/>
        <v>434</v>
      </c>
      <c r="B436" s="7">
        <v>44462</v>
      </c>
      <c r="C436" s="8">
        <v>9.0027000000000008</v>
      </c>
      <c r="D436" s="46">
        <v>1033.4238769999999</v>
      </c>
      <c r="E436" s="46">
        <v>0</v>
      </c>
      <c r="F436" s="46">
        <f t="shared" si="188"/>
        <v>149.75754102410727</v>
      </c>
      <c r="G436" s="47">
        <f t="shared" si="193"/>
        <v>1033.4238769999999</v>
      </c>
      <c r="H436" s="12">
        <f t="shared" si="198"/>
        <v>-7.1881989588085116E-2</v>
      </c>
      <c r="I436" s="11">
        <f t="shared" si="186"/>
        <v>1.0594015432198685</v>
      </c>
      <c r="J436" s="12">
        <f t="shared" si="187"/>
        <v>5.9401543219868458</v>
      </c>
      <c r="K436" s="57">
        <f t="shared" si="199"/>
        <v>1183.1814180241072</v>
      </c>
      <c r="L436" s="59">
        <f t="shared" si="200"/>
        <v>-6.0270532222017614E-2</v>
      </c>
      <c r="M436" s="58">
        <f t="shared" si="201"/>
        <v>1.0637448274654846</v>
      </c>
      <c r="N436" s="59">
        <f t="shared" si="202"/>
        <v>6.3744827465484599</v>
      </c>
      <c r="O436" s="8">
        <v>9.94</v>
      </c>
      <c r="P436" s="46">
        <v>1024.186134</v>
      </c>
      <c r="Q436" s="46">
        <v>0</v>
      </c>
      <c r="R436" s="46">
        <f t="shared" si="189"/>
        <v>149.75754102410727</v>
      </c>
      <c r="S436" s="48">
        <f t="shared" si="194"/>
        <v>1024.186134</v>
      </c>
      <c r="T436" s="14">
        <f t="shared" si="203"/>
        <v>-0.34704024415986856</v>
      </c>
      <c r="U436" s="13">
        <f t="shared" si="204"/>
        <v>1.0100451969639903</v>
      </c>
      <c r="V436" s="14">
        <f t="shared" si="190"/>
        <v>1.004519696399031</v>
      </c>
      <c r="W436" s="56">
        <f t="shared" si="205"/>
        <v>1173.9436750241073</v>
      </c>
      <c r="X436" s="56">
        <f t="shared" si="206"/>
        <v>-0.30037657858329458</v>
      </c>
      <c r="Y436" s="56">
        <f t="shared" si="207"/>
        <v>1.0192707193745008</v>
      </c>
      <c r="Z436" s="56">
        <f t="shared" si="208"/>
        <v>1.9270719374500755</v>
      </c>
      <c r="AA436" s="8">
        <v>10.345000000000001</v>
      </c>
      <c r="AB436" s="46">
        <v>1009.749999</v>
      </c>
      <c r="AC436" s="46">
        <v>0</v>
      </c>
      <c r="AD436" s="46">
        <f t="shared" si="191"/>
        <v>149.75754102410727</v>
      </c>
      <c r="AE436" s="49">
        <f t="shared" si="195"/>
        <v>1009.749999</v>
      </c>
      <c r="AF436" s="16">
        <f t="shared" si="209"/>
        <v>-0.50439478173214258</v>
      </c>
      <c r="AG436" s="15">
        <f t="shared" si="210"/>
        <v>0.96808015629041488</v>
      </c>
      <c r="AH436" s="16">
        <f t="shared" si="192"/>
        <v>-3.1919843709585116</v>
      </c>
      <c r="AI436" s="64">
        <f t="shared" si="211"/>
        <v>1159.5075400241074</v>
      </c>
      <c r="AJ436" s="64">
        <f t="shared" si="212"/>
        <v>-0.43698441089523588</v>
      </c>
      <c r="AK436" s="64">
        <f t="shared" si="213"/>
        <v>0.98026975247285753</v>
      </c>
      <c r="AL436" s="64">
        <f t="shared" si="214"/>
        <v>-1.9730247527142475</v>
      </c>
      <c r="AM436" s="9">
        <v>6.15</v>
      </c>
      <c r="AN436" s="17">
        <f t="shared" si="196"/>
        <v>1.0520567564748975</v>
      </c>
      <c r="AO436" s="18">
        <f t="shared" si="215"/>
        <v>2.3686535833333799E-2</v>
      </c>
      <c r="AP436" s="17">
        <f t="shared" si="216"/>
        <v>1.0520567564748975</v>
      </c>
      <c r="AQ436" s="18">
        <f t="shared" si="217"/>
        <v>5.2056756474897492</v>
      </c>
    </row>
    <row r="437" spans="1:43" x14ac:dyDescent="0.3">
      <c r="A437">
        <f t="shared" si="197"/>
        <v>435</v>
      </c>
      <c r="B437" s="7">
        <v>44463</v>
      </c>
      <c r="C437" s="8">
        <v>9.0473999999999997</v>
      </c>
      <c r="D437" s="46">
        <v>1033.269955</v>
      </c>
      <c r="E437" s="46">
        <v>0</v>
      </c>
      <c r="F437" s="46">
        <f t="shared" si="188"/>
        <v>149.79301339772508</v>
      </c>
      <c r="G437" s="47">
        <f t="shared" si="193"/>
        <v>1033.269955</v>
      </c>
      <c r="H437" s="12">
        <f t="shared" si="198"/>
        <v>-1.4894372331208938E-2</v>
      </c>
      <c r="I437" s="11">
        <f t="shared" si="186"/>
        <v>1.0592437520095388</v>
      </c>
      <c r="J437" s="12">
        <f t="shared" si="187"/>
        <v>5.9243752009538797</v>
      </c>
      <c r="K437" s="57">
        <f t="shared" si="199"/>
        <v>1183.0629683977249</v>
      </c>
      <c r="L437" s="59">
        <f t="shared" si="200"/>
        <v>-1.0011112799590549E-2</v>
      </c>
      <c r="M437" s="58">
        <f t="shared" si="201"/>
        <v>1.0636383347709073</v>
      </c>
      <c r="N437" s="59">
        <f t="shared" si="202"/>
        <v>6.3638334770907301</v>
      </c>
      <c r="O437" s="8">
        <v>10.042299999999999</v>
      </c>
      <c r="P437" s="46">
        <v>1021.897995</v>
      </c>
      <c r="Q437" s="46">
        <v>0</v>
      </c>
      <c r="R437" s="46">
        <f t="shared" si="189"/>
        <v>149.79301339772508</v>
      </c>
      <c r="S437" s="48">
        <f t="shared" si="194"/>
        <v>1021.897995</v>
      </c>
      <c r="T437" s="14">
        <f t="shared" si="203"/>
        <v>-0.22341046456697544</v>
      </c>
      <c r="U437" s="13">
        <f t="shared" si="204"/>
        <v>1.0077886502971167</v>
      </c>
      <c r="V437" s="14">
        <f t="shared" si="190"/>
        <v>0.77886502971167282</v>
      </c>
      <c r="W437" s="56">
        <f t="shared" si="205"/>
        <v>1171.691008397725</v>
      </c>
      <c r="X437" s="56">
        <f t="shared" si="206"/>
        <v>-0.19188881667052682</v>
      </c>
      <c r="Y437" s="56">
        <f t="shared" si="207"/>
        <v>1.0173148528524238</v>
      </c>
      <c r="Z437" s="56">
        <f t="shared" si="208"/>
        <v>1.7314852852423845</v>
      </c>
      <c r="AA437" s="8">
        <v>10.445</v>
      </c>
      <c r="AB437" s="46">
        <v>1006.371029</v>
      </c>
      <c r="AC437" s="46">
        <v>0</v>
      </c>
      <c r="AD437" s="46">
        <f t="shared" si="191"/>
        <v>149.79301339772508</v>
      </c>
      <c r="AE437" s="49">
        <f t="shared" si="195"/>
        <v>1006.371029</v>
      </c>
      <c r="AF437" s="16">
        <f t="shared" si="209"/>
        <v>-0.33463431575601055</v>
      </c>
      <c r="AG437" s="15">
        <f t="shared" si="210"/>
        <v>0.96484062788344271</v>
      </c>
      <c r="AH437" s="16">
        <f t="shared" si="192"/>
        <v>-3.5159372116557286</v>
      </c>
      <c r="AI437" s="64">
        <f t="shared" si="211"/>
        <v>1156.1640423977251</v>
      </c>
      <c r="AJ437" s="64">
        <f t="shared" si="212"/>
        <v>-0.28835497062078552</v>
      </c>
      <c r="AK437" s="64">
        <f t="shared" si="213"/>
        <v>0.97744309591611001</v>
      </c>
      <c r="AL437" s="64">
        <f t="shared" si="214"/>
        <v>-2.2556904083889995</v>
      </c>
      <c r="AM437" s="9">
        <v>6.15</v>
      </c>
      <c r="AN437" s="17">
        <f t="shared" si="196"/>
        <v>1.0523059522755069</v>
      </c>
      <c r="AO437" s="18">
        <f t="shared" si="215"/>
        <v>2.3686535833333799E-2</v>
      </c>
      <c r="AP437" s="17">
        <f t="shared" si="216"/>
        <v>1.0523059522755069</v>
      </c>
      <c r="AQ437" s="18">
        <f t="shared" si="217"/>
        <v>5.2305952275506939</v>
      </c>
    </row>
    <row r="438" spans="1:43" x14ac:dyDescent="0.3">
      <c r="A438">
        <f t="shared" si="197"/>
        <v>436</v>
      </c>
      <c r="B438" s="7">
        <v>44466</v>
      </c>
      <c r="C438" s="8">
        <v>9.1114999999999995</v>
      </c>
      <c r="D438" s="46">
        <v>1032.9003829999999</v>
      </c>
      <c r="E438" s="46">
        <v>0</v>
      </c>
      <c r="F438" s="46">
        <f t="shared" si="188"/>
        <v>149.82849417351935</v>
      </c>
      <c r="G438" s="47">
        <f t="shared" si="193"/>
        <v>1032.9003829999999</v>
      </c>
      <c r="H438" s="12">
        <f t="shared" si="198"/>
        <v>-3.5767226000493757E-2</v>
      </c>
      <c r="I438" s="11">
        <f t="shared" si="186"/>
        <v>1.0588648899028614</v>
      </c>
      <c r="J438" s="12">
        <f t="shared" si="187"/>
        <v>5.8864889902861428</v>
      </c>
      <c r="K438" s="57">
        <f t="shared" si="199"/>
        <v>1182.7288771735193</v>
      </c>
      <c r="L438" s="59">
        <f t="shared" si="200"/>
        <v>-2.8239513291339335E-2</v>
      </c>
      <c r="M438" s="58">
        <f t="shared" si="201"/>
        <v>1.0633379684819879</v>
      </c>
      <c r="N438" s="59">
        <f t="shared" si="202"/>
        <v>6.3337968481987916</v>
      </c>
      <c r="O438" s="8">
        <v>10.148099999999999</v>
      </c>
      <c r="P438" s="46">
        <v>1019.534824</v>
      </c>
      <c r="Q438" s="46">
        <v>0</v>
      </c>
      <c r="R438" s="46">
        <f t="shared" si="189"/>
        <v>149.82849417351935</v>
      </c>
      <c r="S438" s="48">
        <f t="shared" si="194"/>
        <v>1019.534824</v>
      </c>
      <c r="T438" s="14">
        <f t="shared" si="203"/>
        <v>-0.23125312032734602</v>
      </c>
      <c r="U438" s="13">
        <f t="shared" si="204"/>
        <v>1.0054581075969997</v>
      </c>
      <c r="V438" s="14">
        <f t="shared" si="190"/>
        <v>0.54581075969997173</v>
      </c>
      <c r="W438" s="56">
        <f t="shared" si="205"/>
        <v>1169.3633181735192</v>
      </c>
      <c r="X438" s="56">
        <f t="shared" si="206"/>
        <v>-0.19866075676290285</v>
      </c>
      <c r="Y438" s="56">
        <f t="shared" si="207"/>
        <v>1.0152938474670858</v>
      </c>
      <c r="Z438" s="56">
        <f t="shared" si="208"/>
        <v>1.5293847467085842</v>
      </c>
      <c r="AA438" s="8">
        <v>10.5412</v>
      </c>
      <c r="AB438" s="46">
        <v>1003.158498</v>
      </c>
      <c r="AC438" s="46">
        <v>0</v>
      </c>
      <c r="AD438" s="46">
        <f t="shared" si="191"/>
        <v>149.82849417351935</v>
      </c>
      <c r="AE438" s="49">
        <f t="shared" si="195"/>
        <v>1003.158498</v>
      </c>
      <c r="AF438" s="16">
        <f t="shared" si="209"/>
        <v>-0.31921934430010346</v>
      </c>
      <c r="AG438" s="15">
        <f t="shared" si="210"/>
        <v>0.96176066995757215</v>
      </c>
      <c r="AH438" s="16">
        <f t="shared" si="192"/>
        <v>-3.8239330042427855</v>
      </c>
      <c r="AI438" s="64">
        <f t="shared" si="211"/>
        <v>1152.9869921735194</v>
      </c>
      <c r="AJ438" s="64">
        <f t="shared" si="212"/>
        <v>-0.27479233981511086</v>
      </c>
      <c r="AK438" s="64">
        <f t="shared" si="213"/>
        <v>0.9747571571624809</v>
      </c>
      <c r="AL438" s="64">
        <f t="shared" si="214"/>
        <v>-2.5242842837519097</v>
      </c>
      <c r="AM438" s="9">
        <v>6.15</v>
      </c>
      <c r="AN438" s="17">
        <f t="shared" si="196"/>
        <v>1.052555207101969</v>
      </c>
      <c r="AO438" s="18">
        <f t="shared" si="215"/>
        <v>2.3686535833333799E-2</v>
      </c>
      <c r="AP438" s="17">
        <f t="shared" si="216"/>
        <v>1.052555207101969</v>
      </c>
      <c r="AQ438" s="18">
        <f t="shared" si="217"/>
        <v>5.2555207101969037</v>
      </c>
    </row>
    <row r="439" spans="1:43" x14ac:dyDescent="0.3">
      <c r="A439">
        <f t="shared" si="197"/>
        <v>437</v>
      </c>
      <c r="B439" s="7">
        <v>44467</v>
      </c>
      <c r="C439" s="8">
        <v>9.2386999999999997</v>
      </c>
      <c r="D439" s="46">
        <v>1031.826722</v>
      </c>
      <c r="E439" s="46">
        <v>0</v>
      </c>
      <c r="F439" s="46">
        <f t="shared" si="188"/>
        <v>149.86398335348031</v>
      </c>
      <c r="G439" s="47">
        <f t="shared" si="193"/>
        <v>1031.826722</v>
      </c>
      <c r="H439" s="12">
        <f t="shared" si="198"/>
        <v>-0.10394622924637664</v>
      </c>
      <c r="I439" s="11">
        <f t="shared" si="186"/>
        <v>1.0577642397769935</v>
      </c>
      <c r="J439" s="12">
        <f t="shared" si="187"/>
        <v>5.776423977699352</v>
      </c>
      <c r="K439" s="57">
        <f t="shared" si="199"/>
        <v>1181.6907053534803</v>
      </c>
      <c r="L439" s="59">
        <f t="shared" si="200"/>
        <v>-8.7777667399147052E-2</v>
      </c>
      <c r="M439" s="58">
        <f t="shared" si="201"/>
        <v>1.062404595216685</v>
      </c>
      <c r="N439" s="59">
        <f t="shared" si="202"/>
        <v>6.2404595216684955</v>
      </c>
      <c r="O439" s="8">
        <v>10.2561</v>
      </c>
      <c r="P439" s="46">
        <v>1017.131441</v>
      </c>
      <c r="Q439" s="46">
        <v>0</v>
      </c>
      <c r="R439" s="46">
        <f t="shared" si="189"/>
        <v>149.86398335348031</v>
      </c>
      <c r="S439" s="48">
        <f t="shared" si="194"/>
        <v>1017.131441</v>
      </c>
      <c r="T439" s="14">
        <f t="shared" si="203"/>
        <v>-0.23573329163693035</v>
      </c>
      <c r="U439" s="13">
        <f t="shared" si="204"/>
        <v>1.003087908103931</v>
      </c>
      <c r="V439" s="14">
        <f t="shared" si="190"/>
        <v>0.3087908103931003</v>
      </c>
      <c r="W439" s="56">
        <f t="shared" si="205"/>
        <v>1166.9954243534803</v>
      </c>
      <c r="X439" s="56">
        <f t="shared" si="206"/>
        <v>-0.20249427900110861</v>
      </c>
      <c r="Y439" s="56">
        <f t="shared" si="207"/>
        <v>1.0132379355109147</v>
      </c>
      <c r="Z439" s="56">
        <f t="shared" si="208"/>
        <v>1.3237935510914678</v>
      </c>
      <c r="AA439" s="8">
        <v>10.6534</v>
      </c>
      <c r="AB439" s="46">
        <v>999.37321099999997</v>
      </c>
      <c r="AC439" s="46">
        <v>0</v>
      </c>
      <c r="AD439" s="46">
        <f t="shared" si="191"/>
        <v>149.86398335348031</v>
      </c>
      <c r="AE439" s="49">
        <f t="shared" si="195"/>
        <v>999.37321099999997</v>
      </c>
      <c r="AF439" s="16">
        <f t="shared" si="209"/>
        <v>-0.37733688221220918</v>
      </c>
      <c r="AG439" s="15">
        <f t="shared" si="210"/>
        <v>0.95813159223121103</v>
      </c>
      <c r="AH439" s="16">
        <f t="shared" si="192"/>
        <v>-4.1868407768788973</v>
      </c>
      <c r="AI439" s="64">
        <f t="shared" si="211"/>
        <v>1149.2371943534804</v>
      </c>
      <c r="AJ439" s="64">
        <f t="shared" si="212"/>
        <v>-0.32522464221128589</v>
      </c>
      <c r="AK439" s="64">
        <f t="shared" si="213"/>
        <v>0.97158700668567033</v>
      </c>
      <c r="AL439" s="64">
        <f t="shared" si="214"/>
        <v>-2.8412993314329671</v>
      </c>
      <c r="AM439" s="9">
        <v>6.15</v>
      </c>
      <c r="AN439" s="17">
        <f t="shared" si="196"/>
        <v>1.0528045209682648</v>
      </c>
      <c r="AO439" s="18">
        <f t="shared" si="215"/>
        <v>2.3686535833333799E-2</v>
      </c>
      <c r="AP439" s="17">
        <f t="shared" si="216"/>
        <v>1.0528045209682648</v>
      </c>
      <c r="AQ439" s="18">
        <f t="shared" si="217"/>
        <v>5.2804520968264823</v>
      </c>
    </row>
    <row r="440" spans="1:43" x14ac:dyDescent="0.3">
      <c r="A440">
        <f t="shared" si="197"/>
        <v>438</v>
      </c>
      <c r="B440" s="7">
        <v>44468</v>
      </c>
      <c r="C440" s="8">
        <v>9.1850000000000005</v>
      </c>
      <c r="D440" s="46">
        <v>1032.7905270000001</v>
      </c>
      <c r="E440" s="46">
        <v>0</v>
      </c>
      <c r="F440" s="46">
        <f t="shared" si="188"/>
        <v>149.89948093959859</v>
      </c>
      <c r="G440" s="47">
        <f t="shared" si="193"/>
        <v>1032.7905270000001</v>
      </c>
      <c r="H440" s="12">
        <f t="shared" si="198"/>
        <v>9.34076409779383E-2</v>
      </c>
      <c r="I440" s="11">
        <f t="shared" si="186"/>
        <v>1.0587522724004774</v>
      </c>
      <c r="J440" s="12">
        <f t="shared" si="187"/>
        <v>5.8752272400477423</v>
      </c>
      <c r="K440" s="57">
        <f t="shared" si="199"/>
        <v>1182.6900079395987</v>
      </c>
      <c r="L440" s="59">
        <f t="shared" si="200"/>
        <v>8.4565494303312505E-2</v>
      </c>
      <c r="M440" s="58">
        <f t="shared" si="201"/>
        <v>1.0633030229141311</v>
      </c>
      <c r="N440" s="59">
        <f t="shared" si="202"/>
        <v>6.3303022914131146</v>
      </c>
      <c r="O440" s="8">
        <v>10.2036</v>
      </c>
      <c r="P440" s="46">
        <v>1018.881241</v>
      </c>
      <c r="Q440" s="46">
        <v>0</v>
      </c>
      <c r="R440" s="46">
        <f t="shared" si="189"/>
        <v>149.89948093959859</v>
      </c>
      <c r="S440" s="48">
        <f t="shared" si="194"/>
        <v>1018.881241</v>
      </c>
      <c r="T440" s="14">
        <f t="shared" si="203"/>
        <v>0.17203282972746425</v>
      </c>
      <c r="U440" s="13">
        <f t="shared" si="204"/>
        <v>1.0048135486168963</v>
      </c>
      <c r="V440" s="14">
        <f t="shared" si="190"/>
        <v>0.48135486168963126</v>
      </c>
      <c r="W440" s="56">
        <f t="shared" si="205"/>
        <v>1168.7807219395986</v>
      </c>
      <c r="X440" s="56">
        <f t="shared" si="206"/>
        <v>0.15298239811929459</v>
      </c>
      <c r="Y440" s="56">
        <f t="shared" si="207"/>
        <v>1.0147880112033136</v>
      </c>
      <c r="Z440" s="56">
        <f t="shared" si="208"/>
        <v>1.4788011203313634</v>
      </c>
      <c r="AA440" s="8">
        <v>10.571099999999999</v>
      </c>
      <c r="AB440" s="46">
        <v>1002.839859</v>
      </c>
      <c r="AC440" s="46">
        <v>0</v>
      </c>
      <c r="AD440" s="46">
        <f t="shared" si="191"/>
        <v>149.89948093959859</v>
      </c>
      <c r="AE440" s="49">
        <f t="shared" si="195"/>
        <v>1002.839859</v>
      </c>
      <c r="AF440" s="16">
        <f t="shared" si="209"/>
        <v>0.34688222196102014</v>
      </c>
      <c r="AG440" s="15">
        <f t="shared" si="210"/>
        <v>0.96145518038765321</v>
      </c>
      <c r="AH440" s="16">
        <f t="shared" si="192"/>
        <v>-3.8544819612346792</v>
      </c>
      <c r="AI440" s="64">
        <f t="shared" si="211"/>
        <v>1152.7393399395987</v>
      </c>
      <c r="AJ440" s="64">
        <f t="shared" si="212"/>
        <v>0.30473653335667539</v>
      </c>
      <c r="AK440" s="64">
        <f t="shared" si="213"/>
        <v>0.97454778724838809</v>
      </c>
      <c r="AL440" s="64">
        <f t="shared" si="214"/>
        <v>-2.5452212751611913</v>
      </c>
      <c r="AM440" s="9">
        <v>6.15</v>
      </c>
      <c r="AN440" s="17">
        <f t="shared" si="196"/>
        <v>1.0530538938883789</v>
      </c>
      <c r="AO440" s="18">
        <f t="shared" si="215"/>
        <v>2.3686535833333799E-2</v>
      </c>
      <c r="AP440" s="17">
        <f t="shared" si="216"/>
        <v>1.0530538938883789</v>
      </c>
      <c r="AQ440" s="18">
        <f t="shared" si="217"/>
        <v>5.3053893888378889</v>
      </c>
    </row>
    <row r="441" spans="1:43" x14ac:dyDescent="0.3">
      <c r="A441">
        <f t="shared" si="197"/>
        <v>439</v>
      </c>
      <c r="B441" s="7">
        <v>44469</v>
      </c>
      <c r="C441" s="8">
        <v>9.2517999999999994</v>
      </c>
      <c r="D441" s="46">
        <v>1032.404309</v>
      </c>
      <c r="E441" s="46">
        <v>0</v>
      </c>
      <c r="F441" s="46">
        <f t="shared" si="188"/>
        <v>149.93498693386533</v>
      </c>
      <c r="G441" s="47">
        <f t="shared" si="193"/>
        <v>1032.404309</v>
      </c>
      <c r="H441" s="12">
        <f t="shared" si="198"/>
        <v>-3.7395579248966637E-2</v>
      </c>
      <c r="I441" s="11">
        <f t="shared" si="186"/>
        <v>1.0583563458554017</v>
      </c>
      <c r="J441" s="12">
        <f t="shared" si="187"/>
        <v>5.8356345855401726</v>
      </c>
      <c r="K441" s="57">
        <f t="shared" si="199"/>
        <v>1182.3392959338653</v>
      </c>
      <c r="L441" s="59">
        <f t="shared" si="200"/>
        <v>-2.9653755707670371E-2</v>
      </c>
      <c r="M441" s="58">
        <f t="shared" si="201"/>
        <v>1.0629877136332839</v>
      </c>
      <c r="N441" s="59">
        <f t="shared" si="202"/>
        <v>6.2987713633283926</v>
      </c>
      <c r="O441" s="8">
        <v>10.273999999999999</v>
      </c>
      <c r="P441" s="46">
        <v>1017.4587759999999</v>
      </c>
      <c r="Q441" s="46">
        <v>0</v>
      </c>
      <c r="R441" s="46">
        <f t="shared" si="189"/>
        <v>149.93498693386533</v>
      </c>
      <c r="S441" s="48">
        <f t="shared" si="194"/>
        <v>1017.4587759999999</v>
      </c>
      <c r="T441" s="14">
        <f t="shared" si="203"/>
        <v>-0.13961048086468253</v>
      </c>
      <c r="U441" s="13">
        <f t="shared" si="204"/>
        <v>1.0034107235898788</v>
      </c>
      <c r="V441" s="14">
        <f t="shared" si="190"/>
        <v>0.34107235898788169</v>
      </c>
      <c r="W441" s="56">
        <f t="shared" si="205"/>
        <v>1167.3937629338652</v>
      </c>
      <c r="X441" s="56">
        <f t="shared" si="206"/>
        <v>-0.11866716995739823</v>
      </c>
      <c r="Y441" s="56">
        <f t="shared" si="207"/>
        <v>1.0135837909893517</v>
      </c>
      <c r="Z441" s="56">
        <f t="shared" si="208"/>
        <v>1.3583790989351696</v>
      </c>
      <c r="AA441" s="8">
        <v>10.6877</v>
      </c>
      <c r="AB441" s="46">
        <v>998.90364499999998</v>
      </c>
      <c r="AC441" s="46">
        <v>0</v>
      </c>
      <c r="AD441" s="46">
        <f t="shared" si="191"/>
        <v>149.93498693386533</v>
      </c>
      <c r="AE441" s="49">
        <f t="shared" si="195"/>
        <v>998.90364499999998</v>
      </c>
      <c r="AF441" s="16">
        <f t="shared" si="209"/>
        <v>-0.39250673621261667</v>
      </c>
      <c r="AG441" s="15">
        <f t="shared" si="210"/>
        <v>0.95768140403896651</v>
      </c>
      <c r="AH441" s="16">
        <f t="shared" si="192"/>
        <v>-4.2318595961033489</v>
      </c>
      <c r="AI441" s="64">
        <f t="shared" si="211"/>
        <v>1148.8386319338654</v>
      </c>
      <c r="AJ441" s="64">
        <f t="shared" si="212"/>
        <v>-0.33838595340536237</v>
      </c>
      <c r="AK441" s="64">
        <f t="shared" si="213"/>
        <v>0.97125005442711676</v>
      </c>
      <c r="AL441" s="64">
        <f t="shared" si="214"/>
        <v>-2.874994557288324</v>
      </c>
      <c r="AM441" s="9">
        <v>6.15</v>
      </c>
      <c r="AN441" s="17">
        <f t="shared" si="196"/>
        <v>1.0533033258762992</v>
      </c>
      <c r="AO441" s="18">
        <f t="shared" si="215"/>
        <v>2.3686535833333799E-2</v>
      </c>
      <c r="AP441" s="17">
        <f t="shared" si="216"/>
        <v>1.0533033258762992</v>
      </c>
      <c r="AQ441" s="18">
        <f t="shared" si="217"/>
        <v>5.3303325876299157</v>
      </c>
    </row>
    <row r="442" spans="1:43" x14ac:dyDescent="0.3">
      <c r="A442">
        <f t="shared" si="197"/>
        <v>440</v>
      </c>
      <c r="B442" s="7">
        <v>44470</v>
      </c>
      <c r="C442" s="8">
        <v>9.1732999999999993</v>
      </c>
      <c r="D442" s="46">
        <v>1033.6415019999999</v>
      </c>
      <c r="E442" s="46">
        <v>0</v>
      </c>
      <c r="F442" s="46">
        <f t="shared" si="188"/>
        <v>149.97050133827213</v>
      </c>
      <c r="G442" s="47">
        <f t="shared" si="193"/>
        <v>1033.6415019999999</v>
      </c>
      <c r="H442" s="12">
        <f t="shared" si="198"/>
        <v>0.11983609417498542</v>
      </c>
      <c r="I442" s="11">
        <f t="shared" ref="I442:I504" si="218">+(1+H442/100)*I441</f>
        <v>1.0596246387627279</v>
      </c>
      <c r="J442" s="12">
        <f t="shared" ref="J442:J504" si="219">+(I442-1)*100</f>
        <v>5.9624638762727944</v>
      </c>
      <c r="K442" s="57">
        <f t="shared" si="199"/>
        <v>1183.6120033382722</v>
      </c>
      <c r="L442" s="59">
        <f t="shared" si="200"/>
        <v>0.10764316205880142</v>
      </c>
      <c r="M442" s="58">
        <f t="shared" si="201"/>
        <v>1.0641319472205353</v>
      </c>
      <c r="N442" s="59">
        <f t="shared" si="202"/>
        <v>6.4131947220535279</v>
      </c>
      <c r="O442" s="8">
        <v>10.1518</v>
      </c>
      <c r="P442" s="46">
        <v>1021.004587</v>
      </c>
      <c r="Q442" s="46">
        <v>0</v>
      </c>
      <c r="R442" s="46">
        <f t="shared" si="189"/>
        <v>149.97050133827213</v>
      </c>
      <c r="S442" s="48">
        <f t="shared" si="194"/>
        <v>1021.004587</v>
      </c>
      <c r="T442" s="14">
        <f t="shared" si="203"/>
        <v>0.34849677290513803</v>
      </c>
      <c r="U442" s="13">
        <f t="shared" si="204"/>
        <v>1.0069075775805736</v>
      </c>
      <c r="V442" s="14">
        <f t="shared" si="190"/>
        <v>0.69075775805735873</v>
      </c>
      <c r="W442" s="56">
        <f t="shared" si="205"/>
        <v>1170.9750883382721</v>
      </c>
      <c r="X442" s="56">
        <f t="shared" si="206"/>
        <v>0.30677955614619723</v>
      </c>
      <c r="Y442" s="56">
        <f t="shared" si="207"/>
        <v>1.0166932588445186</v>
      </c>
      <c r="Z442" s="56">
        <f t="shared" si="208"/>
        <v>1.6693258844518555</v>
      </c>
      <c r="AA442" s="8">
        <v>10.547700000000001</v>
      </c>
      <c r="AB442" s="46">
        <v>1004.512889</v>
      </c>
      <c r="AC442" s="46">
        <v>0</v>
      </c>
      <c r="AD442" s="46">
        <f t="shared" si="191"/>
        <v>149.97050133827213</v>
      </c>
      <c r="AE442" s="49">
        <f t="shared" si="195"/>
        <v>1004.512889</v>
      </c>
      <c r="AF442" s="16">
        <f t="shared" si="209"/>
        <v>0.56154004723849571</v>
      </c>
      <c r="AG442" s="15">
        <f t="shared" si="210"/>
        <v>0.96305916864760122</v>
      </c>
      <c r="AH442" s="16">
        <f t="shared" si="192"/>
        <v>-3.6940831352398784</v>
      </c>
      <c r="AI442" s="64">
        <f t="shared" si="211"/>
        <v>1154.4833903382721</v>
      </c>
      <c r="AJ442" s="64">
        <f t="shared" si="212"/>
        <v>0.49134475874168526</v>
      </c>
      <c r="AK442" s="64">
        <f t="shared" si="213"/>
        <v>0.97602224066382015</v>
      </c>
      <c r="AL442" s="64">
        <f t="shared" si="214"/>
        <v>-2.3977759336179849</v>
      </c>
      <c r="AM442" s="9">
        <v>6.15</v>
      </c>
      <c r="AN442" s="17">
        <f t="shared" si="196"/>
        <v>1.0535528169460164</v>
      </c>
      <c r="AO442" s="18">
        <f t="shared" si="215"/>
        <v>2.3686535833333799E-2</v>
      </c>
      <c r="AP442" s="17">
        <f t="shared" si="216"/>
        <v>1.0535528169460164</v>
      </c>
      <c r="AQ442" s="18">
        <f t="shared" si="217"/>
        <v>5.3552816946016435</v>
      </c>
    </row>
    <row r="443" spans="1:43" x14ac:dyDescent="0.3">
      <c r="A443">
        <f t="shared" si="197"/>
        <v>441</v>
      </c>
      <c r="B443" s="7">
        <v>44473</v>
      </c>
      <c r="C443" s="8">
        <v>9.2421000000000006</v>
      </c>
      <c r="D443" s="46">
        <v>1033.237255</v>
      </c>
      <c r="E443" s="46">
        <v>0</v>
      </c>
      <c r="F443" s="46">
        <f t="shared" si="188"/>
        <v>150.00602415481106</v>
      </c>
      <c r="G443" s="47">
        <f t="shared" si="193"/>
        <v>1033.237255</v>
      </c>
      <c r="H443" s="12">
        <f t="shared" si="198"/>
        <v>-3.9109014026406097E-2</v>
      </c>
      <c r="I443" s="11">
        <f t="shared" si="218"/>
        <v>1.0592102300141271</v>
      </c>
      <c r="J443" s="12">
        <f t="shared" si="219"/>
        <v>5.9210230014127063</v>
      </c>
      <c r="K443" s="57">
        <f t="shared" si="199"/>
        <v>1183.243279154811</v>
      </c>
      <c r="L443" s="59">
        <f t="shared" si="200"/>
        <v>-3.1152453880256559E-2</v>
      </c>
      <c r="M443" s="58">
        <f t="shared" si="201"/>
        <v>1.0638004440064524</v>
      </c>
      <c r="N443" s="59">
        <f t="shared" si="202"/>
        <v>6.380044400645235</v>
      </c>
      <c r="O443" s="8">
        <v>10.2111</v>
      </c>
      <c r="P443" s="46">
        <v>1019.867198</v>
      </c>
      <c r="Q443" s="46">
        <v>0</v>
      </c>
      <c r="R443" s="46">
        <f t="shared" si="189"/>
        <v>150.00602415481106</v>
      </c>
      <c r="S443" s="48">
        <f t="shared" si="194"/>
        <v>1019.867198</v>
      </c>
      <c r="T443" s="14">
        <f t="shared" si="203"/>
        <v>-0.11139900980680073</v>
      </c>
      <c r="U443" s="13">
        <f t="shared" si="204"/>
        <v>1.0057858925094791</v>
      </c>
      <c r="V443" s="14">
        <f t="shared" si="190"/>
        <v>0.57858925094791402</v>
      </c>
      <c r="W443" s="56">
        <f t="shared" si="205"/>
        <v>1169.8732221548112</v>
      </c>
      <c r="X443" s="56">
        <f t="shared" si="206"/>
        <v>-9.4098174626811026E-2</v>
      </c>
      <c r="Y443" s="56">
        <f t="shared" si="207"/>
        <v>1.015736569046392</v>
      </c>
      <c r="Z443" s="56">
        <f t="shared" si="208"/>
        <v>1.5736569046391979</v>
      </c>
      <c r="AA443" s="8">
        <v>10.611599999999999</v>
      </c>
      <c r="AB443" s="46">
        <v>1002.532832</v>
      </c>
      <c r="AC443" s="46">
        <v>0</v>
      </c>
      <c r="AD443" s="46">
        <f t="shared" si="191"/>
        <v>150.00602415481106</v>
      </c>
      <c r="AE443" s="49">
        <f t="shared" si="195"/>
        <v>1002.532832</v>
      </c>
      <c r="AF443" s="16">
        <f t="shared" si="209"/>
        <v>-0.19711613675471584</v>
      </c>
      <c r="AG443" s="15">
        <f t="shared" si="210"/>
        <v>0.96116082361970101</v>
      </c>
      <c r="AH443" s="16">
        <f t="shared" si="192"/>
        <v>-3.883917638029899</v>
      </c>
      <c r="AI443" s="64">
        <f t="shared" si="211"/>
        <v>1152.5388561548111</v>
      </c>
      <c r="AJ443" s="64">
        <f t="shared" si="212"/>
        <v>-0.16843327498121674</v>
      </c>
      <c r="AK443" s="64">
        <f t="shared" si="213"/>
        <v>0.974378294439325</v>
      </c>
      <c r="AL443" s="64">
        <f t="shared" si="214"/>
        <v>-2.5621705560675001</v>
      </c>
      <c r="AM443" s="9">
        <v>6.15</v>
      </c>
      <c r="AN443" s="17">
        <f t="shared" si="196"/>
        <v>1.0538023671115255</v>
      </c>
      <c r="AO443" s="18">
        <f t="shared" si="215"/>
        <v>2.3686535833333799E-2</v>
      </c>
      <c r="AP443" s="17">
        <f t="shared" si="216"/>
        <v>1.0538023671115255</v>
      </c>
      <c r="AQ443" s="18">
        <f t="shared" si="217"/>
        <v>5.3802367111525529</v>
      </c>
    </row>
    <row r="444" spans="1:43" x14ac:dyDescent="0.3">
      <c r="A444">
        <f t="shared" si="197"/>
        <v>442</v>
      </c>
      <c r="B444" s="7">
        <v>44474</v>
      </c>
      <c r="C444" s="8">
        <v>9.2911000000000001</v>
      </c>
      <c r="D444" s="46">
        <v>1033.0577089999999</v>
      </c>
      <c r="E444" s="46">
        <v>0</v>
      </c>
      <c r="F444" s="46">
        <f t="shared" si="188"/>
        <v>150.04155538547465</v>
      </c>
      <c r="G444" s="47">
        <f t="shared" si="193"/>
        <v>1033.0577089999999</v>
      </c>
      <c r="H444" s="12">
        <f t="shared" si="198"/>
        <v>-1.7377035054744194E-2</v>
      </c>
      <c r="I444" s="11">
        <f t="shared" si="218"/>
        <v>1.0590261706811541</v>
      </c>
      <c r="J444" s="12">
        <f t="shared" si="219"/>
        <v>5.9026170681154122</v>
      </c>
      <c r="K444" s="57">
        <f t="shared" si="199"/>
        <v>1183.0992643854745</v>
      </c>
      <c r="L444" s="59">
        <f t="shared" si="200"/>
        <v>-1.2171188450726955E-2</v>
      </c>
      <c r="M444" s="58">
        <f t="shared" si="201"/>
        <v>1.0636709668496727</v>
      </c>
      <c r="N444" s="59">
        <f t="shared" si="202"/>
        <v>6.3670966849672661</v>
      </c>
      <c r="O444" s="8">
        <v>10.2607</v>
      </c>
      <c r="P444" s="46">
        <v>1018.985589</v>
      </c>
      <c r="Q444" s="46">
        <v>0</v>
      </c>
      <c r="R444" s="46">
        <f t="shared" si="189"/>
        <v>150.04155538547465</v>
      </c>
      <c r="S444" s="48">
        <f t="shared" si="194"/>
        <v>1018.985589</v>
      </c>
      <c r="T444" s="14">
        <f t="shared" si="203"/>
        <v>-8.6443509677425201E-2</v>
      </c>
      <c r="U444" s="13">
        <f t="shared" si="204"/>
        <v>1.0049164558841535</v>
      </c>
      <c r="V444" s="14">
        <f t="shared" si="190"/>
        <v>0.49164558841534589</v>
      </c>
      <c r="W444" s="56">
        <f t="shared" si="205"/>
        <v>1169.0271443854747</v>
      </c>
      <c r="X444" s="56">
        <f t="shared" si="206"/>
        <v>-7.2322175883132722E-2</v>
      </c>
      <c r="Y444" s="56">
        <f t="shared" si="207"/>
        <v>1.0150019662584169</v>
      </c>
      <c r="Z444" s="56">
        <f t="shared" si="208"/>
        <v>1.5001966258416877</v>
      </c>
      <c r="AA444" s="8">
        <v>10.65</v>
      </c>
      <c r="AB444" s="46">
        <v>1001.508632</v>
      </c>
      <c r="AC444" s="46">
        <v>0</v>
      </c>
      <c r="AD444" s="46">
        <f t="shared" si="191"/>
        <v>150.04155538547465</v>
      </c>
      <c r="AE444" s="49">
        <f t="shared" si="195"/>
        <v>1001.508632</v>
      </c>
      <c r="AF444" s="16">
        <f t="shared" si="209"/>
        <v>-0.10216124273523253</v>
      </c>
      <c r="AG444" s="15">
        <f t="shared" si="210"/>
        <v>0.9601788897776069</v>
      </c>
      <c r="AH444" s="16">
        <f t="shared" si="192"/>
        <v>-3.9821110222393097</v>
      </c>
      <c r="AI444" s="64">
        <f t="shared" si="211"/>
        <v>1151.5501873854746</v>
      </c>
      <c r="AJ444" s="64">
        <f t="shared" si="212"/>
        <v>-8.5781816730678973E-2</v>
      </c>
      <c r="AK444" s="64">
        <f t="shared" si="213"/>
        <v>0.97354245503652559</v>
      </c>
      <c r="AL444" s="64">
        <f t="shared" si="214"/>
        <v>-2.6457544963474411</v>
      </c>
      <c r="AM444" s="9">
        <v>6.15</v>
      </c>
      <c r="AN444" s="17">
        <f t="shared" si="196"/>
        <v>1.0540519763868239</v>
      </c>
      <c r="AO444" s="18">
        <f t="shared" si="215"/>
        <v>2.3686535833333799E-2</v>
      </c>
      <c r="AP444" s="17">
        <f t="shared" si="216"/>
        <v>1.0540519763868239</v>
      </c>
      <c r="AQ444" s="18">
        <f t="shared" si="217"/>
        <v>5.4051976386823908</v>
      </c>
    </row>
    <row r="445" spans="1:43" x14ac:dyDescent="0.3">
      <c r="A445">
        <f t="shared" si="197"/>
        <v>443</v>
      </c>
      <c r="B445" s="7">
        <v>44475</v>
      </c>
      <c r="C445" s="8">
        <v>9.1029</v>
      </c>
      <c r="D445" s="46">
        <v>1035.500485</v>
      </c>
      <c r="E445" s="46">
        <v>0</v>
      </c>
      <c r="F445" s="46">
        <f t="shared" si="188"/>
        <v>150.07709503225593</v>
      </c>
      <c r="G445" s="47">
        <f t="shared" si="193"/>
        <v>1035.500485</v>
      </c>
      <c r="H445" s="12">
        <f t="shared" si="198"/>
        <v>0.23646074935781414</v>
      </c>
      <c r="I445" s="11">
        <f t="shared" si="218"/>
        <v>1.0615303519002421</v>
      </c>
      <c r="J445" s="12">
        <f t="shared" si="219"/>
        <v>6.1530351900242142</v>
      </c>
      <c r="K445" s="57">
        <f t="shared" si="199"/>
        <v>1185.577580032256</v>
      </c>
      <c r="L445" s="59">
        <f t="shared" si="200"/>
        <v>0.20947656053769137</v>
      </c>
      <c r="M445" s="58">
        <f t="shared" si="201"/>
        <v>1.0658991082064673</v>
      </c>
      <c r="N445" s="59">
        <f t="shared" si="202"/>
        <v>6.5899108206467272</v>
      </c>
      <c r="O445" s="8">
        <v>10.0922</v>
      </c>
      <c r="P445" s="46">
        <v>1023.717616</v>
      </c>
      <c r="Q445" s="46">
        <v>0</v>
      </c>
      <c r="R445" s="46">
        <f t="shared" si="189"/>
        <v>150.07709503225593</v>
      </c>
      <c r="S445" s="48">
        <f t="shared" si="194"/>
        <v>1023.717616</v>
      </c>
      <c r="T445" s="14">
        <f t="shared" si="203"/>
        <v>0.46438605718102099</v>
      </c>
      <c r="U445" s="13">
        <f t="shared" si="204"/>
        <v>1.0095831477915971</v>
      </c>
      <c r="V445" s="14">
        <f t="shared" si="190"/>
        <v>0.95831477915970797</v>
      </c>
      <c r="W445" s="56">
        <f t="shared" si="205"/>
        <v>1173.7947110322559</v>
      </c>
      <c r="X445" s="56">
        <f t="shared" si="206"/>
        <v>0.40782343418444</v>
      </c>
      <c r="Y445" s="56">
        <f t="shared" si="207"/>
        <v>1.0191413821342516</v>
      </c>
      <c r="Z445" s="56">
        <f t="shared" si="208"/>
        <v>1.914138213425165</v>
      </c>
      <c r="AA445" s="8">
        <v>10.51</v>
      </c>
      <c r="AB445" s="46">
        <v>1007.11898</v>
      </c>
      <c r="AC445" s="46">
        <v>0</v>
      </c>
      <c r="AD445" s="46">
        <f t="shared" si="191"/>
        <v>150.07709503225593</v>
      </c>
      <c r="AE445" s="49">
        <f t="shared" si="195"/>
        <v>1007.11898</v>
      </c>
      <c r="AF445" s="16">
        <f t="shared" si="209"/>
        <v>0.56018967992279567</v>
      </c>
      <c r="AG445" s="15">
        <f t="shared" si="210"/>
        <v>0.96555771282693836</v>
      </c>
      <c r="AH445" s="16">
        <f t="shared" si="192"/>
        <v>-3.4442287173061636</v>
      </c>
      <c r="AI445" s="64">
        <f t="shared" si="211"/>
        <v>1157.196075032256</v>
      </c>
      <c r="AJ445" s="64">
        <f t="shared" si="212"/>
        <v>0.49028585194363927</v>
      </c>
      <c r="AK445" s="64">
        <f t="shared" si="213"/>
        <v>0.97831559595623441</v>
      </c>
      <c r="AL445" s="64">
        <f t="shared" si="214"/>
        <v>-2.1684404043765593</v>
      </c>
      <c r="AM445" s="9">
        <v>6.15</v>
      </c>
      <c r="AN445" s="17">
        <f t="shared" si="196"/>
        <v>1.0543016447859128</v>
      </c>
      <c r="AO445" s="18">
        <f t="shared" si="215"/>
        <v>2.3686535833333799E-2</v>
      </c>
      <c r="AP445" s="17">
        <f t="shared" si="216"/>
        <v>1.0543016447859128</v>
      </c>
      <c r="AQ445" s="18">
        <f t="shared" si="217"/>
        <v>5.4301644785912817</v>
      </c>
    </row>
    <row r="446" spans="1:43" x14ac:dyDescent="0.3">
      <c r="A446">
        <f t="shared" si="197"/>
        <v>444</v>
      </c>
      <c r="B446" s="7">
        <v>44476</v>
      </c>
      <c r="C446" s="8">
        <v>9.2288999999999994</v>
      </c>
      <c r="D446" s="46">
        <v>1034.4703649999999</v>
      </c>
      <c r="E446" s="46">
        <v>0</v>
      </c>
      <c r="F446" s="46">
        <f t="shared" ref="F446:F504" si="220">+(F445*(1+AO445/100))+E446</f>
        <v>150.11264309714838</v>
      </c>
      <c r="G446" s="47">
        <f t="shared" si="193"/>
        <v>1034.4703649999999</v>
      </c>
      <c r="H446" s="12">
        <f t="shared" si="198"/>
        <v>-9.948039763594263E-2</v>
      </c>
      <c r="I446" s="11">
        <f t="shared" si="218"/>
        <v>1.0604743372851455</v>
      </c>
      <c r="J446" s="12">
        <f t="shared" si="219"/>
        <v>6.0474337285145507</v>
      </c>
      <c r="K446" s="57">
        <f t="shared" si="199"/>
        <v>1184.5830080971482</v>
      </c>
      <c r="L446" s="59">
        <f t="shared" si="200"/>
        <v>-8.38892327131191E-2</v>
      </c>
      <c r="M446" s="58">
        <f t="shared" si="201"/>
        <v>1.0650049336230969</v>
      </c>
      <c r="N446" s="59">
        <f t="shared" si="202"/>
        <v>6.5004933623096894</v>
      </c>
      <c r="O446" s="8">
        <v>10.190200000000001</v>
      </c>
      <c r="P446" s="46">
        <v>1021.585245</v>
      </c>
      <c r="Q446" s="46">
        <v>0</v>
      </c>
      <c r="R446" s="46">
        <f t="shared" ref="R446:R504" si="221">+(R445*(1+AO445/100))+Q446</f>
        <v>150.11264309714838</v>
      </c>
      <c r="S446" s="48">
        <f t="shared" si="194"/>
        <v>1021.585245</v>
      </c>
      <c r="T446" s="14">
        <f t="shared" si="203"/>
        <v>-0.20829679656504396</v>
      </c>
      <c r="U446" s="13">
        <f t="shared" si="204"/>
        <v>1.0074802184360867</v>
      </c>
      <c r="V446" s="14">
        <f t="shared" ref="V446:V504" si="222">+(U446-1)*100</f>
        <v>0.74802184360867052</v>
      </c>
      <c r="W446" s="56">
        <f t="shared" si="205"/>
        <v>1171.6978880971483</v>
      </c>
      <c r="X446" s="56">
        <f t="shared" si="206"/>
        <v>-0.17863625686843632</v>
      </c>
      <c r="Y446" s="56">
        <f t="shared" si="207"/>
        <v>1.0173208261170097</v>
      </c>
      <c r="Z446" s="56">
        <f t="shared" si="208"/>
        <v>1.7320826117009691</v>
      </c>
      <c r="AA446" s="8">
        <v>10.6295</v>
      </c>
      <c r="AB446" s="46">
        <v>1003.0731510000001</v>
      </c>
      <c r="AC446" s="46">
        <v>0</v>
      </c>
      <c r="AD446" s="46">
        <f t="shared" ref="AD446:AD504" si="223">+(AD445*(1+AO445/100))+AC446</f>
        <v>150.11264309714838</v>
      </c>
      <c r="AE446" s="49">
        <f t="shared" si="195"/>
        <v>1003.0731510000001</v>
      </c>
      <c r="AF446" s="16">
        <f t="shared" si="209"/>
        <v>-0.4017230417005857</v>
      </c>
      <c r="AG446" s="15">
        <f t="shared" si="210"/>
        <v>0.96167884501359535</v>
      </c>
      <c r="AH446" s="16">
        <f t="shared" ref="AH446:AH504" si="224">+(AG446-1)*100</f>
        <v>-3.8321154986404649</v>
      </c>
      <c r="AI446" s="64">
        <f t="shared" si="211"/>
        <v>1153.1857940971483</v>
      </c>
      <c r="AJ446" s="64">
        <f t="shared" si="212"/>
        <v>-0.34655155004702509</v>
      </c>
      <c r="AK446" s="64">
        <f t="shared" si="213"/>
        <v>0.97492522809409632</v>
      </c>
      <c r="AL446" s="64">
        <f t="shared" si="214"/>
        <v>-2.5074771905903681</v>
      </c>
      <c r="AM446" s="9">
        <v>6.15</v>
      </c>
      <c r="AN446" s="17">
        <f t="shared" si="196"/>
        <v>1.0545513723227964</v>
      </c>
      <c r="AO446" s="18">
        <f t="shared" si="215"/>
        <v>2.3686535833333799E-2</v>
      </c>
      <c r="AP446" s="17">
        <f t="shared" si="216"/>
        <v>1.0545513723227964</v>
      </c>
      <c r="AQ446" s="18">
        <f t="shared" si="217"/>
        <v>5.4551372322796388</v>
      </c>
    </row>
    <row r="447" spans="1:43" x14ac:dyDescent="0.3">
      <c r="A447">
        <f t="shared" si="197"/>
        <v>445</v>
      </c>
      <c r="B447" s="7">
        <v>44477</v>
      </c>
      <c r="C447" s="8">
        <v>9.0526</v>
      </c>
      <c r="D447" s="46">
        <v>1036.7701689999999</v>
      </c>
      <c r="E447" s="46">
        <v>0</v>
      </c>
      <c r="F447" s="46">
        <f t="shared" si="220"/>
        <v>150.14819958214593</v>
      </c>
      <c r="G447" s="47">
        <f t="shared" si="193"/>
        <v>1036.7701689999999</v>
      </c>
      <c r="H447" s="12">
        <f t="shared" si="198"/>
        <v>0.22231705013608938</v>
      </c>
      <c r="I447" s="11">
        <f t="shared" si="218"/>
        <v>1.062831952549248</v>
      </c>
      <c r="J447" s="12">
        <f t="shared" si="219"/>
        <v>6.2831952549248005</v>
      </c>
      <c r="K447" s="57">
        <f t="shared" si="199"/>
        <v>1186.9183685821458</v>
      </c>
      <c r="L447" s="59">
        <f t="shared" si="200"/>
        <v>0.19714620833106711</v>
      </c>
      <c r="M447" s="58">
        <f t="shared" si="201"/>
        <v>1.0671045504682737</v>
      </c>
      <c r="N447" s="59">
        <f t="shared" si="202"/>
        <v>6.7104550468273683</v>
      </c>
      <c r="O447" s="8">
        <v>9.98</v>
      </c>
      <c r="P447" s="46">
        <v>1027.39588</v>
      </c>
      <c r="Q447" s="46">
        <v>0</v>
      </c>
      <c r="R447" s="46">
        <f t="shared" si="221"/>
        <v>150.14819958214593</v>
      </c>
      <c r="S447" s="48">
        <f t="shared" si="194"/>
        <v>1027.39588</v>
      </c>
      <c r="T447" s="14">
        <f t="shared" si="203"/>
        <v>0.56878611241102384</v>
      </c>
      <c r="U447" s="13">
        <f t="shared" si="204"/>
        <v>1.0132106260038394</v>
      </c>
      <c r="V447" s="14">
        <f t="shared" si="222"/>
        <v>1.3210626003839376</v>
      </c>
      <c r="W447" s="56">
        <f t="shared" si="205"/>
        <v>1177.544079582146</v>
      </c>
      <c r="X447" s="56">
        <f t="shared" si="206"/>
        <v>0.4989504158356084</v>
      </c>
      <c r="Y447" s="56">
        <f t="shared" si="207"/>
        <v>1.0223967526093027</v>
      </c>
      <c r="Z447" s="56">
        <f t="shared" si="208"/>
        <v>2.2396752609302739</v>
      </c>
      <c r="AA447" s="8">
        <v>10.432600000000001</v>
      </c>
      <c r="AB447" s="46">
        <v>1010.810512</v>
      </c>
      <c r="AC447" s="46">
        <v>0</v>
      </c>
      <c r="AD447" s="46">
        <f t="shared" si="223"/>
        <v>150.14819958214593</v>
      </c>
      <c r="AE447" s="49">
        <f t="shared" si="195"/>
        <v>1010.810512</v>
      </c>
      <c r="AF447" s="16">
        <f t="shared" si="209"/>
        <v>0.77136557710535403</v>
      </c>
      <c r="AG447" s="15">
        <f t="shared" si="210"/>
        <v>0.96909690458633457</v>
      </c>
      <c r="AH447" s="16">
        <f t="shared" si="224"/>
        <v>-3.0903095413665427</v>
      </c>
      <c r="AI447" s="64">
        <f t="shared" si="211"/>
        <v>1160.958711582146</v>
      </c>
      <c r="AJ447" s="64">
        <f t="shared" si="212"/>
        <v>0.67403860893753276</v>
      </c>
      <c r="AK447" s="64">
        <f t="shared" si="213"/>
        <v>0.98149660053972287</v>
      </c>
      <c r="AL447" s="64">
        <f t="shared" si="214"/>
        <v>-1.8503399460277126</v>
      </c>
      <c r="AM447" s="9">
        <v>6.15</v>
      </c>
      <c r="AN447" s="17">
        <f t="shared" si="196"/>
        <v>1.0548011590114825</v>
      </c>
      <c r="AO447" s="18">
        <f t="shared" si="215"/>
        <v>2.3686535833333799E-2</v>
      </c>
      <c r="AP447" s="17">
        <f t="shared" si="216"/>
        <v>1.0548011590114825</v>
      </c>
      <c r="AQ447" s="18">
        <f t="shared" si="217"/>
        <v>5.4801159011482525</v>
      </c>
    </row>
    <row r="448" spans="1:43" x14ac:dyDescent="0.3">
      <c r="A448">
        <f t="shared" si="197"/>
        <v>446</v>
      </c>
      <c r="B448" s="7">
        <v>44480</v>
      </c>
      <c r="C448" s="8">
        <v>9.0973000000000006</v>
      </c>
      <c r="D448" s="46">
        <v>1036.6364189999999</v>
      </c>
      <c r="E448" s="46">
        <v>0</v>
      </c>
      <c r="F448" s="46">
        <f t="shared" si="220"/>
        <v>150.18376448924306</v>
      </c>
      <c r="G448" s="47">
        <f t="shared" si="193"/>
        <v>1036.6364189999999</v>
      </c>
      <c r="H448" s="12">
        <f t="shared" si="198"/>
        <v>-1.2900641241342381E-2</v>
      </c>
      <c r="I448" s="11">
        <f t="shared" si="218"/>
        <v>1.0626948404120513</v>
      </c>
      <c r="J448" s="12">
        <f t="shared" si="219"/>
        <v>6.2694840412051311</v>
      </c>
      <c r="K448" s="57">
        <f t="shared" si="199"/>
        <v>1186.8201834892429</v>
      </c>
      <c r="L448" s="59">
        <f t="shared" si="200"/>
        <v>-8.2722700652237968E-3</v>
      </c>
      <c r="M448" s="58">
        <f t="shared" si="201"/>
        <v>1.0670162766979807</v>
      </c>
      <c r="N448" s="59">
        <f t="shared" si="202"/>
        <v>6.7016276697980715</v>
      </c>
      <c r="O448" s="8">
        <v>10.06</v>
      </c>
      <c r="P448" s="46">
        <v>1025.719296</v>
      </c>
      <c r="Q448" s="46">
        <v>0</v>
      </c>
      <c r="R448" s="46">
        <f t="shared" si="221"/>
        <v>150.18376448924306</v>
      </c>
      <c r="S448" s="48">
        <f t="shared" si="194"/>
        <v>1025.719296</v>
      </c>
      <c r="T448" s="14">
        <f t="shared" si="203"/>
        <v>-0.16318772857061292</v>
      </c>
      <c r="U448" s="13">
        <f t="shared" si="204"/>
        <v>1.0115571905976277</v>
      </c>
      <c r="V448" s="14">
        <f t="shared" si="222"/>
        <v>1.155719059762772</v>
      </c>
      <c r="W448" s="56">
        <f t="shared" si="205"/>
        <v>1175.903060489243</v>
      </c>
      <c r="X448" s="56">
        <f t="shared" si="206"/>
        <v>-0.13935946189677084</v>
      </c>
      <c r="Y448" s="56">
        <f t="shared" si="207"/>
        <v>1.0209719459964164</v>
      </c>
      <c r="Z448" s="56">
        <f t="shared" si="208"/>
        <v>2.0971945996416386</v>
      </c>
      <c r="AA448" s="8">
        <v>10.513500000000001</v>
      </c>
      <c r="AB448" s="46">
        <v>1008.1874319999999</v>
      </c>
      <c r="AC448" s="46">
        <v>0</v>
      </c>
      <c r="AD448" s="46">
        <f t="shared" si="223"/>
        <v>150.18376448924306</v>
      </c>
      <c r="AE448" s="49">
        <f t="shared" si="195"/>
        <v>1008.1874319999999</v>
      </c>
      <c r="AF448" s="16">
        <f t="shared" si="209"/>
        <v>-0.25950264355779629</v>
      </c>
      <c r="AG448" s="15">
        <f t="shared" si="210"/>
        <v>0.96658207250029626</v>
      </c>
      <c r="AH448" s="16">
        <f t="shared" si="224"/>
        <v>-3.3417927499703737</v>
      </c>
      <c r="AI448" s="64">
        <f t="shared" si="211"/>
        <v>1158.3711964892429</v>
      </c>
      <c r="AJ448" s="64">
        <f t="shared" si="212"/>
        <v>-0.22287744319320346</v>
      </c>
      <c r="AK448" s="64">
        <f t="shared" si="213"/>
        <v>0.97930906601141177</v>
      </c>
      <c r="AL448" s="64">
        <f t="shared" si="214"/>
        <v>-2.0690933988588234</v>
      </c>
      <c r="AM448" s="9">
        <v>6.15</v>
      </c>
      <c r="AN448" s="17">
        <f t="shared" si="196"/>
        <v>1.0550510048659822</v>
      </c>
      <c r="AO448" s="18">
        <f t="shared" si="215"/>
        <v>2.3686535833333799E-2</v>
      </c>
      <c r="AP448" s="17">
        <f t="shared" si="216"/>
        <v>1.0550510048659822</v>
      </c>
      <c r="AQ448" s="18">
        <f t="shared" si="217"/>
        <v>5.5051004865982245</v>
      </c>
    </row>
    <row r="449" spans="1:43" x14ac:dyDescent="0.3">
      <c r="A449">
        <f t="shared" si="197"/>
        <v>447</v>
      </c>
      <c r="B449" s="7">
        <v>44482</v>
      </c>
      <c r="C449" s="8">
        <v>9.0967000000000002</v>
      </c>
      <c r="D449" s="46">
        <v>1037.001213</v>
      </c>
      <c r="E449" s="46">
        <v>0</v>
      </c>
      <c r="F449" s="46">
        <f t="shared" si="220"/>
        <v>150.21933782043465</v>
      </c>
      <c r="G449" s="47">
        <f t="shared" si="193"/>
        <v>1037.001213</v>
      </c>
      <c r="H449" s="12">
        <f t="shared" si="198"/>
        <v>3.5190158604692101E-2</v>
      </c>
      <c r="I449" s="11">
        <f t="shared" si="218"/>
        <v>1.0630688044118761</v>
      </c>
      <c r="J449" s="12">
        <f t="shared" si="219"/>
        <v>6.3068804411876123</v>
      </c>
      <c r="K449" s="57">
        <f t="shared" si="199"/>
        <v>1187.2205508204347</v>
      </c>
      <c r="L449" s="59">
        <f t="shared" si="200"/>
        <v>3.3734455881484493E-2</v>
      </c>
      <c r="M449" s="58">
        <f t="shared" si="201"/>
        <v>1.0673762288330917</v>
      </c>
      <c r="N449" s="59">
        <f t="shared" si="202"/>
        <v>6.7376228833091689</v>
      </c>
      <c r="O449" s="8">
        <v>10</v>
      </c>
      <c r="P449" s="46">
        <v>1027.655696</v>
      </c>
      <c r="Q449" s="46">
        <v>0</v>
      </c>
      <c r="R449" s="46">
        <f t="shared" si="221"/>
        <v>150.21933782043465</v>
      </c>
      <c r="S449" s="48">
        <f t="shared" si="194"/>
        <v>1027.655696</v>
      </c>
      <c r="T449" s="14">
        <f t="shared" si="203"/>
        <v>0.18878459316806762</v>
      </c>
      <c r="U449" s="13">
        <f t="shared" si="204"/>
        <v>1.0134668547245598</v>
      </c>
      <c r="V449" s="14">
        <f t="shared" si="222"/>
        <v>1.3466854724559774</v>
      </c>
      <c r="W449" s="56">
        <f t="shared" si="205"/>
        <v>1177.8750338204347</v>
      </c>
      <c r="X449" s="56">
        <f t="shared" si="206"/>
        <v>0.16769863073333724</v>
      </c>
      <c r="Y449" s="56">
        <f t="shared" si="207"/>
        <v>1.0226841019700239</v>
      </c>
      <c r="Z449" s="56">
        <f t="shared" si="208"/>
        <v>2.2684101970023907</v>
      </c>
      <c r="AA449" s="8">
        <v>10.431900000000001</v>
      </c>
      <c r="AB449" s="46">
        <v>1011.633103</v>
      </c>
      <c r="AC449" s="46">
        <v>0</v>
      </c>
      <c r="AD449" s="46">
        <f t="shared" si="223"/>
        <v>150.21933782043465</v>
      </c>
      <c r="AE449" s="49">
        <f t="shared" si="195"/>
        <v>1011.633103</v>
      </c>
      <c r="AF449" s="16">
        <f t="shared" si="209"/>
        <v>0.34176889044972292</v>
      </c>
      <c r="AG449" s="15">
        <f t="shared" si="210"/>
        <v>0.96988554932476645</v>
      </c>
      <c r="AH449" s="16">
        <f t="shared" si="224"/>
        <v>-3.0114450675233551</v>
      </c>
      <c r="AI449" s="64">
        <f t="shared" si="211"/>
        <v>1161.8524408204346</v>
      </c>
      <c r="AJ449" s="64">
        <f t="shared" si="212"/>
        <v>0.30052925536672159</v>
      </c>
      <c r="AK449" s="64">
        <f t="shared" si="213"/>
        <v>0.98225217625523464</v>
      </c>
      <c r="AL449" s="64">
        <f t="shared" si="214"/>
        <v>-1.7747823744765356</v>
      </c>
      <c r="AM449" s="9">
        <v>6.15</v>
      </c>
      <c r="AN449" s="17">
        <f t="shared" si="196"/>
        <v>1.0553009099003097</v>
      </c>
      <c r="AO449" s="18">
        <f t="shared" si="215"/>
        <v>2.3686535833333799E-2</v>
      </c>
      <c r="AP449" s="17">
        <f t="shared" si="216"/>
        <v>1.0553009099003097</v>
      </c>
      <c r="AQ449" s="18">
        <f t="shared" si="217"/>
        <v>5.5300909900309669</v>
      </c>
    </row>
    <row r="450" spans="1:43" x14ac:dyDescent="0.3">
      <c r="A450">
        <f t="shared" si="197"/>
        <v>448</v>
      </c>
      <c r="B450" s="7">
        <v>44483</v>
      </c>
      <c r="C450" s="8">
        <v>9.1896000000000004</v>
      </c>
      <c r="D450" s="46">
        <v>1036.3481650000001</v>
      </c>
      <c r="E450" s="46">
        <v>0</v>
      </c>
      <c r="F450" s="46">
        <f t="shared" si="220"/>
        <v>150.25491957771607</v>
      </c>
      <c r="G450" s="47">
        <f t="shared" si="193"/>
        <v>1036.3481650000001</v>
      </c>
      <c r="H450" s="12">
        <f t="shared" si="198"/>
        <v>-6.2974661149206579E-2</v>
      </c>
      <c r="I450" s="11">
        <f t="shared" si="218"/>
        <v>1.0623993404345149</v>
      </c>
      <c r="J450" s="12">
        <f t="shared" si="219"/>
        <v>6.2399340434514894</v>
      </c>
      <c r="K450" s="57">
        <f t="shared" si="199"/>
        <v>1186.6030845777161</v>
      </c>
      <c r="L450" s="59">
        <f t="shared" si="200"/>
        <v>-5.2009396425278798E-2</v>
      </c>
      <c r="M450" s="58">
        <f t="shared" si="201"/>
        <v>1.0668210928988886</v>
      </c>
      <c r="N450" s="59">
        <f t="shared" si="202"/>
        <v>6.6821092898888601</v>
      </c>
      <c r="O450" s="8">
        <v>10.052099999999999</v>
      </c>
      <c r="P450" s="46">
        <v>1026.7030850000001</v>
      </c>
      <c r="Q450" s="46">
        <v>0</v>
      </c>
      <c r="R450" s="46">
        <f t="shared" si="221"/>
        <v>150.25491957771607</v>
      </c>
      <c r="S450" s="48">
        <f t="shared" si="194"/>
        <v>1026.7030850000001</v>
      </c>
      <c r="T450" s="14">
        <f t="shared" si="203"/>
        <v>-9.2697486493564796E-2</v>
      </c>
      <c r="U450" s="13">
        <f t="shared" si="204"/>
        <v>1.0125273964237846</v>
      </c>
      <c r="V450" s="14">
        <f t="shared" si="222"/>
        <v>1.2527396423784642</v>
      </c>
      <c r="W450" s="56">
        <f t="shared" si="205"/>
        <v>1176.9580045777161</v>
      </c>
      <c r="X450" s="56">
        <f t="shared" si="206"/>
        <v>-7.785454453043128E-2</v>
      </c>
      <c r="Y450" s="56">
        <f t="shared" si="207"/>
        <v>1.02188789592045</v>
      </c>
      <c r="Z450" s="56">
        <f t="shared" si="208"/>
        <v>2.188789592045004</v>
      </c>
      <c r="AA450" s="8">
        <v>10.463800000000001</v>
      </c>
      <c r="AB450" s="46">
        <v>1010.84003</v>
      </c>
      <c r="AC450" s="46">
        <v>0</v>
      </c>
      <c r="AD450" s="46">
        <f t="shared" si="223"/>
        <v>150.25491957771607</v>
      </c>
      <c r="AE450" s="49">
        <f t="shared" si="195"/>
        <v>1010.84003</v>
      </c>
      <c r="AF450" s="16">
        <f t="shared" si="209"/>
        <v>-7.8395319177293477E-2</v>
      </c>
      <c r="AG450" s="15">
        <f t="shared" si="210"/>
        <v>0.96912520445271888</v>
      </c>
      <c r="AH450" s="16">
        <f t="shared" si="224"/>
        <v>-3.087479554728112</v>
      </c>
      <c r="AI450" s="64">
        <f t="shared" si="211"/>
        <v>1161.0949495777161</v>
      </c>
      <c r="AJ450" s="64">
        <f t="shared" si="212"/>
        <v>-6.5196854273819049E-2</v>
      </c>
      <c r="AK450" s="64">
        <f t="shared" si="213"/>
        <v>0.98161177873528005</v>
      </c>
      <c r="AL450" s="64">
        <f t="shared" si="214"/>
        <v>-1.8388221264719951</v>
      </c>
      <c r="AM450" s="9">
        <v>6.15</v>
      </c>
      <c r="AN450" s="17">
        <f t="shared" si="196"/>
        <v>1.0555508741284827</v>
      </c>
      <c r="AO450" s="18">
        <f t="shared" si="215"/>
        <v>2.3686535833333799E-2</v>
      </c>
      <c r="AP450" s="17">
        <f t="shared" si="216"/>
        <v>1.0555508741284827</v>
      </c>
      <c r="AQ450" s="18">
        <f t="shared" si="217"/>
        <v>5.5550874128482697</v>
      </c>
    </row>
    <row r="451" spans="1:43" x14ac:dyDescent="0.3">
      <c r="A451">
        <f t="shared" si="197"/>
        <v>449</v>
      </c>
      <c r="B451" s="7">
        <v>44484</v>
      </c>
      <c r="C451" s="8">
        <v>9.33</v>
      </c>
      <c r="D451" s="46">
        <v>1035.1895870000001</v>
      </c>
      <c r="E451" s="46">
        <v>0</v>
      </c>
      <c r="F451" s="46">
        <f t="shared" si="220"/>
        <v>150.29050976308318</v>
      </c>
      <c r="G451" s="47">
        <f t="shared" si="193"/>
        <v>1035.1895870000001</v>
      </c>
      <c r="H451" s="12">
        <f t="shared" si="198"/>
        <v>-0.11179428295702287</v>
      </c>
      <c r="I451" s="11">
        <f t="shared" si="218"/>
        <v>1.0612116387097359</v>
      </c>
      <c r="J451" s="12">
        <f t="shared" si="219"/>
        <v>6.1211638709735894</v>
      </c>
      <c r="K451" s="57">
        <f t="shared" si="199"/>
        <v>1185.4800967630833</v>
      </c>
      <c r="L451" s="59">
        <f t="shared" si="200"/>
        <v>-9.4638875393826538E-2</v>
      </c>
      <c r="M451" s="58">
        <f t="shared" si="201"/>
        <v>1.0658114654141049</v>
      </c>
      <c r="N451" s="59">
        <f t="shared" si="202"/>
        <v>6.5811465414104875</v>
      </c>
      <c r="O451" s="8">
        <v>10.1943</v>
      </c>
      <c r="P451" s="46">
        <v>1023.449247</v>
      </c>
      <c r="Q451" s="46">
        <v>0</v>
      </c>
      <c r="R451" s="46">
        <f t="shared" si="221"/>
        <v>150.29050976308318</v>
      </c>
      <c r="S451" s="48">
        <f t="shared" si="194"/>
        <v>1023.449247</v>
      </c>
      <c r="T451" s="14">
        <f t="shared" si="203"/>
        <v>-0.31692103077688438</v>
      </c>
      <c r="U451" s="13">
        <f t="shared" si="204"/>
        <v>1.0093184841621401</v>
      </c>
      <c r="V451" s="14">
        <f t="shared" si="222"/>
        <v>0.93184841621400949</v>
      </c>
      <c r="W451" s="56">
        <f t="shared" si="205"/>
        <v>1173.7397567630833</v>
      </c>
      <c r="X451" s="56">
        <f t="shared" si="206"/>
        <v>-0.27343777790843626</v>
      </c>
      <c r="Y451" s="56">
        <f t="shared" si="207"/>
        <v>1.0190936683651299</v>
      </c>
      <c r="Z451" s="56">
        <f t="shared" si="208"/>
        <v>1.9093668365129934</v>
      </c>
      <c r="AA451" s="8">
        <v>10.5822</v>
      </c>
      <c r="AB451" s="46">
        <v>1006.836804</v>
      </c>
      <c r="AC451" s="46">
        <v>0</v>
      </c>
      <c r="AD451" s="46">
        <f t="shared" si="223"/>
        <v>150.29050976308318</v>
      </c>
      <c r="AE451" s="49">
        <f t="shared" si="195"/>
        <v>1006.836804</v>
      </c>
      <c r="AF451" s="16">
        <f t="shared" si="209"/>
        <v>-0.39602962696282384</v>
      </c>
      <c r="AG451" s="15">
        <f t="shared" si="210"/>
        <v>0.96528718152072213</v>
      </c>
      <c r="AH451" s="16">
        <f t="shared" si="224"/>
        <v>-3.4712818479277874</v>
      </c>
      <c r="AI451" s="64">
        <f t="shared" si="211"/>
        <v>1157.1273137630833</v>
      </c>
      <c r="AJ451" s="64">
        <f t="shared" si="212"/>
        <v>-0.34171501788684555</v>
      </c>
      <c r="AK451" s="64">
        <f t="shared" si="213"/>
        <v>0.97825746386999546</v>
      </c>
      <c r="AL451" s="64">
        <f t="shared" si="214"/>
        <v>-2.1742536130004542</v>
      </c>
      <c r="AM451" s="9">
        <v>6.15</v>
      </c>
      <c r="AN451" s="17">
        <f t="shared" si="196"/>
        <v>1.0558008975645221</v>
      </c>
      <c r="AO451" s="18">
        <f t="shared" si="215"/>
        <v>2.3686535833333799E-2</v>
      </c>
      <c r="AP451" s="17">
        <f t="shared" si="216"/>
        <v>1.0558008975645221</v>
      </c>
      <c r="AQ451" s="18">
        <f t="shared" si="217"/>
        <v>5.5800897564522112</v>
      </c>
    </row>
    <row r="452" spans="1:43" x14ac:dyDescent="0.3">
      <c r="A452">
        <f t="shared" si="197"/>
        <v>450</v>
      </c>
      <c r="B452" s="7">
        <v>44487</v>
      </c>
      <c r="C452" s="8">
        <v>9.4033999999999995</v>
      </c>
      <c r="D452" s="46">
        <v>1034.765508</v>
      </c>
      <c r="E452" s="46">
        <v>0</v>
      </c>
      <c r="F452" s="46">
        <f t="shared" si="220"/>
        <v>150.32610837853233</v>
      </c>
      <c r="G452" s="47">
        <f t="shared" ref="G452:G504" si="225">+D452+E452</f>
        <v>1034.765508</v>
      </c>
      <c r="H452" s="12">
        <f t="shared" si="198"/>
        <v>-4.0966312386225834E-2</v>
      </c>
      <c r="I452" s="11">
        <f t="shared" si="218"/>
        <v>1.0607768994347431</v>
      </c>
      <c r="J452" s="12">
        <f t="shared" si="219"/>
        <v>6.077689943474307</v>
      </c>
      <c r="K452" s="57">
        <f t="shared" si="199"/>
        <v>1185.0916163785323</v>
      </c>
      <c r="L452" s="59">
        <f t="shared" si="200"/>
        <v>-3.2769878263816388E-2</v>
      </c>
      <c r="M452" s="58">
        <f t="shared" si="201"/>
        <v>1.0654622002943668</v>
      </c>
      <c r="N452" s="59">
        <f t="shared" si="202"/>
        <v>6.5462200294366779</v>
      </c>
      <c r="O452" s="8">
        <v>10.264099999999999</v>
      </c>
      <c r="P452" s="46">
        <v>1022.063638</v>
      </c>
      <c r="Q452" s="46">
        <v>0</v>
      </c>
      <c r="R452" s="46">
        <f t="shared" si="221"/>
        <v>150.32610837853233</v>
      </c>
      <c r="S452" s="48">
        <f t="shared" ref="S452:S504" si="226">+P452+Q452</f>
        <v>1022.063638</v>
      </c>
      <c r="T452" s="14">
        <f t="shared" si="203"/>
        <v>-0.13538619565763854</v>
      </c>
      <c r="U452" s="13">
        <f t="shared" si="204"/>
        <v>1.0079520062643637</v>
      </c>
      <c r="V452" s="14">
        <f t="shared" si="222"/>
        <v>0.79520062643636535</v>
      </c>
      <c r="W452" s="56">
        <f t="shared" si="205"/>
        <v>1172.3897463785322</v>
      </c>
      <c r="X452" s="56">
        <f t="shared" si="206"/>
        <v>-0.11501786292679173</v>
      </c>
      <c r="Y452" s="56">
        <f t="shared" si="207"/>
        <v>1.0179215286065542</v>
      </c>
      <c r="Z452" s="56">
        <f t="shared" si="208"/>
        <v>1.792152860655416</v>
      </c>
      <c r="AA452" s="8">
        <v>10.666399999999999</v>
      </c>
      <c r="AB452" s="46">
        <v>1004.1262390000001</v>
      </c>
      <c r="AC452" s="46">
        <v>0</v>
      </c>
      <c r="AD452" s="46">
        <f t="shared" si="223"/>
        <v>150.32610837853233</v>
      </c>
      <c r="AE452" s="49">
        <f t="shared" ref="AE452:AE504" si="227">+AC452+AB452</f>
        <v>1004.1262390000001</v>
      </c>
      <c r="AF452" s="16">
        <f t="shared" si="209"/>
        <v>-0.26921592349736789</v>
      </c>
      <c r="AG452" s="15">
        <f t="shared" si="210"/>
        <v>0.96268847472058938</v>
      </c>
      <c r="AH452" s="16">
        <f t="shared" si="224"/>
        <v>-3.7311525279410618</v>
      </c>
      <c r="AI452" s="64">
        <f t="shared" si="211"/>
        <v>1154.4523473785323</v>
      </c>
      <c r="AJ452" s="64">
        <f t="shared" si="212"/>
        <v>-0.23117303971088576</v>
      </c>
      <c r="AK452" s="64">
        <f t="shared" si="213"/>
        <v>0.97599599635456857</v>
      </c>
      <c r="AL452" s="64">
        <f t="shared" si="214"/>
        <v>-2.4004003645431427</v>
      </c>
      <c r="AM452" s="9">
        <v>6.15</v>
      </c>
      <c r="AN452" s="17">
        <f t="shared" ref="AN452:AN504" si="228">+((AM451/100+1)^(1/252))*AN451</f>
        <v>1.0560509802224525</v>
      </c>
      <c r="AO452" s="18">
        <f t="shared" si="215"/>
        <v>2.3686535833333799E-2</v>
      </c>
      <c r="AP452" s="17">
        <f t="shared" si="216"/>
        <v>1.0560509802224525</v>
      </c>
      <c r="AQ452" s="18">
        <f t="shared" si="217"/>
        <v>5.6050980222452473</v>
      </c>
    </row>
    <row r="453" spans="1:43" x14ac:dyDescent="0.3">
      <c r="A453">
        <f t="shared" ref="A453:A504" si="229">+A452+1</f>
        <v>451</v>
      </c>
      <c r="B453" s="7">
        <v>44488</v>
      </c>
      <c r="C453" s="8">
        <v>9.8744999999999994</v>
      </c>
      <c r="D453" s="46">
        <v>1030.103734</v>
      </c>
      <c r="E453" s="46">
        <v>0</v>
      </c>
      <c r="F453" s="46">
        <f t="shared" si="220"/>
        <v>150.36171542606027</v>
      </c>
      <c r="G453" s="47">
        <f t="shared" si="225"/>
        <v>1030.103734</v>
      </c>
      <c r="H453" s="12">
        <f t="shared" ref="H453:H504" si="230">+(G453/D452-1)*100</f>
        <v>-0.45051501658672777</v>
      </c>
      <c r="I453" s="11">
        <f t="shared" si="218"/>
        <v>1.0559979402103064</v>
      </c>
      <c r="J453" s="12">
        <f t="shared" si="219"/>
        <v>5.5997940210306352</v>
      </c>
      <c r="K453" s="57">
        <f t="shared" ref="K453:K504" si="231">+D453+F453</f>
        <v>1180.4654494260603</v>
      </c>
      <c r="L453" s="59">
        <f t="shared" ref="L453:L504" si="232">+(K453/K452-1)*100</f>
        <v>-0.39036365531036621</v>
      </c>
      <c r="M453" s="58">
        <f t="shared" ref="M453:M504" si="233">+(1+L453/100)*M452</f>
        <v>1.0613030231033473</v>
      </c>
      <c r="N453" s="59">
        <f t="shared" ref="N453:N504" si="234">+(M453-1)*100</f>
        <v>6.1303023103347343</v>
      </c>
      <c r="O453" s="8">
        <v>10.8733</v>
      </c>
      <c r="P453" s="46">
        <v>1007.132501</v>
      </c>
      <c r="Q453" s="46">
        <v>0</v>
      </c>
      <c r="R453" s="46">
        <f t="shared" si="221"/>
        <v>150.36171542606027</v>
      </c>
      <c r="S453" s="48">
        <f t="shared" si="226"/>
        <v>1007.132501</v>
      </c>
      <c r="T453" s="14">
        <f t="shared" ref="T453:T504" si="235">+(S453/P452-1)*100</f>
        <v>-1.4608813428895195</v>
      </c>
      <c r="U453" s="13">
        <f t="shared" ref="U453:U504" si="236">+(1+T453/100)*U452</f>
        <v>0.99322702345956693</v>
      </c>
      <c r="V453" s="14">
        <f t="shared" si="222"/>
        <v>-0.67729765404330733</v>
      </c>
      <c r="W453" s="56">
        <f t="shared" ref="W453:W504" si="237">+P453+R453</f>
        <v>1157.4942164260603</v>
      </c>
      <c r="X453" s="56">
        <f t="shared" ref="X453:X504" si="238">+(W453/W452-1)*100</f>
        <v>-1.2705271432544962</v>
      </c>
      <c r="Y453" s="56">
        <f t="shared" ref="Y453:Y504" si="239">+(1+X453/100)*Y452</f>
        <v>1.0049885592885768</v>
      </c>
      <c r="Z453" s="56">
        <f t="shared" ref="Z453:Z504" si="240">+(Y453-1)*100</f>
        <v>0.49885592885767771</v>
      </c>
      <c r="AA453" s="8">
        <v>11.176</v>
      </c>
      <c r="AB453" s="46">
        <v>985.99092499999995</v>
      </c>
      <c r="AC453" s="46">
        <v>0</v>
      </c>
      <c r="AD453" s="46">
        <f t="shared" si="223"/>
        <v>150.36171542606027</v>
      </c>
      <c r="AE453" s="49">
        <f t="shared" si="227"/>
        <v>985.99092499999995</v>
      </c>
      <c r="AF453" s="16">
        <f t="shared" ref="AF453:AF504" si="241">+(AE453/AB452-1)*100</f>
        <v>-1.8060790860381148</v>
      </c>
      <c r="AG453" s="15">
        <f t="shared" ref="AG453:AG504" si="242">+(1+AF453/100)*AG452</f>
        <v>0.94530155951496153</v>
      </c>
      <c r="AH453" s="16">
        <f t="shared" si="224"/>
        <v>-5.4698440485038464</v>
      </c>
      <c r="AI453" s="64">
        <f t="shared" ref="AI453:AI504" si="243">+AB453+AD453</f>
        <v>1136.3526404260601</v>
      </c>
      <c r="AJ453" s="64">
        <f t="shared" ref="AJ453:AJ504" si="244">+(AI453/AI452-1)*100</f>
        <v>-1.5678175884497936</v>
      </c>
      <c r="AK453" s="64">
        <f t="shared" ref="AK453:AK504" si="245">+(1+AJ453/100)*AK452</f>
        <v>0.96069415946115588</v>
      </c>
      <c r="AL453" s="64">
        <f t="shared" ref="AL453:AL504" si="246">+(AK453-1)*100</f>
        <v>-3.9305840538844117</v>
      </c>
      <c r="AM453" s="9">
        <v>6.15</v>
      </c>
      <c r="AN453" s="17">
        <f t="shared" si="228"/>
        <v>1.0563011221163012</v>
      </c>
      <c r="AO453" s="18">
        <f t="shared" ref="AO453:AO504" si="247">+(AN453/AN452-1)*100</f>
        <v>2.3686535833333799E-2</v>
      </c>
      <c r="AP453" s="17">
        <f t="shared" ref="AP453:AP504" si="248">+(1+AO453/100)*AP452</f>
        <v>1.0563011221163012</v>
      </c>
      <c r="AQ453" s="18">
        <f t="shared" ref="AQ453:AQ504" si="249">+(AP453-1)*100</f>
        <v>5.6301122116301228</v>
      </c>
    </row>
    <row r="454" spans="1:43" x14ac:dyDescent="0.3">
      <c r="A454">
        <f t="shared" si="229"/>
        <v>452</v>
      </c>
      <c r="B454" s="7">
        <v>44489</v>
      </c>
      <c r="C454" s="8">
        <v>9.9346999999999994</v>
      </c>
      <c r="D454" s="46">
        <v>1029.851251</v>
      </c>
      <c r="E454" s="46">
        <v>0</v>
      </c>
      <c r="F454" s="46">
        <f t="shared" si="220"/>
        <v>150.39733090766427</v>
      </c>
      <c r="G454" s="47">
        <f t="shared" si="225"/>
        <v>1029.851251</v>
      </c>
      <c r="H454" s="12">
        <f t="shared" si="230"/>
        <v>-2.4510444110281693E-2</v>
      </c>
      <c r="I454" s="11">
        <f t="shared" si="218"/>
        <v>1.0557391104253653</v>
      </c>
      <c r="J454" s="12">
        <f t="shared" si="219"/>
        <v>5.5739110425365279</v>
      </c>
      <c r="K454" s="57">
        <f t="shared" si="231"/>
        <v>1180.2485819076644</v>
      </c>
      <c r="L454" s="59">
        <f t="shared" si="232"/>
        <v>-1.8371356696744723E-2</v>
      </c>
      <c r="M454" s="58">
        <f t="shared" si="233"/>
        <v>1.0611080473393397</v>
      </c>
      <c r="N454" s="59">
        <f t="shared" si="234"/>
        <v>6.1108047339339722</v>
      </c>
      <c r="O454" s="8">
        <v>10.8796</v>
      </c>
      <c r="P454" s="46">
        <v>1007.388528</v>
      </c>
      <c r="Q454" s="46">
        <v>0</v>
      </c>
      <c r="R454" s="46">
        <f t="shared" si="221"/>
        <v>150.39733090766427</v>
      </c>
      <c r="S454" s="48">
        <f t="shared" si="226"/>
        <v>1007.388528</v>
      </c>
      <c r="T454" s="14">
        <f t="shared" si="235"/>
        <v>2.5421381967682954E-2</v>
      </c>
      <c r="U454" s="13">
        <f t="shared" si="236"/>
        <v>0.99347951549500679</v>
      </c>
      <c r="V454" s="14">
        <f t="shared" si="222"/>
        <v>-0.6520484504993207</v>
      </c>
      <c r="W454" s="56">
        <f t="shared" si="237"/>
        <v>1157.7858589076643</v>
      </c>
      <c r="X454" s="56">
        <f t="shared" si="238"/>
        <v>2.5196020633644345E-2</v>
      </c>
      <c r="Y454" s="56">
        <f t="shared" si="239"/>
        <v>1.0052417764133408</v>
      </c>
      <c r="Z454" s="56">
        <f t="shared" si="240"/>
        <v>0.52417764133407818</v>
      </c>
      <c r="AA454" s="8">
        <v>11.252700000000001</v>
      </c>
      <c r="AB454" s="46">
        <v>983.65890300000001</v>
      </c>
      <c r="AC454" s="46">
        <v>0</v>
      </c>
      <c r="AD454" s="46">
        <f t="shared" si="223"/>
        <v>150.39733090766427</v>
      </c>
      <c r="AE454" s="49">
        <f t="shared" si="227"/>
        <v>983.65890300000001</v>
      </c>
      <c r="AF454" s="16">
        <f t="shared" si="241"/>
        <v>-0.23651556427863873</v>
      </c>
      <c r="AG454" s="15">
        <f t="shared" si="242"/>
        <v>0.94306577419733995</v>
      </c>
      <c r="AH454" s="16">
        <f t="shared" si="224"/>
        <v>-5.6934225802660059</v>
      </c>
      <c r="AI454" s="64">
        <f t="shared" si="243"/>
        <v>1134.0562339076644</v>
      </c>
      <c r="AJ454" s="64">
        <f t="shared" si="244"/>
        <v>-0.20208572908624323</v>
      </c>
      <c r="AK454" s="64">
        <f t="shared" si="245"/>
        <v>0.9587527336647198</v>
      </c>
      <c r="AL454" s="64">
        <f t="shared" si="246"/>
        <v>-4.1247266335280202</v>
      </c>
      <c r="AM454" s="9">
        <v>6.15</v>
      </c>
      <c r="AN454" s="17">
        <f t="shared" si="228"/>
        <v>1.0565513232600992</v>
      </c>
      <c r="AO454" s="18">
        <f t="shared" si="247"/>
        <v>2.3686535833333799E-2</v>
      </c>
      <c r="AP454" s="17">
        <f t="shared" si="248"/>
        <v>1.0565513232600992</v>
      </c>
      <c r="AQ454" s="18">
        <f t="shared" si="249"/>
        <v>5.6551323260099151</v>
      </c>
    </row>
    <row r="455" spans="1:43" x14ac:dyDescent="0.3">
      <c r="A455">
        <f t="shared" si="229"/>
        <v>453</v>
      </c>
      <c r="B455" s="7">
        <v>44490</v>
      </c>
      <c r="C455" s="8">
        <v>10.51</v>
      </c>
      <c r="D455" s="46">
        <v>1024.203297</v>
      </c>
      <c r="E455" s="46">
        <v>0</v>
      </c>
      <c r="F455" s="46">
        <f t="shared" si="220"/>
        <v>150.43295482534208</v>
      </c>
      <c r="G455" s="47">
        <f t="shared" si="225"/>
        <v>1024.203297</v>
      </c>
      <c r="H455" s="12">
        <f t="shared" si="230"/>
        <v>-0.54842425005706685</v>
      </c>
      <c r="I455" s="11">
        <f t="shared" si="218"/>
        <v>1.0499491811264559</v>
      </c>
      <c r="J455" s="12">
        <f t="shared" si="219"/>
        <v>4.9949181126455855</v>
      </c>
      <c r="K455" s="57">
        <f t="shared" si="231"/>
        <v>1174.636251825342</v>
      </c>
      <c r="L455" s="59">
        <f t="shared" si="232"/>
        <v>-0.47552101890696585</v>
      </c>
      <c r="M455" s="58">
        <f t="shared" si="233"/>
        <v>1.0560622555409278</v>
      </c>
      <c r="N455" s="59">
        <f t="shared" si="234"/>
        <v>5.6062255540927808</v>
      </c>
      <c r="O455" s="8">
        <v>11.465</v>
      </c>
      <c r="P455" s="46">
        <v>993.42244100000005</v>
      </c>
      <c r="Q455" s="46">
        <v>0</v>
      </c>
      <c r="R455" s="46">
        <f t="shared" si="221"/>
        <v>150.43295482534208</v>
      </c>
      <c r="S455" s="48">
        <f t="shared" si="226"/>
        <v>993.42244100000005</v>
      </c>
      <c r="T455" s="14">
        <f t="shared" si="235"/>
        <v>-1.3863654996873143</v>
      </c>
      <c r="U455" s="13">
        <f t="shared" si="236"/>
        <v>0.97970625824572333</v>
      </c>
      <c r="V455" s="14">
        <f t="shared" si="222"/>
        <v>-2.0293741754276673</v>
      </c>
      <c r="W455" s="56">
        <f t="shared" si="237"/>
        <v>1143.8553958253422</v>
      </c>
      <c r="X455" s="56">
        <f t="shared" si="238"/>
        <v>-1.2031985859168426</v>
      </c>
      <c r="Y455" s="56">
        <f t="shared" si="239"/>
        <v>0.99314672157449013</v>
      </c>
      <c r="Z455" s="56">
        <f t="shared" si="240"/>
        <v>-0.68532784255098678</v>
      </c>
      <c r="AA455" s="8">
        <v>11.775399999999999</v>
      </c>
      <c r="AB455" s="46">
        <v>965.65428099999997</v>
      </c>
      <c r="AC455" s="46">
        <v>0</v>
      </c>
      <c r="AD455" s="46">
        <f t="shared" si="223"/>
        <v>150.43295482534208</v>
      </c>
      <c r="AE455" s="49">
        <f t="shared" si="227"/>
        <v>965.65428099999997</v>
      </c>
      <c r="AF455" s="16">
        <f t="shared" si="241"/>
        <v>-1.830372494478405</v>
      </c>
      <c r="AG455" s="15">
        <f t="shared" si="242"/>
        <v>0.92580415766159196</v>
      </c>
      <c r="AH455" s="16">
        <f t="shared" si="224"/>
        <v>-7.4195842338408031</v>
      </c>
      <c r="AI455" s="64">
        <f t="shared" si="243"/>
        <v>1116.0872358253421</v>
      </c>
      <c r="AJ455" s="64">
        <f t="shared" si="244"/>
        <v>-1.5844891589198995</v>
      </c>
      <c r="AK455" s="64">
        <f t="shared" si="245"/>
        <v>0.9435614005389541</v>
      </c>
      <c r="AL455" s="64">
        <f t="shared" si="246"/>
        <v>-5.6438599461045902</v>
      </c>
      <c r="AM455" s="9">
        <v>6.15</v>
      </c>
      <c r="AN455" s="17">
        <f t="shared" si="228"/>
        <v>1.0568015836678808</v>
      </c>
      <c r="AO455" s="18">
        <f t="shared" si="247"/>
        <v>2.3686535833333799E-2</v>
      </c>
      <c r="AP455" s="17">
        <f t="shared" si="248"/>
        <v>1.0568015836678808</v>
      </c>
      <c r="AQ455" s="18">
        <f t="shared" si="249"/>
        <v>5.6801583667880795</v>
      </c>
    </row>
    <row r="456" spans="1:43" x14ac:dyDescent="0.3">
      <c r="A456">
        <f t="shared" si="229"/>
        <v>454</v>
      </c>
      <c r="B456" s="7">
        <v>44491</v>
      </c>
      <c r="C456" s="8">
        <v>10.88</v>
      </c>
      <c r="D456" s="46">
        <v>1020.776059</v>
      </c>
      <c r="E456" s="46">
        <v>0</v>
      </c>
      <c r="F456" s="46">
        <f t="shared" si="220"/>
        <v>150.46858718109192</v>
      </c>
      <c r="G456" s="47">
        <f t="shared" si="225"/>
        <v>1020.776059</v>
      </c>
      <c r="H456" s="12">
        <f t="shared" si="230"/>
        <v>-0.33462477713542826</v>
      </c>
      <c r="I456" s="11">
        <f t="shared" si="218"/>
        <v>1.0464357910190762</v>
      </c>
      <c r="J456" s="12">
        <f t="shared" si="219"/>
        <v>4.6435791019076245</v>
      </c>
      <c r="K456" s="57">
        <f t="shared" si="231"/>
        <v>1171.2446461810919</v>
      </c>
      <c r="L456" s="59">
        <f t="shared" si="232"/>
        <v>-0.28873667392604885</v>
      </c>
      <c r="M456" s="58">
        <f t="shared" si="233"/>
        <v>1.0530130165096905</v>
      </c>
      <c r="N456" s="59">
        <f t="shared" si="234"/>
        <v>5.301301650969048</v>
      </c>
      <c r="O456" s="8">
        <v>11.4703</v>
      </c>
      <c r="P456" s="46">
        <v>993.72175100000004</v>
      </c>
      <c r="Q456" s="46">
        <v>0</v>
      </c>
      <c r="R456" s="46">
        <f t="shared" si="221"/>
        <v>150.46858718109192</v>
      </c>
      <c r="S456" s="48">
        <f t="shared" si="226"/>
        <v>993.72175100000004</v>
      </c>
      <c r="T456" s="14">
        <f t="shared" si="235"/>
        <v>3.0129176435633731E-2</v>
      </c>
      <c r="U456" s="13">
        <f t="shared" si="236"/>
        <v>0.98000143567282116</v>
      </c>
      <c r="V456" s="14">
        <f t="shared" si="222"/>
        <v>-1.9998564327178836</v>
      </c>
      <c r="W456" s="56">
        <f t="shared" si="237"/>
        <v>1144.1903381810919</v>
      </c>
      <c r="X456" s="56">
        <f t="shared" si="238"/>
        <v>2.9281879245579567E-2</v>
      </c>
      <c r="Y456" s="56">
        <f t="shared" si="239"/>
        <v>0.99343753359823306</v>
      </c>
      <c r="Z456" s="56">
        <f t="shared" si="240"/>
        <v>-0.65624664017669421</v>
      </c>
      <c r="AA456" s="8">
        <v>11.784000000000001</v>
      </c>
      <c r="AB456" s="46">
        <v>965.78216199999997</v>
      </c>
      <c r="AC456" s="46">
        <v>0</v>
      </c>
      <c r="AD456" s="46">
        <f t="shared" si="223"/>
        <v>150.46858718109192</v>
      </c>
      <c r="AE456" s="49">
        <f t="shared" si="227"/>
        <v>965.78216199999997</v>
      </c>
      <c r="AF456" s="16">
        <f t="shared" si="241"/>
        <v>1.3242938235369373E-2</v>
      </c>
      <c r="AG456" s="15">
        <f t="shared" si="242"/>
        <v>0.92592676133437157</v>
      </c>
      <c r="AH456" s="16">
        <f t="shared" si="224"/>
        <v>-7.4073238665628427</v>
      </c>
      <c r="AI456" s="64">
        <f t="shared" si="243"/>
        <v>1116.2507491810918</v>
      </c>
      <c r="AJ456" s="64">
        <f t="shared" si="244"/>
        <v>1.4650589174491913E-2</v>
      </c>
      <c r="AK456" s="64">
        <f t="shared" si="245"/>
        <v>0.94369963784335609</v>
      </c>
      <c r="AL456" s="64">
        <f t="shared" si="246"/>
        <v>-5.6300362156643917</v>
      </c>
      <c r="AM456" s="9">
        <v>6.15</v>
      </c>
      <c r="AN456" s="17">
        <f t="shared" si="228"/>
        <v>1.0570519033536836</v>
      </c>
      <c r="AO456" s="18">
        <f t="shared" si="247"/>
        <v>2.3686535833333799E-2</v>
      </c>
      <c r="AP456" s="17">
        <f t="shared" si="248"/>
        <v>1.0570519033536836</v>
      </c>
      <c r="AQ456" s="18">
        <f t="shared" si="249"/>
        <v>5.7051903353683597</v>
      </c>
    </row>
    <row r="457" spans="1:43" x14ac:dyDescent="0.3">
      <c r="A457">
        <f t="shared" si="229"/>
        <v>455</v>
      </c>
      <c r="B457" s="7">
        <v>44494</v>
      </c>
      <c r="C457" s="8">
        <v>11.16</v>
      </c>
      <c r="D457" s="46">
        <v>1018.320877</v>
      </c>
      <c r="E457" s="46">
        <v>0</v>
      </c>
      <c r="F457" s="46">
        <f t="shared" si="220"/>
        <v>150.50422797691249</v>
      </c>
      <c r="G457" s="47">
        <f t="shared" si="225"/>
        <v>1018.320877</v>
      </c>
      <c r="H457" s="12">
        <f t="shared" si="230"/>
        <v>-0.24052111904008244</v>
      </c>
      <c r="I457" s="11">
        <f t="shared" si="218"/>
        <v>1.0439188919444813</v>
      </c>
      <c r="J457" s="12">
        <f t="shared" si="219"/>
        <v>4.3918891944481286</v>
      </c>
      <c r="K457" s="57">
        <f t="shared" si="231"/>
        <v>1168.8251049769124</v>
      </c>
      <c r="L457" s="59">
        <f t="shared" si="232"/>
        <v>-0.20657863513557917</v>
      </c>
      <c r="M457" s="58">
        <f t="shared" si="233"/>
        <v>1.0508377165923848</v>
      </c>
      <c r="N457" s="59">
        <f t="shared" si="234"/>
        <v>5.0837716592384785</v>
      </c>
      <c r="O457" s="8">
        <v>11.61</v>
      </c>
      <c r="P457" s="46">
        <v>990.77096500000005</v>
      </c>
      <c r="Q457" s="46">
        <v>0</v>
      </c>
      <c r="R457" s="46">
        <f t="shared" si="221"/>
        <v>150.50422797691249</v>
      </c>
      <c r="S457" s="48">
        <f t="shared" si="226"/>
        <v>990.77096500000005</v>
      </c>
      <c r="T457" s="14">
        <f t="shared" si="235"/>
        <v>-0.2969428813478836</v>
      </c>
      <c r="U457" s="13">
        <f t="shared" si="236"/>
        <v>0.97709139117248367</v>
      </c>
      <c r="V457" s="14">
        <f t="shared" si="222"/>
        <v>-2.290860882751633</v>
      </c>
      <c r="W457" s="56">
        <f t="shared" si="237"/>
        <v>1141.2751929769124</v>
      </c>
      <c r="X457" s="56">
        <f t="shared" si="238"/>
        <v>-0.25477799513791144</v>
      </c>
      <c r="Y457" s="56">
        <f t="shared" si="239"/>
        <v>0.99090647336718396</v>
      </c>
      <c r="Z457" s="56">
        <f t="shared" si="240"/>
        <v>-0.90935266328160402</v>
      </c>
      <c r="AA457" s="8">
        <v>11.775</v>
      </c>
      <c r="AB457" s="46">
        <v>966.52170799999999</v>
      </c>
      <c r="AC457" s="46">
        <v>0</v>
      </c>
      <c r="AD457" s="46">
        <f t="shared" si="223"/>
        <v>150.50422797691249</v>
      </c>
      <c r="AE457" s="49">
        <f t="shared" si="227"/>
        <v>966.52170799999999</v>
      </c>
      <c r="AF457" s="16">
        <f t="shared" si="241"/>
        <v>7.6574824955200071E-2</v>
      </c>
      <c r="AG457" s="15">
        <f t="shared" si="242"/>
        <v>0.92663578813107672</v>
      </c>
      <c r="AH457" s="16">
        <f t="shared" si="224"/>
        <v>-7.3364211868923279</v>
      </c>
      <c r="AI457" s="64">
        <f t="shared" si="243"/>
        <v>1117.0259359769125</v>
      </c>
      <c r="AJ457" s="64">
        <f t="shared" si="244"/>
        <v>6.9445578996418789E-2</v>
      </c>
      <c r="AK457" s="64">
        <f t="shared" si="245"/>
        <v>0.94435499552084357</v>
      </c>
      <c r="AL457" s="64">
        <f t="shared" si="246"/>
        <v>-5.564500447915643</v>
      </c>
      <c r="AM457" s="9">
        <v>6.15</v>
      </c>
      <c r="AN457" s="17">
        <f t="shared" si="228"/>
        <v>1.0573022823315483</v>
      </c>
      <c r="AO457" s="18">
        <f t="shared" si="247"/>
        <v>2.3686535833333799E-2</v>
      </c>
      <c r="AP457" s="17">
        <f t="shared" si="248"/>
        <v>1.0573022823315483</v>
      </c>
      <c r="AQ457" s="18">
        <f t="shared" si="249"/>
        <v>5.7302282331548327</v>
      </c>
    </row>
    <row r="458" spans="1:43" x14ac:dyDescent="0.3">
      <c r="A458">
        <f t="shared" si="229"/>
        <v>456</v>
      </c>
      <c r="B458" s="7">
        <v>44495</v>
      </c>
      <c r="C458" s="8">
        <v>11.62</v>
      </c>
      <c r="D458" s="46">
        <v>1014.0760739999999</v>
      </c>
      <c r="E458" s="46">
        <v>0</v>
      </c>
      <c r="F458" s="46">
        <f t="shared" si="220"/>
        <v>150.53987721480291</v>
      </c>
      <c r="G458" s="47">
        <f t="shared" si="225"/>
        <v>1014.0760739999999</v>
      </c>
      <c r="H458" s="12">
        <f t="shared" si="230"/>
        <v>-0.41684336399989697</v>
      </c>
      <c r="I458" s="11">
        <f t="shared" si="218"/>
        <v>1.0395673853178695</v>
      </c>
      <c r="J458" s="12">
        <f t="shared" si="219"/>
        <v>3.9567385317869519</v>
      </c>
      <c r="K458" s="57">
        <f t="shared" si="231"/>
        <v>1164.6159512148029</v>
      </c>
      <c r="L458" s="59">
        <f t="shared" si="232"/>
        <v>-0.36011835681717397</v>
      </c>
      <c r="M458" s="58">
        <f t="shared" si="233"/>
        <v>1.0470534570745771</v>
      </c>
      <c r="N458" s="59">
        <f t="shared" si="234"/>
        <v>4.7053457074577087</v>
      </c>
      <c r="O458" s="8">
        <v>11.8856</v>
      </c>
      <c r="P458" s="46">
        <v>984.593029</v>
      </c>
      <c r="Q458" s="46">
        <v>0</v>
      </c>
      <c r="R458" s="46">
        <f t="shared" si="221"/>
        <v>150.53987721480291</v>
      </c>
      <c r="S458" s="48">
        <f t="shared" si="226"/>
        <v>984.593029</v>
      </c>
      <c r="T458" s="14">
        <f t="shared" si="235"/>
        <v>-0.62354834954212457</v>
      </c>
      <c r="U458" s="13">
        <f t="shared" si="236"/>
        <v>0.97099875392930945</v>
      </c>
      <c r="V458" s="14">
        <f t="shared" si="222"/>
        <v>-2.9001246070690545</v>
      </c>
      <c r="W458" s="56">
        <f t="shared" si="237"/>
        <v>1135.1329062148029</v>
      </c>
      <c r="X458" s="56">
        <f t="shared" si="238"/>
        <v>-0.53819506460032196</v>
      </c>
      <c r="Y458" s="56">
        <f t="shared" si="239"/>
        <v>0.9855734636327167</v>
      </c>
      <c r="Z458" s="56">
        <f t="shared" si="240"/>
        <v>-1.4426536367283305</v>
      </c>
      <c r="AA458" s="8">
        <v>11.918799999999999</v>
      </c>
      <c r="AB458" s="46">
        <v>961.97528499999999</v>
      </c>
      <c r="AC458" s="46">
        <v>0</v>
      </c>
      <c r="AD458" s="46">
        <f t="shared" si="223"/>
        <v>150.53987721480291</v>
      </c>
      <c r="AE458" s="49">
        <f t="shared" si="227"/>
        <v>961.97528499999999</v>
      </c>
      <c r="AF458" s="16">
        <f t="shared" si="241"/>
        <v>-0.47039015910028681</v>
      </c>
      <c r="AG458" s="15">
        <f t="shared" si="242"/>
        <v>0.92227698457300678</v>
      </c>
      <c r="AH458" s="16">
        <f t="shared" si="224"/>
        <v>-7.7723015426993225</v>
      </c>
      <c r="AI458" s="64">
        <f t="shared" si="243"/>
        <v>1112.5151622148028</v>
      </c>
      <c r="AJ458" s="64">
        <f t="shared" si="244"/>
        <v>-0.40381996664784481</v>
      </c>
      <c r="AK458" s="64">
        <f t="shared" si="245"/>
        <v>0.94054150149289406</v>
      </c>
      <c r="AL458" s="64">
        <f t="shared" si="246"/>
        <v>-5.9458498507105944</v>
      </c>
      <c r="AM458" s="9">
        <v>6.15</v>
      </c>
      <c r="AN458" s="17">
        <f t="shared" si="228"/>
        <v>1.0575527206155195</v>
      </c>
      <c r="AO458" s="18">
        <f t="shared" si="247"/>
        <v>2.3686535833333799E-2</v>
      </c>
      <c r="AP458" s="17">
        <f t="shared" si="248"/>
        <v>1.0575527206155195</v>
      </c>
      <c r="AQ458" s="18">
        <f t="shared" si="249"/>
        <v>5.7552720615519526</v>
      </c>
    </row>
    <row r="459" spans="1:43" x14ac:dyDescent="0.3">
      <c r="A459">
        <f t="shared" si="229"/>
        <v>457</v>
      </c>
      <c r="B459" s="7">
        <v>44496</v>
      </c>
      <c r="C459" s="8">
        <v>11.54</v>
      </c>
      <c r="D459" s="46">
        <v>1015.325611</v>
      </c>
      <c r="E459" s="46">
        <v>0</v>
      </c>
      <c r="F459" s="46">
        <f t="shared" si="220"/>
        <v>150.57553489676286</v>
      </c>
      <c r="G459" s="47">
        <f t="shared" si="225"/>
        <v>1015.325611</v>
      </c>
      <c r="H459" s="12">
        <f t="shared" si="230"/>
        <v>0.12321925662550637</v>
      </c>
      <c r="I459" s="11">
        <f t="shared" si="218"/>
        <v>1.0408483325221793</v>
      </c>
      <c r="J459" s="12">
        <f t="shared" si="219"/>
        <v>4.0848332522179343</v>
      </c>
      <c r="K459" s="57">
        <f t="shared" si="231"/>
        <v>1165.901145896763</v>
      </c>
      <c r="L459" s="59">
        <f t="shared" si="232"/>
        <v>0.11035351873891486</v>
      </c>
      <c r="M459" s="58">
        <f t="shared" si="233"/>
        <v>1.0482089174075364</v>
      </c>
      <c r="N459" s="59">
        <f t="shared" si="234"/>
        <v>4.8208917407536411</v>
      </c>
      <c r="O459" s="8">
        <v>11.7677</v>
      </c>
      <c r="P459" s="46">
        <v>987.84870699999999</v>
      </c>
      <c r="Q459" s="46">
        <v>0</v>
      </c>
      <c r="R459" s="46">
        <f t="shared" si="221"/>
        <v>150.57553489676286</v>
      </c>
      <c r="S459" s="48">
        <f t="shared" si="226"/>
        <v>987.84870699999999</v>
      </c>
      <c r="T459" s="14">
        <f t="shared" si="235"/>
        <v>0.33066230453679957</v>
      </c>
      <c r="U459" s="13">
        <f t="shared" si="236"/>
        <v>0.97420948078607572</v>
      </c>
      <c r="V459" s="14">
        <f t="shared" si="222"/>
        <v>-2.5790519213924279</v>
      </c>
      <c r="W459" s="56">
        <f t="shared" si="237"/>
        <v>1138.4242418967629</v>
      </c>
      <c r="X459" s="56">
        <f t="shared" si="238"/>
        <v>0.28995156989459758</v>
      </c>
      <c r="Y459" s="56">
        <f t="shared" si="239"/>
        <v>0.98843114936298426</v>
      </c>
      <c r="Z459" s="56">
        <f t="shared" si="240"/>
        <v>-1.1568850637015737</v>
      </c>
      <c r="AA459" s="8">
        <v>11.820600000000001</v>
      </c>
      <c r="AB459" s="46">
        <v>965.79575399999999</v>
      </c>
      <c r="AC459" s="46">
        <v>0</v>
      </c>
      <c r="AD459" s="46">
        <f t="shared" si="223"/>
        <v>150.57553489676286</v>
      </c>
      <c r="AE459" s="49">
        <f t="shared" si="227"/>
        <v>965.79575399999999</v>
      </c>
      <c r="AF459" s="16">
        <f t="shared" si="241"/>
        <v>0.39714835293300776</v>
      </c>
      <c r="AG459" s="15">
        <f t="shared" si="242"/>
        <v>0.92593979242671864</v>
      </c>
      <c r="AH459" s="16">
        <f t="shared" si="224"/>
        <v>-7.406020757328136</v>
      </c>
      <c r="AI459" s="64">
        <f t="shared" si="243"/>
        <v>1116.371288896763</v>
      </c>
      <c r="AJ459" s="64">
        <f t="shared" si="244"/>
        <v>0.34661340473629565</v>
      </c>
      <c r="AK459" s="64">
        <f t="shared" si="245"/>
        <v>0.94380154441417641</v>
      </c>
      <c r="AL459" s="64">
        <f t="shared" si="246"/>
        <v>-5.6198455585823588</v>
      </c>
      <c r="AM459" s="9">
        <v>6.15</v>
      </c>
      <c r="AN459" s="17">
        <f t="shared" si="228"/>
        <v>1.0578032182196446</v>
      </c>
      <c r="AO459" s="18">
        <f t="shared" si="247"/>
        <v>2.3686535833333799E-2</v>
      </c>
      <c r="AP459" s="17">
        <f t="shared" si="248"/>
        <v>1.0578032182196446</v>
      </c>
      <c r="AQ459" s="18">
        <f t="shared" si="249"/>
        <v>5.7803218219644625</v>
      </c>
    </row>
    <row r="460" spans="1:43" x14ac:dyDescent="0.3">
      <c r="A460">
        <f t="shared" si="229"/>
        <v>458</v>
      </c>
      <c r="B460" s="7">
        <v>44497</v>
      </c>
      <c r="C460" s="8">
        <v>12.4335</v>
      </c>
      <c r="D460" s="46">
        <v>1006.850092</v>
      </c>
      <c r="E460" s="46">
        <v>0</v>
      </c>
      <c r="F460" s="46">
        <f t="shared" si="220"/>
        <v>150.61120102479242</v>
      </c>
      <c r="G460" s="47">
        <f t="shared" si="225"/>
        <v>1006.850092</v>
      </c>
      <c r="H460" s="12">
        <f t="shared" si="230"/>
        <v>-0.83475871269044211</v>
      </c>
      <c r="I460" s="11">
        <f t="shared" si="218"/>
        <v>1.0321597603805572</v>
      </c>
      <c r="J460" s="12">
        <f t="shared" si="219"/>
        <v>3.2159760380557234</v>
      </c>
      <c r="K460" s="57">
        <f t="shared" si="231"/>
        <v>1157.4612930247924</v>
      </c>
      <c r="L460" s="59">
        <f t="shared" si="232"/>
        <v>-0.72389094921756492</v>
      </c>
      <c r="M460" s="58">
        <f t="shared" si="233"/>
        <v>1.0406210279255319</v>
      </c>
      <c r="N460" s="59">
        <f t="shared" si="234"/>
        <v>4.0621027925531905</v>
      </c>
      <c r="O460" s="8">
        <v>12.4649</v>
      </c>
      <c r="P460" s="46">
        <v>971.81598199999996</v>
      </c>
      <c r="Q460" s="46">
        <v>0</v>
      </c>
      <c r="R460" s="46">
        <f t="shared" si="221"/>
        <v>150.61120102479242</v>
      </c>
      <c r="S460" s="48">
        <f t="shared" si="226"/>
        <v>971.81598199999996</v>
      </c>
      <c r="T460" s="14">
        <f t="shared" si="235"/>
        <v>-1.6229939753314881</v>
      </c>
      <c r="U460" s="13">
        <f t="shared" si="236"/>
        <v>0.95839811960580956</v>
      </c>
      <c r="V460" s="14">
        <f t="shared" si="222"/>
        <v>-4.1601880394190438</v>
      </c>
      <c r="W460" s="56">
        <f t="shared" si="237"/>
        <v>1122.4271830247924</v>
      </c>
      <c r="X460" s="56">
        <f t="shared" si="238"/>
        <v>-1.4051930979014693</v>
      </c>
      <c r="Y460" s="56">
        <f t="shared" si="239"/>
        <v>0.97454178307462747</v>
      </c>
      <c r="Z460" s="56">
        <f t="shared" si="240"/>
        <v>-2.5458216925372534</v>
      </c>
      <c r="AA460" s="8">
        <v>12.370900000000001</v>
      </c>
      <c r="AB460" s="46">
        <v>947.45186200000001</v>
      </c>
      <c r="AC460" s="46">
        <v>0</v>
      </c>
      <c r="AD460" s="46">
        <f t="shared" si="223"/>
        <v>150.61120102479242</v>
      </c>
      <c r="AE460" s="49">
        <f t="shared" si="227"/>
        <v>947.45186200000001</v>
      </c>
      <c r="AF460" s="16">
        <f t="shared" si="241"/>
        <v>-1.8993552129449531</v>
      </c>
      <c r="AG460" s="15">
        <f t="shared" si="242"/>
        <v>0.90835290671053004</v>
      </c>
      <c r="AH460" s="16">
        <f t="shared" si="224"/>
        <v>-9.1647093289469961</v>
      </c>
      <c r="AI460" s="64">
        <f t="shared" si="243"/>
        <v>1098.0630630247924</v>
      </c>
      <c r="AJ460" s="64">
        <f t="shared" si="244"/>
        <v>-1.6399764177080667</v>
      </c>
      <c r="AK460" s="64">
        <f t="shared" si="245"/>
        <v>0.92832342165581938</v>
      </c>
      <c r="AL460" s="64">
        <f t="shared" si="246"/>
        <v>-7.1676578344180619</v>
      </c>
      <c r="AM460" s="9">
        <v>7.65</v>
      </c>
      <c r="AN460" s="17">
        <f t="shared" si="228"/>
        <v>1.0580537751579744</v>
      </c>
      <c r="AO460" s="18">
        <f t="shared" si="247"/>
        <v>2.3686535833333799E-2</v>
      </c>
      <c r="AP460" s="17">
        <f t="shared" si="248"/>
        <v>1.0580537751579744</v>
      </c>
      <c r="AQ460" s="18">
        <f t="shared" si="249"/>
        <v>5.8053775157974385</v>
      </c>
    </row>
    <row r="461" spans="1:43" x14ac:dyDescent="0.3">
      <c r="A461">
        <f t="shared" si="229"/>
        <v>459</v>
      </c>
      <c r="B461" s="7">
        <v>44498</v>
      </c>
      <c r="C461" s="8">
        <v>12.1614</v>
      </c>
      <c r="D461" s="46">
        <v>1010.008887</v>
      </c>
      <c r="E461" s="46">
        <v>0</v>
      </c>
      <c r="F461" s="46">
        <f t="shared" si="220"/>
        <v>150.64687560089217</v>
      </c>
      <c r="G461" s="47">
        <f t="shared" si="225"/>
        <v>1010.008887</v>
      </c>
      <c r="H461" s="12">
        <f t="shared" si="230"/>
        <v>0.31373041777502664</v>
      </c>
      <c r="I461" s="11">
        <f t="shared" si="218"/>
        <v>1.0353979595089049</v>
      </c>
      <c r="J461" s="12">
        <f t="shared" si="219"/>
        <v>3.5397959508904897</v>
      </c>
      <c r="K461" s="57">
        <f t="shared" si="231"/>
        <v>1160.6557626008921</v>
      </c>
      <c r="L461" s="59">
        <f t="shared" si="232"/>
        <v>0.27598932209227378</v>
      </c>
      <c r="M461" s="58">
        <f t="shared" si="233"/>
        <v>1.0434930308460533</v>
      </c>
      <c r="N461" s="59">
        <f t="shared" si="234"/>
        <v>4.3493030846053271</v>
      </c>
      <c r="O461" s="8">
        <v>12.1549</v>
      </c>
      <c r="P461" s="46">
        <v>979.53381200000001</v>
      </c>
      <c r="Q461" s="46">
        <v>0</v>
      </c>
      <c r="R461" s="46">
        <f t="shared" si="221"/>
        <v>150.64687560089217</v>
      </c>
      <c r="S461" s="48">
        <f t="shared" si="226"/>
        <v>979.53381200000001</v>
      </c>
      <c r="T461" s="14">
        <f t="shared" si="235"/>
        <v>0.79416578271502836</v>
      </c>
      <c r="U461" s="13">
        <f t="shared" si="236"/>
        <v>0.96600938953390314</v>
      </c>
      <c r="V461" s="14">
        <f t="shared" si="222"/>
        <v>-3.399061046609686</v>
      </c>
      <c r="W461" s="56">
        <f t="shared" si="237"/>
        <v>1130.1806876008923</v>
      </c>
      <c r="X461" s="56">
        <f t="shared" si="238"/>
        <v>0.69078018541970376</v>
      </c>
      <c r="Y461" s="56">
        <f t="shared" si="239"/>
        <v>0.98127372461074291</v>
      </c>
      <c r="Z461" s="56">
        <f t="shared" si="240"/>
        <v>-1.8726275389257085</v>
      </c>
      <c r="AA461" s="8">
        <v>12.1602</v>
      </c>
      <c r="AB461" s="46">
        <v>955.01194699999996</v>
      </c>
      <c r="AC461" s="46">
        <v>0</v>
      </c>
      <c r="AD461" s="46">
        <f t="shared" si="223"/>
        <v>150.64687560089217</v>
      </c>
      <c r="AE461" s="49">
        <f t="shared" si="227"/>
        <v>955.01194699999996</v>
      </c>
      <c r="AF461" s="16">
        <f t="shared" si="241"/>
        <v>0.79793869253064198</v>
      </c>
      <c r="AG461" s="15">
        <f t="shared" si="242"/>
        <v>0.91560100601790018</v>
      </c>
      <c r="AH461" s="16">
        <f t="shared" si="224"/>
        <v>-8.4398993982099828</v>
      </c>
      <c r="AI461" s="64">
        <f t="shared" si="243"/>
        <v>1105.6588226008921</v>
      </c>
      <c r="AJ461" s="64">
        <f t="shared" si="244"/>
        <v>0.69174165235792451</v>
      </c>
      <c r="AK461" s="64">
        <f t="shared" si="245"/>
        <v>0.93474502143200699</v>
      </c>
      <c r="AL461" s="64">
        <f t="shared" si="246"/>
        <v>-6.5254978567993005</v>
      </c>
      <c r="AM461" s="9">
        <v>7.65</v>
      </c>
      <c r="AN461" s="17">
        <f t="shared" si="228"/>
        <v>1.0583633223112983</v>
      </c>
      <c r="AO461" s="18">
        <f t="shared" si="247"/>
        <v>2.9256277950295839E-2</v>
      </c>
      <c r="AP461" s="17">
        <f t="shared" si="248"/>
        <v>1.0583633223112983</v>
      </c>
      <c r="AQ461" s="18">
        <f t="shared" si="249"/>
        <v>5.836332231129826</v>
      </c>
    </row>
    <row r="462" spans="1:43" x14ac:dyDescent="0.3">
      <c r="A462">
        <f t="shared" si="229"/>
        <v>460</v>
      </c>
      <c r="B462" s="7">
        <v>44501</v>
      </c>
      <c r="C462" s="8">
        <v>12.31</v>
      </c>
      <c r="D462" s="46">
        <v>1009.002558</v>
      </c>
      <c r="E462" s="46">
        <v>0</v>
      </c>
      <c r="F462" s="46">
        <f t="shared" si="220"/>
        <v>150.69094926954142</v>
      </c>
      <c r="G462" s="47">
        <f t="shared" si="225"/>
        <v>1009.002558</v>
      </c>
      <c r="H462" s="12">
        <f t="shared" si="230"/>
        <v>-9.9635657958319079E-2</v>
      </c>
      <c r="I462" s="11">
        <f t="shared" si="218"/>
        <v>1.0343663339394611</v>
      </c>
      <c r="J462" s="12">
        <f t="shared" si="219"/>
        <v>3.4366333939461091</v>
      </c>
      <c r="K462" s="57">
        <f t="shared" si="231"/>
        <v>1159.6935072695414</v>
      </c>
      <c r="L462" s="59">
        <f t="shared" si="232"/>
        <v>-8.2906177900188283E-2</v>
      </c>
      <c r="M462" s="58">
        <f t="shared" si="233"/>
        <v>1.042627910657524</v>
      </c>
      <c r="N462" s="59">
        <f t="shared" si="234"/>
        <v>4.2627910657524026</v>
      </c>
      <c r="O462" s="8">
        <v>12.4399</v>
      </c>
      <c r="P462" s="46">
        <v>973.30474500000003</v>
      </c>
      <c r="Q462" s="46">
        <v>0</v>
      </c>
      <c r="R462" s="46">
        <f t="shared" si="221"/>
        <v>150.69094926954142</v>
      </c>
      <c r="S462" s="48">
        <f t="shared" si="226"/>
        <v>973.30474500000003</v>
      </c>
      <c r="T462" s="14">
        <f t="shared" si="235"/>
        <v>-0.63592159083121214</v>
      </c>
      <c r="U462" s="13">
        <f t="shared" si="236"/>
        <v>0.95986632725640031</v>
      </c>
      <c r="V462" s="14">
        <f t="shared" si="222"/>
        <v>-4.0133672743599691</v>
      </c>
      <c r="W462" s="56">
        <f t="shared" si="237"/>
        <v>1123.9956942695414</v>
      </c>
      <c r="X462" s="56">
        <f t="shared" si="238"/>
        <v>-0.54725703590636776</v>
      </c>
      <c r="Y462" s="56">
        <f t="shared" si="239"/>
        <v>0.97590363511131017</v>
      </c>
      <c r="Z462" s="56">
        <f t="shared" si="240"/>
        <v>-2.4096364888689825</v>
      </c>
      <c r="AA462" s="8">
        <v>12.427300000000001</v>
      </c>
      <c r="AB462" s="46">
        <v>946.43696699999998</v>
      </c>
      <c r="AC462" s="46">
        <v>0</v>
      </c>
      <c r="AD462" s="46">
        <f t="shared" si="223"/>
        <v>150.69094926954142</v>
      </c>
      <c r="AE462" s="49">
        <f t="shared" si="227"/>
        <v>946.43696699999998</v>
      </c>
      <c r="AF462" s="16">
        <f t="shared" si="241"/>
        <v>-0.8978924323341464</v>
      </c>
      <c r="AG462" s="15">
        <f t="shared" si="242"/>
        <v>0.90737989387449014</v>
      </c>
      <c r="AH462" s="16">
        <f t="shared" si="224"/>
        <v>-9.262010612550986</v>
      </c>
      <c r="AI462" s="64">
        <f t="shared" si="243"/>
        <v>1097.1279162695414</v>
      </c>
      <c r="AJ462" s="64">
        <f t="shared" si="244"/>
        <v>-0.77156769854945795</v>
      </c>
      <c r="AK462" s="64">
        <f t="shared" si="245"/>
        <v>0.92753283078283844</v>
      </c>
      <c r="AL462" s="64">
        <f t="shared" si="246"/>
        <v>-7.2467169217161569</v>
      </c>
      <c r="AM462" s="9">
        <v>7.65</v>
      </c>
      <c r="AN462" s="17">
        <f t="shared" si="228"/>
        <v>1.0586729600265976</v>
      </c>
      <c r="AO462" s="18">
        <f t="shared" si="247"/>
        <v>2.9256277950295839E-2</v>
      </c>
      <c r="AP462" s="17">
        <f t="shared" si="248"/>
        <v>1.0586729600265976</v>
      </c>
      <c r="AQ462" s="18">
        <f t="shared" si="249"/>
        <v>5.8672960026597609</v>
      </c>
    </row>
    <row r="463" spans="1:43" x14ac:dyDescent="0.3">
      <c r="A463">
        <f t="shared" si="229"/>
        <v>461</v>
      </c>
      <c r="B463" s="7">
        <v>44503</v>
      </c>
      <c r="C463" s="8">
        <v>12.12</v>
      </c>
      <c r="D463" s="46">
        <v>1011.33728</v>
      </c>
      <c r="E463" s="46">
        <v>0</v>
      </c>
      <c r="F463" s="46">
        <f t="shared" si="220"/>
        <v>150.73503583250564</v>
      </c>
      <c r="G463" s="47">
        <f t="shared" si="225"/>
        <v>1011.33728</v>
      </c>
      <c r="H463" s="12">
        <f t="shared" si="230"/>
        <v>0.23138910615130293</v>
      </c>
      <c r="I463" s="11">
        <f t="shared" si="218"/>
        <v>1.0367597449538937</v>
      </c>
      <c r="J463" s="12">
        <f t="shared" si="219"/>
        <v>3.6759744953893669</v>
      </c>
      <c r="K463" s="57">
        <f t="shared" si="231"/>
        <v>1162.0723158325056</v>
      </c>
      <c r="L463" s="59">
        <f t="shared" si="232"/>
        <v>0.20512390110427603</v>
      </c>
      <c r="M463" s="58">
        <f t="shared" si="233"/>
        <v>1.0447665897018668</v>
      </c>
      <c r="N463" s="59">
        <f t="shared" si="234"/>
        <v>4.4766589701866755</v>
      </c>
      <c r="O463" s="8">
        <v>11.9748</v>
      </c>
      <c r="P463" s="46">
        <v>984.67491199999995</v>
      </c>
      <c r="Q463" s="46">
        <v>0</v>
      </c>
      <c r="R463" s="46">
        <f t="shared" si="221"/>
        <v>150.73503583250564</v>
      </c>
      <c r="S463" s="48">
        <f t="shared" si="226"/>
        <v>984.67491199999995</v>
      </c>
      <c r="T463" s="14">
        <f t="shared" si="235"/>
        <v>1.1682021544033416</v>
      </c>
      <c r="U463" s="13">
        <f t="shared" si="236"/>
        <v>0.97107950637080176</v>
      </c>
      <c r="V463" s="14">
        <f t="shared" si="222"/>
        <v>-2.8920493629198241</v>
      </c>
      <c r="W463" s="56">
        <f t="shared" si="237"/>
        <v>1135.4099478325056</v>
      </c>
      <c r="X463" s="56">
        <f t="shared" si="238"/>
        <v>1.0155068761524166</v>
      </c>
      <c r="Y463" s="56">
        <f t="shared" si="239"/>
        <v>0.98581400363048688</v>
      </c>
      <c r="Z463" s="56">
        <f t="shared" si="240"/>
        <v>-1.4185996369513121</v>
      </c>
      <c r="AA463" s="8">
        <v>11.9351</v>
      </c>
      <c r="AB463" s="46">
        <v>963.56701399999997</v>
      </c>
      <c r="AC463" s="46">
        <v>0</v>
      </c>
      <c r="AD463" s="46">
        <f t="shared" si="223"/>
        <v>150.73503583250564</v>
      </c>
      <c r="AE463" s="49">
        <f t="shared" si="227"/>
        <v>963.56701399999997</v>
      </c>
      <c r="AF463" s="16">
        <f t="shared" si="241"/>
        <v>1.8099511744874563</v>
      </c>
      <c r="AG463" s="15">
        <f t="shared" si="242"/>
        <v>0.92380302692073446</v>
      </c>
      <c r="AH463" s="16">
        <f t="shared" si="224"/>
        <v>-7.619697307926554</v>
      </c>
      <c r="AI463" s="64">
        <f t="shared" si="243"/>
        <v>1114.3020498325056</v>
      </c>
      <c r="AJ463" s="64">
        <f t="shared" si="244"/>
        <v>1.5653720325848441</v>
      </c>
      <c r="AK463" s="64">
        <f t="shared" si="245"/>
        <v>0.94205217030895549</v>
      </c>
      <c r="AL463" s="64">
        <f t="shared" si="246"/>
        <v>-5.7947829691044506</v>
      </c>
      <c r="AM463" s="9">
        <v>7.65</v>
      </c>
      <c r="AN463" s="17">
        <f t="shared" si="228"/>
        <v>1.0589826883303677</v>
      </c>
      <c r="AO463" s="18">
        <f t="shared" si="247"/>
        <v>2.9256277950295839E-2</v>
      </c>
      <c r="AP463" s="17">
        <f t="shared" si="248"/>
        <v>1.0589826883303677</v>
      </c>
      <c r="AQ463" s="18">
        <f t="shared" si="249"/>
        <v>5.8982688330367683</v>
      </c>
    </row>
    <row r="464" spans="1:43" x14ac:dyDescent="0.3">
      <c r="A464">
        <f t="shared" si="229"/>
        <v>462</v>
      </c>
      <c r="B464" s="7">
        <v>44504</v>
      </c>
      <c r="C464" s="8">
        <v>12.1251</v>
      </c>
      <c r="D464" s="46">
        <v>1011.746379</v>
      </c>
      <c r="E464" s="46">
        <v>0</v>
      </c>
      <c r="F464" s="46">
        <f t="shared" si="220"/>
        <v>150.77913529355729</v>
      </c>
      <c r="G464" s="47">
        <f t="shared" si="225"/>
        <v>1011.746379</v>
      </c>
      <c r="H464" s="12">
        <f t="shared" si="230"/>
        <v>4.0451292372023495E-2</v>
      </c>
      <c r="I464" s="11">
        <f t="shared" si="218"/>
        <v>1.0371791276695204</v>
      </c>
      <c r="J464" s="12">
        <f t="shared" si="219"/>
        <v>3.7179127669520362</v>
      </c>
      <c r="K464" s="57">
        <f t="shared" si="231"/>
        <v>1162.5255142935573</v>
      </c>
      <c r="L464" s="59">
        <f t="shared" si="232"/>
        <v>3.8999161659480919E-2</v>
      </c>
      <c r="M464" s="58">
        <f t="shared" si="233"/>
        <v>1.0451740399131488</v>
      </c>
      <c r="N464" s="59">
        <f t="shared" si="234"/>
        <v>4.5174039913148833</v>
      </c>
      <c r="O464" s="8">
        <v>12.105499999999999</v>
      </c>
      <c r="P464" s="46">
        <v>982.03392599999995</v>
      </c>
      <c r="Q464" s="46">
        <v>0</v>
      </c>
      <c r="R464" s="46">
        <f t="shared" si="221"/>
        <v>150.77913529355729</v>
      </c>
      <c r="S464" s="48">
        <f t="shared" si="226"/>
        <v>982.03392599999995</v>
      </c>
      <c r="T464" s="14">
        <f t="shared" si="235"/>
        <v>-0.26820892538389485</v>
      </c>
      <c r="U464" s="13">
        <f t="shared" si="236"/>
        <v>0.96847498446214142</v>
      </c>
      <c r="V464" s="14">
        <f t="shared" si="222"/>
        <v>-3.1525015537858581</v>
      </c>
      <c r="W464" s="56">
        <f t="shared" si="237"/>
        <v>1132.8130612935572</v>
      </c>
      <c r="X464" s="56">
        <f t="shared" si="238"/>
        <v>-0.22871796604441164</v>
      </c>
      <c r="Y464" s="56">
        <f t="shared" si="239"/>
        <v>0.98355926989240228</v>
      </c>
      <c r="Z464" s="56">
        <f t="shared" si="240"/>
        <v>-1.6440730107597723</v>
      </c>
      <c r="AA464" s="8">
        <v>12.089499999999999</v>
      </c>
      <c r="AB464" s="46">
        <v>958.72042599999997</v>
      </c>
      <c r="AC464" s="46">
        <v>0</v>
      </c>
      <c r="AD464" s="46">
        <f t="shared" si="223"/>
        <v>150.77913529355729</v>
      </c>
      <c r="AE464" s="49">
        <f t="shared" si="227"/>
        <v>958.72042599999997</v>
      </c>
      <c r="AF464" s="16">
        <f t="shared" si="241"/>
        <v>-0.50298400937166532</v>
      </c>
      <c r="AG464" s="15">
        <f t="shared" si="242"/>
        <v>0.91915644541723174</v>
      </c>
      <c r="AH464" s="16">
        <f t="shared" si="224"/>
        <v>-8.0843554582768267</v>
      </c>
      <c r="AI464" s="64">
        <f t="shared" si="243"/>
        <v>1109.4995612935572</v>
      </c>
      <c r="AJ464" s="64">
        <f t="shared" si="244"/>
        <v>-0.4309862428836353</v>
      </c>
      <c r="AK464" s="64">
        <f t="shared" si="245"/>
        <v>0.93799205505413719</v>
      </c>
      <c r="AL464" s="64">
        <f t="shared" si="246"/>
        <v>-6.2007944945862814</v>
      </c>
      <c r="AM464" s="9">
        <v>7.65</v>
      </c>
      <c r="AN464" s="17">
        <f t="shared" si="228"/>
        <v>1.0592925072491111</v>
      </c>
      <c r="AO464" s="18">
        <f t="shared" si="247"/>
        <v>2.9256277950295839E-2</v>
      </c>
      <c r="AP464" s="17">
        <f t="shared" si="248"/>
        <v>1.0592925072491111</v>
      </c>
      <c r="AQ464" s="18">
        <f t="shared" si="249"/>
        <v>5.9292507249111059</v>
      </c>
    </row>
    <row r="465" spans="1:43" x14ac:dyDescent="0.3">
      <c r="A465">
        <f t="shared" si="229"/>
        <v>463</v>
      </c>
      <c r="B465" s="7">
        <v>44505</v>
      </c>
      <c r="C465" s="8">
        <v>12.073399999999999</v>
      </c>
      <c r="D465" s="46">
        <v>1012.712625</v>
      </c>
      <c r="E465" s="46">
        <v>0</v>
      </c>
      <c r="F465" s="46">
        <f t="shared" si="220"/>
        <v>150.82324765646982</v>
      </c>
      <c r="G465" s="47">
        <f t="shared" si="225"/>
        <v>1012.712625</v>
      </c>
      <c r="H465" s="12">
        <f t="shared" si="230"/>
        <v>9.5502788055923382E-2</v>
      </c>
      <c r="I465" s="11">
        <f t="shared" si="218"/>
        <v>1.0381696626535788</v>
      </c>
      <c r="J465" s="12">
        <f t="shared" si="219"/>
        <v>3.8169662653578795</v>
      </c>
      <c r="K465" s="57">
        <f t="shared" si="231"/>
        <v>1163.5358726564698</v>
      </c>
      <c r="L465" s="59">
        <f t="shared" si="232"/>
        <v>8.6910639851756066E-2</v>
      </c>
      <c r="M465" s="58">
        <f t="shared" si="233"/>
        <v>1.0460824073588018</v>
      </c>
      <c r="N465" s="59">
        <f t="shared" si="234"/>
        <v>4.6082407358801758</v>
      </c>
      <c r="O465" s="8">
        <v>12.0527</v>
      </c>
      <c r="P465" s="46">
        <v>983.72180900000001</v>
      </c>
      <c r="Q465" s="46">
        <v>0</v>
      </c>
      <c r="R465" s="46">
        <f t="shared" si="221"/>
        <v>150.82324765646982</v>
      </c>
      <c r="S465" s="48">
        <f t="shared" si="226"/>
        <v>983.72180900000001</v>
      </c>
      <c r="T465" s="14">
        <f t="shared" si="235"/>
        <v>0.17187624126948631</v>
      </c>
      <c r="U465" s="13">
        <f t="shared" si="236"/>
        <v>0.97013956286307024</v>
      </c>
      <c r="V465" s="14">
        <f t="shared" si="222"/>
        <v>-2.9860437136929763</v>
      </c>
      <c r="W465" s="56">
        <f t="shared" si="237"/>
        <v>1134.5450566564698</v>
      </c>
      <c r="X465" s="56">
        <f t="shared" si="238"/>
        <v>0.15289330800396517</v>
      </c>
      <c r="Y465" s="56">
        <f t="shared" si="239"/>
        <v>0.98506306619632045</v>
      </c>
      <c r="Z465" s="56">
        <f t="shared" si="240"/>
        <v>-1.4936933803679553</v>
      </c>
      <c r="AA465" s="8">
        <v>11.985200000000001</v>
      </c>
      <c r="AB465" s="46">
        <v>962.71346500000004</v>
      </c>
      <c r="AC465" s="46">
        <v>0</v>
      </c>
      <c r="AD465" s="46">
        <f t="shared" si="223"/>
        <v>150.82324765646982</v>
      </c>
      <c r="AE465" s="49">
        <f t="shared" si="227"/>
        <v>962.71346500000004</v>
      </c>
      <c r="AF465" s="16">
        <f t="shared" si="241"/>
        <v>0.41649670662176064</v>
      </c>
      <c r="AG465" s="15">
        <f t="shared" si="242"/>
        <v>0.92298470174109615</v>
      </c>
      <c r="AH465" s="16">
        <f t="shared" si="224"/>
        <v>-7.7015298258903853</v>
      </c>
      <c r="AI465" s="64">
        <f t="shared" si="243"/>
        <v>1113.5367126564699</v>
      </c>
      <c r="AJ465" s="64">
        <f t="shared" si="244"/>
        <v>0.36387137983233675</v>
      </c>
      <c r="AK465" s="64">
        <f t="shared" si="245"/>
        <v>0.94140513968758033</v>
      </c>
      <c r="AL465" s="64">
        <f t="shared" si="246"/>
        <v>-5.8594860312419677</v>
      </c>
      <c r="AM465" s="9">
        <v>7.65</v>
      </c>
      <c r="AN465" s="17">
        <f t="shared" si="228"/>
        <v>1.0596024168093385</v>
      </c>
      <c r="AO465" s="18">
        <f t="shared" si="247"/>
        <v>2.9256277950295839E-2</v>
      </c>
      <c r="AP465" s="17">
        <f t="shared" si="248"/>
        <v>1.0596024168093385</v>
      </c>
      <c r="AQ465" s="18">
        <f t="shared" si="249"/>
        <v>5.9602416809338532</v>
      </c>
    </row>
    <row r="466" spans="1:43" x14ac:dyDescent="0.3">
      <c r="A466">
        <f t="shared" si="229"/>
        <v>464</v>
      </c>
      <c r="B466" s="7">
        <v>44508</v>
      </c>
      <c r="C466" s="8">
        <v>12.243</v>
      </c>
      <c r="D466" s="46">
        <v>1011.515898</v>
      </c>
      <c r="E466" s="46">
        <v>0</v>
      </c>
      <c r="F466" s="46">
        <f t="shared" si="220"/>
        <v>150.86737292501786</v>
      </c>
      <c r="G466" s="47">
        <f t="shared" si="225"/>
        <v>1011.515898</v>
      </c>
      <c r="H466" s="12">
        <f t="shared" si="230"/>
        <v>-0.11817044346613681</v>
      </c>
      <c r="I466" s="11">
        <f t="shared" si="218"/>
        <v>1.0369428529592901</v>
      </c>
      <c r="J466" s="12">
        <f t="shared" si="219"/>
        <v>3.6942852959290118</v>
      </c>
      <c r="K466" s="57">
        <f t="shared" si="231"/>
        <v>1162.3832709250178</v>
      </c>
      <c r="L466" s="59">
        <f t="shared" si="232"/>
        <v>-9.9060266085349014E-2</v>
      </c>
      <c r="M466" s="58">
        <f t="shared" si="233"/>
        <v>1.0450461553426</v>
      </c>
      <c r="N466" s="59">
        <f t="shared" si="234"/>
        <v>4.5046155342600036</v>
      </c>
      <c r="O466" s="8">
        <v>12.088800000000001</v>
      </c>
      <c r="P466" s="46">
        <v>983.31726700000002</v>
      </c>
      <c r="Q466" s="46">
        <v>0</v>
      </c>
      <c r="R466" s="46">
        <f t="shared" si="221"/>
        <v>150.86737292501786</v>
      </c>
      <c r="S466" s="48">
        <f t="shared" si="226"/>
        <v>983.31726700000002</v>
      </c>
      <c r="T466" s="14">
        <f t="shared" si="235"/>
        <v>-4.1123618110205928E-2</v>
      </c>
      <c r="U466" s="13">
        <f t="shared" si="236"/>
        <v>0.96974060637410242</v>
      </c>
      <c r="V466" s="14">
        <f t="shared" si="222"/>
        <v>-3.0259393625897579</v>
      </c>
      <c r="W466" s="56">
        <f t="shared" si="237"/>
        <v>1134.1846399250178</v>
      </c>
      <c r="X466" s="56">
        <f t="shared" si="238"/>
        <v>-3.1767511509339652E-2</v>
      </c>
      <c r="Y466" s="56">
        <f t="shared" si="239"/>
        <v>0.98475013617339224</v>
      </c>
      <c r="Z466" s="56">
        <f t="shared" si="240"/>
        <v>-1.5249863826607757</v>
      </c>
      <c r="AA466" s="8">
        <v>11.8962</v>
      </c>
      <c r="AB466" s="46">
        <v>966.19603700000005</v>
      </c>
      <c r="AC466" s="46">
        <v>0</v>
      </c>
      <c r="AD466" s="46">
        <f t="shared" si="223"/>
        <v>150.86737292501786</v>
      </c>
      <c r="AE466" s="49">
        <f t="shared" si="227"/>
        <v>966.19603700000005</v>
      </c>
      <c r="AF466" s="16">
        <f t="shared" si="241"/>
        <v>0.36174543377764934</v>
      </c>
      <c r="AG466" s="15">
        <f t="shared" si="242"/>
        <v>0.92632355675411082</v>
      </c>
      <c r="AH466" s="16">
        <f t="shared" si="224"/>
        <v>-7.3676443245889178</v>
      </c>
      <c r="AI466" s="64">
        <f t="shared" si="243"/>
        <v>1117.0634099250178</v>
      </c>
      <c r="AJ466" s="64">
        <f t="shared" si="244"/>
        <v>0.3167113601611371</v>
      </c>
      <c r="AK466" s="64">
        <f t="shared" si="245"/>
        <v>0.94438667671011167</v>
      </c>
      <c r="AL466" s="64">
        <f t="shared" si="246"/>
        <v>-5.5613323289888328</v>
      </c>
      <c r="AM466" s="9">
        <v>7.65</v>
      </c>
      <c r="AN466" s="17">
        <f t="shared" si="228"/>
        <v>1.0599124170375682</v>
      </c>
      <c r="AO466" s="18">
        <f t="shared" si="247"/>
        <v>2.9256277950295839E-2</v>
      </c>
      <c r="AP466" s="17">
        <f t="shared" si="248"/>
        <v>1.0599124170375682</v>
      </c>
      <c r="AQ466" s="18">
        <f t="shared" si="249"/>
        <v>5.9912417037568222</v>
      </c>
    </row>
    <row r="467" spans="1:43" x14ac:dyDescent="0.3">
      <c r="A467">
        <f t="shared" si="229"/>
        <v>465</v>
      </c>
      <c r="B467" s="7">
        <v>44509</v>
      </c>
      <c r="C467" s="8">
        <v>12.174799999999999</v>
      </c>
      <c r="D467" s="46">
        <v>1012.642293</v>
      </c>
      <c r="E467" s="46">
        <v>0</v>
      </c>
      <c r="F467" s="46">
        <f t="shared" si="220"/>
        <v>150.9115111029771</v>
      </c>
      <c r="G467" s="47">
        <f t="shared" si="225"/>
        <v>1012.642293</v>
      </c>
      <c r="H467" s="12">
        <f t="shared" si="230"/>
        <v>0.11135712273302456</v>
      </c>
      <c r="I467" s="11">
        <f t="shared" si="218"/>
        <v>1.0380975626847313</v>
      </c>
      <c r="J467" s="12">
        <f t="shared" si="219"/>
        <v>3.8097562684731301</v>
      </c>
      <c r="K467" s="57">
        <f t="shared" si="231"/>
        <v>1163.5538041029772</v>
      </c>
      <c r="L467" s="59">
        <f t="shared" si="232"/>
        <v>0.10070113767448596</v>
      </c>
      <c r="M467" s="58">
        <f t="shared" si="233"/>
        <v>1.0460985287102536</v>
      </c>
      <c r="N467" s="59">
        <f t="shared" si="234"/>
        <v>4.609852871025355</v>
      </c>
      <c r="O467" s="8">
        <v>11.779400000000001</v>
      </c>
      <c r="P467" s="46">
        <v>991.06602399999997</v>
      </c>
      <c r="Q467" s="46">
        <v>0</v>
      </c>
      <c r="R467" s="46">
        <f t="shared" si="221"/>
        <v>150.9115111029771</v>
      </c>
      <c r="S467" s="48">
        <f t="shared" si="226"/>
        <v>991.06602399999997</v>
      </c>
      <c r="T467" s="14">
        <f t="shared" si="235"/>
        <v>0.78802206165264899</v>
      </c>
      <c r="U467" s="13">
        <f t="shared" si="236"/>
        <v>0.97738237629313451</v>
      </c>
      <c r="V467" s="14">
        <f t="shared" si="222"/>
        <v>-2.2617623706865486</v>
      </c>
      <c r="W467" s="56">
        <f t="shared" si="237"/>
        <v>1141.9775351029771</v>
      </c>
      <c r="X467" s="56">
        <f t="shared" si="238"/>
        <v>0.68709228670866818</v>
      </c>
      <c r="Y467" s="56">
        <f t="shared" si="239"/>
        <v>0.99151627840239276</v>
      </c>
      <c r="Z467" s="56">
        <f t="shared" si="240"/>
        <v>-0.84837215976072411</v>
      </c>
      <c r="AA467" s="8">
        <v>11.606999999999999</v>
      </c>
      <c r="AB467" s="46">
        <v>976.62861899999996</v>
      </c>
      <c r="AC467" s="46">
        <v>0</v>
      </c>
      <c r="AD467" s="46">
        <f t="shared" si="223"/>
        <v>150.9115111029771</v>
      </c>
      <c r="AE467" s="49">
        <f t="shared" si="227"/>
        <v>976.62861899999996</v>
      </c>
      <c r="AF467" s="16">
        <f t="shared" si="241"/>
        <v>1.0797583099587893</v>
      </c>
      <c r="AG467" s="15">
        <f t="shared" si="242"/>
        <v>0.93632561233526912</v>
      </c>
      <c r="AH467" s="16">
        <f t="shared" si="224"/>
        <v>-6.3674387664730876</v>
      </c>
      <c r="AI467" s="64">
        <f t="shared" si="243"/>
        <v>1127.5401301029769</v>
      </c>
      <c r="AJ467" s="64">
        <f t="shared" si="244"/>
        <v>0.93788052539134359</v>
      </c>
      <c r="AK467" s="64">
        <f t="shared" si="245"/>
        <v>0.95324389543536636</v>
      </c>
      <c r="AL467" s="64">
        <f t="shared" si="246"/>
        <v>-4.6756104564633638</v>
      </c>
      <c r="AM467" s="9">
        <v>7.65</v>
      </c>
      <c r="AN467" s="17">
        <f t="shared" si="228"/>
        <v>1.0602225079603265</v>
      </c>
      <c r="AO467" s="18">
        <f t="shared" si="247"/>
        <v>2.9256277950295839E-2</v>
      </c>
      <c r="AP467" s="17">
        <f t="shared" si="248"/>
        <v>1.0602225079603265</v>
      </c>
      <c r="AQ467" s="18">
        <f t="shared" si="249"/>
        <v>6.0222507960326466</v>
      </c>
    </row>
    <row r="468" spans="1:43" x14ac:dyDescent="0.3">
      <c r="A468">
        <f t="shared" si="229"/>
        <v>466</v>
      </c>
      <c r="B468" s="7">
        <v>44510</v>
      </c>
      <c r="C468" s="8">
        <v>12.245100000000001</v>
      </c>
      <c r="D468" s="46">
        <v>1012.423188</v>
      </c>
      <c r="E468" s="46">
        <v>0</v>
      </c>
      <c r="F468" s="46">
        <f t="shared" si="220"/>
        <v>150.95566219412439</v>
      </c>
      <c r="G468" s="47">
        <f t="shared" si="225"/>
        <v>1012.423188</v>
      </c>
      <c r="H468" s="12">
        <f t="shared" si="230"/>
        <v>-2.1636959221893459E-2</v>
      </c>
      <c r="I468" s="11">
        <f t="shared" si="218"/>
        <v>1.0378729499384098</v>
      </c>
      <c r="J468" s="12">
        <f t="shared" si="219"/>
        <v>3.7872949938409839</v>
      </c>
      <c r="K468" s="57">
        <f t="shared" si="231"/>
        <v>1163.3788501941244</v>
      </c>
      <c r="L468" s="59">
        <f t="shared" si="232"/>
        <v>-1.5036168352156043E-2</v>
      </c>
      <c r="M468" s="58">
        <f t="shared" si="233"/>
        <v>1.0459412355743472</v>
      </c>
      <c r="N468" s="59">
        <f t="shared" si="234"/>
        <v>4.594123557434715</v>
      </c>
      <c r="O468" s="8">
        <v>11.7631</v>
      </c>
      <c r="P468" s="46">
        <v>991.89065700000003</v>
      </c>
      <c r="Q468" s="46">
        <v>0</v>
      </c>
      <c r="R468" s="46">
        <f t="shared" si="221"/>
        <v>150.95566219412439</v>
      </c>
      <c r="S468" s="48">
        <f t="shared" si="226"/>
        <v>991.89065700000003</v>
      </c>
      <c r="T468" s="14">
        <f t="shared" si="235"/>
        <v>8.3206666360302606E-2</v>
      </c>
      <c r="U468" s="13">
        <f t="shared" si="236"/>
        <v>0.97819562358604117</v>
      </c>
      <c r="V468" s="14">
        <f t="shared" si="222"/>
        <v>-2.1804376413958826</v>
      </c>
      <c r="W468" s="56">
        <f t="shared" si="237"/>
        <v>1142.8463191941244</v>
      </c>
      <c r="X468" s="56">
        <f t="shared" si="238"/>
        <v>7.6077161278731431E-2</v>
      </c>
      <c r="Y468" s="56">
        <f t="shared" si="239"/>
        <v>0.99227059584061783</v>
      </c>
      <c r="Z468" s="56">
        <f t="shared" si="240"/>
        <v>-0.77294041593821694</v>
      </c>
      <c r="AA468" s="8">
        <v>11.5616</v>
      </c>
      <c r="AB468" s="46">
        <v>978.63695700000005</v>
      </c>
      <c r="AC468" s="46">
        <v>0</v>
      </c>
      <c r="AD468" s="46">
        <f t="shared" si="223"/>
        <v>150.95566219412439</v>
      </c>
      <c r="AE468" s="49">
        <f t="shared" si="227"/>
        <v>978.63695700000005</v>
      </c>
      <c r="AF468" s="16">
        <f t="shared" si="241"/>
        <v>0.20563988817534629</v>
      </c>
      <c r="AG468" s="15">
        <f t="shared" si="242"/>
        <v>0.93825107127743246</v>
      </c>
      <c r="AH468" s="16">
        <f t="shared" si="224"/>
        <v>-6.1748928722567538</v>
      </c>
      <c r="AI468" s="64">
        <f t="shared" si="243"/>
        <v>1129.5926191941244</v>
      </c>
      <c r="AJ468" s="64">
        <f t="shared" si="244"/>
        <v>0.18203246486312441</v>
      </c>
      <c r="AK468" s="64">
        <f t="shared" si="245"/>
        <v>0.95497910879438463</v>
      </c>
      <c r="AL468" s="64">
        <f t="shared" si="246"/>
        <v>-4.5020891205615365</v>
      </c>
      <c r="AM468" s="9">
        <v>7.65</v>
      </c>
      <c r="AN468" s="17">
        <f t="shared" si="228"/>
        <v>1.0605326896041469</v>
      </c>
      <c r="AO468" s="18">
        <f t="shared" si="247"/>
        <v>2.9256277950295839E-2</v>
      </c>
      <c r="AP468" s="17">
        <f t="shared" si="248"/>
        <v>1.0605326896041469</v>
      </c>
      <c r="AQ468" s="18">
        <f t="shared" si="249"/>
        <v>6.0532689604146928</v>
      </c>
    </row>
    <row r="469" spans="1:43" x14ac:dyDescent="0.3">
      <c r="A469">
        <f t="shared" si="229"/>
        <v>467</v>
      </c>
      <c r="B469" s="7">
        <v>44511</v>
      </c>
      <c r="C469" s="8">
        <v>12.003500000000001</v>
      </c>
      <c r="D469" s="46">
        <v>1015.223552</v>
      </c>
      <c r="E469" s="46">
        <v>0</v>
      </c>
      <c r="F469" s="46">
        <f t="shared" si="220"/>
        <v>150.99982620223761</v>
      </c>
      <c r="G469" s="47">
        <f t="shared" si="225"/>
        <v>1015.223552</v>
      </c>
      <c r="H469" s="12">
        <f t="shared" si="230"/>
        <v>0.27660014440522573</v>
      </c>
      <c r="I469" s="11">
        <f t="shared" si="218"/>
        <v>1.0407437080166824</v>
      </c>
      <c r="J469" s="12">
        <f t="shared" si="219"/>
        <v>4.0743708016682367</v>
      </c>
      <c r="K469" s="57">
        <f t="shared" si="231"/>
        <v>1166.2233782022377</v>
      </c>
      <c r="L469" s="59">
        <f t="shared" si="232"/>
        <v>0.24450573496661576</v>
      </c>
      <c r="M469" s="58">
        <f t="shared" si="233"/>
        <v>1.0484986218797072</v>
      </c>
      <c r="N469" s="59">
        <f t="shared" si="234"/>
        <v>4.8498621879707215</v>
      </c>
      <c r="O469" s="8">
        <v>11.724500000000001</v>
      </c>
      <c r="P469" s="46">
        <v>993.24391400000002</v>
      </c>
      <c r="Q469" s="46">
        <v>0</v>
      </c>
      <c r="R469" s="46">
        <f t="shared" si="221"/>
        <v>150.99982620223761</v>
      </c>
      <c r="S469" s="48">
        <f t="shared" si="226"/>
        <v>993.24391400000002</v>
      </c>
      <c r="T469" s="14">
        <f t="shared" si="235"/>
        <v>0.13643207448823524</v>
      </c>
      <c r="U469" s="13">
        <f t="shared" si="236"/>
        <v>0.97953019616785275</v>
      </c>
      <c r="V469" s="14">
        <f t="shared" si="222"/>
        <v>-2.0469803832147249</v>
      </c>
      <c r="W469" s="56">
        <f t="shared" si="237"/>
        <v>1144.2437402022376</v>
      </c>
      <c r="X469" s="56">
        <f t="shared" si="238"/>
        <v>0.12227549624508338</v>
      </c>
      <c r="Y469" s="56">
        <f t="shared" si="239"/>
        <v>0.99348389963577599</v>
      </c>
      <c r="Z469" s="56">
        <f t="shared" si="240"/>
        <v>-0.6516100364224009</v>
      </c>
      <c r="AA469" s="8">
        <v>11.6211</v>
      </c>
      <c r="AB469" s="46">
        <v>976.98964899999999</v>
      </c>
      <c r="AC469" s="46">
        <v>0</v>
      </c>
      <c r="AD469" s="46">
        <f t="shared" si="223"/>
        <v>150.99982620223761</v>
      </c>
      <c r="AE469" s="49">
        <f t="shared" si="227"/>
        <v>976.98964899999999</v>
      </c>
      <c r="AF469" s="16">
        <f t="shared" si="241"/>
        <v>-0.1683267720697823</v>
      </c>
      <c r="AG469" s="15">
        <f t="shared" si="242"/>
        <v>0.93667174353524096</v>
      </c>
      <c r="AH469" s="16">
        <f t="shared" si="224"/>
        <v>-6.3328256464759036</v>
      </c>
      <c r="AI469" s="64">
        <f t="shared" si="243"/>
        <v>1127.9894752022376</v>
      </c>
      <c r="AJ469" s="64">
        <f t="shared" si="244"/>
        <v>-0.14192231470407934</v>
      </c>
      <c r="AK469" s="64">
        <f t="shared" si="245"/>
        <v>0.95362378033824324</v>
      </c>
      <c r="AL469" s="64">
        <f t="shared" si="246"/>
        <v>-4.6376219661756757</v>
      </c>
      <c r="AM469" s="9">
        <v>7.65</v>
      </c>
      <c r="AN469" s="17">
        <f t="shared" si="228"/>
        <v>1.0608429619955713</v>
      </c>
      <c r="AO469" s="18">
        <f t="shared" si="247"/>
        <v>2.9256277950295839E-2</v>
      </c>
      <c r="AP469" s="17">
        <f t="shared" si="248"/>
        <v>1.0608429619955713</v>
      </c>
      <c r="AQ469" s="18">
        <f t="shared" si="249"/>
        <v>6.0842961995571265</v>
      </c>
    </row>
    <row r="470" spans="1:43" x14ac:dyDescent="0.3">
      <c r="A470">
        <f t="shared" si="229"/>
        <v>468</v>
      </c>
      <c r="B470" s="7">
        <v>44512</v>
      </c>
      <c r="C470" s="8">
        <v>12.008900000000001</v>
      </c>
      <c r="D470" s="46">
        <v>1015.628182</v>
      </c>
      <c r="E470" s="46">
        <v>0</v>
      </c>
      <c r="F470" s="46">
        <f t="shared" si="220"/>
        <v>151.04400313109579</v>
      </c>
      <c r="G470" s="47">
        <f t="shared" si="225"/>
        <v>1015.628182</v>
      </c>
      <c r="H470" s="12">
        <f t="shared" si="230"/>
        <v>3.9856246361003045E-2</v>
      </c>
      <c r="I470" s="11">
        <f t="shared" si="218"/>
        <v>1.0411585093929361</v>
      </c>
      <c r="J470" s="12">
        <f t="shared" si="219"/>
        <v>4.1158509392936082</v>
      </c>
      <c r="K470" s="57">
        <f t="shared" si="231"/>
        <v>1166.6721851310958</v>
      </c>
      <c r="L470" s="59">
        <f t="shared" si="232"/>
        <v>3.8483787689980176E-2</v>
      </c>
      <c r="M470" s="58">
        <f t="shared" si="233"/>
        <v>1.0489021238632839</v>
      </c>
      <c r="N470" s="59">
        <f t="shared" si="234"/>
        <v>4.8902123863283853</v>
      </c>
      <c r="O470" s="8">
        <v>11.6778</v>
      </c>
      <c r="P470" s="46">
        <v>994.78902300000004</v>
      </c>
      <c r="Q470" s="46">
        <v>0</v>
      </c>
      <c r="R470" s="46">
        <f t="shared" si="221"/>
        <v>151.04400313109579</v>
      </c>
      <c r="S470" s="48">
        <f t="shared" si="226"/>
        <v>994.78902300000004</v>
      </c>
      <c r="T470" s="14">
        <f t="shared" si="235"/>
        <v>0.155561889503808</v>
      </c>
      <c r="U470" s="13">
        <f t="shared" si="236"/>
        <v>0.98105397184927179</v>
      </c>
      <c r="V470" s="14">
        <f t="shared" si="222"/>
        <v>-1.8946028150728211</v>
      </c>
      <c r="W470" s="56">
        <f t="shared" si="237"/>
        <v>1145.8330261310957</v>
      </c>
      <c r="X470" s="56">
        <f t="shared" si="238"/>
        <v>0.13889400247688588</v>
      </c>
      <c r="Y470" s="56">
        <f t="shared" si="239"/>
        <v>0.9948637891879436</v>
      </c>
      <c r="Z470" s="56">
        <f t="shared" si="240"/>
        <v>-0.51362108120563965</v>
      </c>
      <c r="AA470" s="8">
        <v>11.579800000000001</v>
      </c>
      <c r="AB470" s="46">
        <v>978.85289899999998</v>
      </c>
      <c r="AC470" s="46">
        <v>0</v>
      </c>
      <c r="AD470" s="46">
        <f t="shared" si="223"/>
        <v>151.04400313109579</v>
      </c>
      <c r="AE470" s="49">
        <f t="shared" si="227"/>
        <v>978.85289899999998</v>
      </c>
      <c r="AF470" s="16">
        <f t="shared" si="241"/>
        <v>0.19071338185692177</v>
      </c>
      <c r="AG470" s="15">
        <f t="shared" si="242"/>
        <v>0.93845810189423517</v>
      </c>
      <c r="AH470" s="16">
        <f t="shared" si="224"/>
        <v>-6.154189810576483</v>
      </c>
      <c r="AI470" s="64">
        <f t="shared" si="243"/>
        <v>1129.8969021310959</v>
      </c>
      <c r="AJ470" s="64">
        <f t="shared" si="244"/>
        <v>0.1690997097749003</v>
      </c>
      <c r="AK470" s="64">
        <f t="shared" si="245"/>
        <v>0.95523635538313967</v>
      </c>
      <c r="AL470" s="64">
        <f t="shared" si="246"/>
        <v>-4.4763644616860336</v>
      </c>
      <c r="AM470" s="9">
        <v>7.65</v>
      </c>
      <c r="AN470" s="17">
        <f t="shared" si="228"/>
        <v>1.0611533251611489</v>
      </c>
      <c r="AO470" s="18">
        <f t="shared" si="247"/>
        <v>2.9256277950295839E-2</v>
      </c>
      <c r="AP470" s="17">
        <f t="shared" si="248"/>
        <v>1.0611533251611489</v>
      </c>
      <c r="AQ470" s="18">
        <f t="shared" si="249"/>
        <v>6.1153325161148908</v>
      </c>
    </row>
    <row r="471" spans="1:43" x14ac:dyDescent="0.3">
      <c r="A471">
        <f t="shared" si="229"/>
        <v>469</v>
      </c>
      <c r="B471" s="7">
        <v>44516</v>
      </c>
      <c r="C471" s="8">
        <v>12.034599999999999</v>
      </c>
      <c r="D471" s="46">
        <v>1015.837986</v>
      </c>
      <c r="E471" s="46">
        <v>0</v>
      </c>
      <c r="F471" s="46">
        <f t="shared" si="220"/>
        <v>151.08819298447906</v>
      </c>
      <c r="G471" s="47">
        <f t="shared" si="225"/>
        <v>1015.837986</v>
      </c>
      <c r="H471" s="12">
        <f t="shared" si="230"/>
        <v>2.0657559894288191E-2</v>
      </c>
      <c r="I471" s="11">
        <f t="shared" si="218"/>
        <v>1.0413735873356085</v>
      </c>
      <c r="J471" s="12">
        <f t="shared" si="219"/>
        <v>4.1373587335608475</v>
      </c>
      <c r="K471" s="57">
        <f t="shared" si="231"/>
        <v>1166.9261789844791</v>
      </c>
      <c r="L471" s="59">
        <f t="shared" si="232"/>
        <v>2.177079874023935E-2</v>
      </c>
      <c r="M471" s="58">
        <f t="shared" si="233"/>
        <v>1.0491304782336521</v>
      </c>
      <c r="N471" s="59">
        <f t="shared" si="234"/>
        <v>4.9130478233652131</v>
      </c>
      <c r="O471" s="8">
        <v>11.777699999999999</v>
      </c>
      <c r="P471" s="46">
        <v>992.85953700000005</v>
      </c>
      <c r="Q471" s="46">
        <v>0</v>
      </c>
      <c r="R471" s="46">
        <f t="shared" si="221"/>
        <v>151.08819298447906</v>
      </c>
      <c r="S471" s="48">
        <f t="shared" si="226"/>
        <v>992.85953700000005</v>
      </c>
      <c r="T471" s="14">
        <f t="shared" si="235"/>
        <v>-0.19395931754264684</v>
      </c>
      <c r="U471" s="13">
        <f t="shared" si="236"/>
        <v>0.97915112626074796</v>
      </c>
      <c r="V471" s="14">
        <f t="shared" si="222"/>
        <v>-2.0848873739252038</v>
      </c>
      <c r="W471" s="56">
        <f t="shared" si="237"/>
        <v>1143.9477299844791</v>
      </c>
      <c r="X471" s="56">
        <f t="shared" si="238"/>
        <v>-0.1645349805444396</v>
      </c>
      <c r="Y471" s="56">
        <f t="shared" si="239"/>
        <v>0.99322689024595956</v>
      </c>
      <c r="Z471" s="56">
        <f t="shared" si="240"/>
        <v>-0.67731097540404406</v>
      </c>
      <c r="AA471" s="8">
        <v>11.72</v>
      </c>
      <c r="AB471" s="46">
        <v>974.41572599999995</v>
      </c>
      <c r="AC471" s="46">
        <v>0</v>
      </c>
      <c r="AD471" s="46">
        <f t="shared" si="223"/>
        <v>151.08819298447906</v>
      </c>
      <c r="AE471" s="49">
        <f t="shared" si="227"/>
        <v>974.41572599999995</v>
      </c>
      <c r="AF471" s="16">
        <f t="shared" si="241"/>
        <v>-0.45330335176337888</v>
      </c>
      <c r="AG471" s="15">
        <f t="shared" si="242"/>
        <v>0.93420403986345357</v>
      </c>
      <c r="AH471" s="16">
        <f t="shared" si="224"/>
        <v>-6.5795960136546423</v>
      </c>
      <c r="AI471" s="64">
        <f t="shared" si="243"/>
        <v>1125.503918984479</v>
      </c>
      <c r="AJ471" s="64">
        <f t="shared" si="244"/>
        <v>-0.38879504301067014</v>
      </c>
      <c r="AK471" s="64">
        <f t="shared" si="245"/>
        <v>0.95152244378437423</v>
      </c>
      <c r="AL471" s="64">
        <f t="shared" si="246"/>
        <v>-4.8477556215625768</v>
      </c>
      <c r="AM471" s="9">
        <v>7.65</v>
      </c>
      <c r="AN471" s="17">
        <f t="shared" si="228"/>
        <v>1.0614637791274368</v>
      </c>
      <c r="AO471" s="18">
        <f t="shared" si="247"/>
        <v>2.9256277950295839E-2</v>
      </c>
      <c r="AP471" s="17">
        <f t="shared" si="248"/>
        <v>1.0614637791274368</v>
      </c>
      <c r="AQ471" s="18">
        <f t="shared" si="249"/>
        <v>6.1463779127436835</v>
      </c>
    </row>
    <row r="472" spans="1:43" x14ac:dyDescent="0.3">
      <c r="A472">
        <f t="shared" si="229"/>
        <v>470</v>
      </c>
      <c r="B472" s="7">
        <v>44517</v>
      </c>
      <c r="C472" s="8">
        <v>12.0617</v>
      </c>
      <c r="D472" s="46">
        <v>1016.036321</v>
      </c>
      <c r="E472" s="46">
        <v>0</v>
      </c>
      <c r="F472" s="46">
        <f t="shared" si="220"/>
        <v>151.13239576616868</v>
      </c>
      <c r="G472" s="47">
        <f t="shared" si="225"/>
        <v>1016.036321</v>
      </c>
      <c r="H472" s="12">
        <f t="shared" si="230"/>
        <v>1.9524274808913056E-2</v>
      </c>
      <c r="I472" s="11">
        <f t="shared" si="218"/>
        <v>1.0415769079765873</v>
      </c>
      <c r="J472" s="12">
        <f t="shared" si="219"/>
        <v>4.1576907976587307</v>
      </c>
      <c r="K472" s="57">
        <f t="shared" si="231"/>
        <v>1167.1687167661687</v>
      </c>
      <c r="L472" s="59">
        <f t="shared" si="232"/>
        <v>2.0784329468104268E-2</v>
      </c>
      <c r="M472" s="58">
        <f t="shared" si="233"/>
        <v>1.0493485329687986</v>
      </c>
      <c r="N472" s="59">
        <f t="shared" si="234"/>
        <v>4.9348532968798597</v>
      </c>
      <c r="O472" s="8">
        <v>11.946</v>
      </c>
      <c r="P472" s="46">
        <v>989.33612600000004</v>
      </c>
      <c r="Q472" s="46">
        <v>0</v>
      </c>
      <c r="R472" s="46">
        <f t="shared" si="221"/>
        <v>151.13239576616868</v>
      </c>
      <c r="S472" s="48">
        <f t="shared" si="226"/>
        <v>989.33612600000004</v>
      </c>
      <c r="T472" s="14">
        <f t="shared" si="235"/>
        <v>-0.35487507232354609</v>
      </c>
      <c r="U472" s="13">
        <f t="shared" si="236"/>
        <v>0.97567636299327332</v>
      </c>
      <c r="V472" s="14">
        <f t="shared" si="222"/>
        <v>-2.4323637006726684</v>
      </c>
      <c r="W472" s="56">
        <f t="shared" si="237"/>
        <v>1140.4685217661688</v>
      </c>
      <c r="X472" s="56">
        <f t="shared" si="238"/>
        <v>-0.30414048886285849</v>
      </c>
      <c r="Y472" s="56">
        <f t="shared" si="239"/>
        <v>0.99020608512644814</v>
      </c>
      <c r="Z472" s="56">
        <f t="shared" si="240"/>
        <v>-0.97939148735518566</v>
      </c>
      <c r="AA472" s="8">
        <v>11.8856</v>
      </c>
      <c r="AB472" s="46">
        <v>969.148234</v>
      </c>
      <c r="AC472" s="46">
        <v>0</v>
      </c>
      <c r="AD472" s="46">
        <f t="shared" si="223"/>
        <v>151.13239576616868</v>
      </c>
      <c r="AE472" s="49">
        <f t="shared" si="227"/>
        <v>969.148234</v>
      </c>
      <c r="AF472" s="16">
        <f t="shared" si="241"/>
        <v>-0.54057953494071054</v>
      </c>
      <c r="AG472" s="15">
        <f t="shared" si="242"/>
        <v>0.92915392400936236</v>
      </c>
      <c r="AH472" s="16">
        <f t="shared" si="224"/>
        <v>-7.084607599063764</v>
      </c>
      <c r="AI472" s="64">
        <f t="shared" si="243"/>
        <v>1120.2806297661687</v>
      </c>
      <c r="AJ472" s="64">
        <f t="shared" si="244"/>
        <v>-0.46408449852606282</v>
      </c>
      <c r="AK472" s="64">
        <f t="shared" si="245"/>
        <v>0.94710657562277456</v>
      </c>
      <c r="AL472" s="64">
        <f t="shared" si="246"/>
        <v>-5.289342437722544</v>
      </c>
      <c r="AM472" s="9">
        <v>7.65</v>
      </c>
      <c r="AN472" s="17">
        <f t="shared" si="228"/>
        <v>1.061774323921</v>
      </c>
      <c r="AO472" s="18">
        <f t="shared" si="247"/>
        <v>2.9256277950295839E-2</v>
      </c>
      <c r="AP472" s="17">
        <f t="shared" si="248"/>
        <v>1.061774323921</v>
      </c>
      <c r="AQ472" s="18">
        <f t="shared" si="249"/>
        <v>6.1774323921000018</v>
      </c>
    </row>
    <row r="473" spans="1:43" x14ac:dyDescent="0.3">
      <c r="A473">
        <f t="shared" si="229"/>
        <v>471</v>
      </c>
      <c r="B473" s="7">
        <v>44518</v>
      </c>
      <c r="C473" s="8">
        <v>12.2089</v>
      </c>
      <c r="D473" s="46">
        <v>1015.091085</v>
      </c>
      <c r="E473" s="46">
        <v>0</v>
      </c>
      <c r="F473" s="46">
        <f t="shared" si="220"/>
        <v>151.17661147994698</v>
      </c>
      <c r="G473" s="47">
        <f t="shared" si="225"/>
        <v>1015.091085</v>
      </c>
      <c r="H473" s="12">
        <f t="shared" si="230"/>
        <v>-9.3031713577884645E-2</v>
      </c>
      <c r="I473" s="11">
        <f t="shared" si="218"/>
        <v>1.040607911130865</v>
      </c>
      <c r="J473" s="12">
        <f t="shared" si="219"/>
        <v>4.0607911130865038</v>
      </c>
      <c r="K473" s="57">
        <f t="shared" si="231"/>
        <v>1166.2676964799471</v>
      </c>
      <c r="L473" s="59">
        <f t="shared" si="232"/>
        <v>-7.7197090127467671E-2</v>
      </c>
      <c r="M473" s="58">
        <f t="shared" si="233"/>
        <v>1.0485384664360513</v>
      </c>
      <c r="N473" s="59">
        <f t="shared" si="234"/>
        <v>4.8538466436051309</v>
      </c>
      <c r="O473" s="8">
        <v>12.041600000000001</v>
      </c>
      <c r="P473" s="46">
        <v>987.54143799999997</v>
      </c>
      <c r="Q473" s="46">
        <v>0</v>
      </c>
      <c r="R473" s="46">
        <f t="shared" si="221"/>
        <v>151.17661147994698</v>
      </c>
      <c r="S473" s="48">
        <f t="shared" si="226"/>
        <v>987.54143799999997</v>
      </c>
      <c r="T473" s="14">
        <f t="shared" si="235"/>
        <v>-0.18140326152409347</v>
      </c>
      <c r="U473" s="13">
        <f t="shared" si="236"/>
        <v>0.97390645424888389</v>
      </c>
      <c r="V473" s="14">
        <f t="shared" si="222"/>
        <v>-2.609354575111611</v>
      </c>
      <c r="W473" s="56">
        <f t="shared" si="237"/>
        <v>1138.718049479947</v>
      </c>
      <c r="X473" s="56">
        <f t="shared" si="238"/>
        <v>-0.15348711979450425</v>
      </c>
      <c r="Y473" s="56">
        <f t="shared" si="239"/>
        <v>0.9886862463263576</v>
      </c>
      <c r="Z473" s="56">
        <f t="shared" si="240"/>
        <v>-1.1313753673642402</v>
      </c>
      <c r="AA473" s="8">
        <v>11.932499999999999</v>
      </c>
      <c r="AB473" s="46">
        <v>967.97662200000002</v>
      </c>
      <c r="AC473" s="46">
        <v>0</v>
      </c>
      <c r="AD473" s="46">
        <f t="shared" si="223"/>
        <v>151.17661147994698</v>
      </c>
      <c r="AE473" s="49">
        <f t="shared" si="227"/>
        <v>967.97662200000002</v>
      </c>
      <c r="AF473" s="16">
        <f t="shared" si="241"/>
        <v>-0.12089089768696493</v>
      </c>
      <c r="AG473" s="15">
        <f t="shared" si="242"/>
        <v>0.92803066148973379</v>
      </c>
      <c r="AH473" s="16">
        <f t="shared" si="224"/>
        <v>-7.1969338510266212</v>
      </c>
      <c r="AI473" s="64">
        <f t="shared" si="243"/>
        <v>1119.1532334799469</v>
      </c>
      <c r="AJ473" s="64">
        <f t="shared" si="244"/>
        <v>-0.10063516732026212</v>
      </c>
      <c r="AK473" s="64">
        <f t="shared" si="245"/>
        <v>0.94615345333569534</v>
      </c>
      <c r="AL473" s="64">
        <f t="shared" si="246"/>
        <v>-5.3846546664304658</v>
      </c>
      <c r="AM473" s="9">
        <v>7.65</v>
      </c>
      <c r="AN473" s="17">
        <f t="shared" si="228"/>
        <v>1.0620849595684112</v>
      </c>
      <c r="AO473" s="18">
        <f t="shared" si="247"/>
        <v>2.9256277950295839E-2</v>
      </c>
      <c r="AP473" s="17">
        <f t="shared" si="248"/>
        <v>1.0620849595684112</v>
      </c>
      <c r="AQ473" s="18">
        <f t="shared" si="249"/>
        <v>6.2084959568411202</v>
      </c>
    </row>
    <row r="474" spans="1:43" x14ac:dyDescent="0.3">
      <c r="A474">
        <f t="shared" si="229"/>
        <v>472</v>
      </c>
      <c r="B474" s="7">
        <v>44519</v>
      </c>
      <c r="C474" s="8">
        <v>12.093400000000001</v>
      </c>
      <c r="D474" s="46">
        <v>1016.65325</v>
      </c>
      <c r="E474" s="46">
        <v>0</v>
      </c>
      <c r="F474" s="46">
        <f t="shared" si="220"/>
        <v>151.22084012959741</v>
      </c>
      <c r="G474" s="47">
        <f t="shared" si="225"/>
        <v>1016.65325</v>
      </c>
      <c r="H474" s="12">
        <f t="shared" si="230"/>
        <v>0.15389407148620471</v>
      </c>
      <c r="I474" s="11">
        <f t="shared" si="218"/>
        <v>1.0422093450135119</v>
      </c>
      <c r="J474" s="12">
        <f t="shared" si="219"/>
        <v>4.2209345013511923</v>
      </c>
      <c r="K474" s="57">
        <f t="shared" si="231"/>
        <v>1167.8740901295973</v>
      </c>
      <c r="L474" s="59">
        <f t="shared" si="232"/>
        <v>0.13773798712755081</v>
      </c>
      <c r="M474" s="58">
        <f t="shared" si="233"/>
        <v>1.0499827022139785</v>
      </c>
      <c r="N474" s="59">
        <f t="shared" si="234"/>
        <v>4.9982702213978492</v>
      </c>
      <c r="O474" s="8">
        <v>11.885999999999999</v>
      </c>
      <c r="P474" s="46">
        <v>991.629456</v>
      </c>
      <c r="Q474" s="46">
        <v>0</v>
      </c>
      <c r="R474" s="46">
        <f t="shared" si="221"/>
        <v>151.22084012959741</v>
      </c>
      <c r="S474" s="48">
        <f t="shared" si="226"/>
        <v>991.629456</v>
      </c>
      <c r="T474" s="14">
        <f t="shared" si="235"/>
        <v>0.413959135555797</v>
      </c>
      <c r="U474" s="13">
        <f t="shared" si="236"/>
        <v>0.97793802898801463</v>
      </c>
      <c r="V474" s="14">
        <f t="shared" si="222"/>
        <v>-2.2061971011985371</v>
      </c>
      <c r="W474" s="56">
        <f t="shared" si="237"/>
        <v>1142.8502961295974</v>
      </c>
      <c r="X474" s="56">
        <f t="shared" si="238"/>
        <v>0.36288584795309831</v>
      </c>
      <c r="Y474" s="56">
        <f t="shared" si="239"/>
        <v>0.99227404879493464</v>
      </c>
      <c r="Z474" s="56">
        <f t="shared" si="240"/>
        <v>-0.77259512050653623</v>
      </c>
      <c r="AA474" s="8">
        <v>11.8149</v>
      </c>
      <c r="AB474" s="46">
        <v>972.43571599999996</v>
      </c>
      <c r="AC474" s="46">
        <v>0</v>
      </c>
      <c r="AD474" s="46">
        <f t="shared" si="223"/>
        <v>151.22084012959741</v>
      </c>
      <c r="AE474" s="49">
        <f t="shared" si="227"/>
        <v>972.43571599999996</v>
      </c>
      <c r="AF474" s="16">
        <f t="shared" si="241"/>
        <v>0.46066133196345227</v>
      </c>
      <c r="AG474" s="15">
        <f t="shared" si="242"/>
        <v>0.93230573989598164</v>
      </c>
      <c r="AH474" s="16">
        <f t="shared" si="224"/>
        <v>-6.7694260104018351</v>
      </c>
      <c r="AI474" s="64">
        <f t="shared" si="243"/>
        <v>1123.6565561295974</v>
      </c>
      <c r="AJ474" s="64">
        <f t="shared" si="244"/>
        <v>0.40238660041642671</v>
      </c>
      <c r="AK474" s="64">
        <f t="shared" si="245"/>
        <v>0.94996064805129543</v>
      </c>
      <c r="AL474" s="64">
        <f t="shared" si="246"/>
        <v>-5.0039351948704569</v>
      </c>
      <c r="AM474" s="9">
        <v>7.65</v>
      </c>
      <c r="AN474" s="17">
        <f t="shared" si="228"/>
        <v>1.0623956860962509</v>
      </c>
      <c r="AO474" s="18">
        <f t="shared" si="247"/>
        <v>2.9256277950295839E-2</v>
      </c>
      <c r="AP474" s="17">
        <f t="shared" si="248"/>
        <v>1.0623956860962509</v>
      </c>
      <c r="AQ474" s="18">
        <f t="shared" si="249"/>
        <v>6.2395686096250902</v>
      </c>
    </row>
    <row r="475" spans="1:43" x14ac:dyDescent="0.3">
      <c r="A475">
        <f t="shared" si="229"/>
        <v>473</v>
      </c>
      <c r="B475" s="7">
        <v>44522</v>
      </c>
      <c r="C475" s="8">
        <v>12.37</v>
      </c>
      <c r="D475" s="46">
        <v>1014.497</v>
      </c>
      <c r="E475" s="46">
        <v>0</v>
      </c>
      <c r="F475" s="46">
        <f t="shared" si="220"/>
        <v>151.2650817189045</v>
      </c>
      <c r="G475" s="47">
        <f t="shared" si="225"/>
        <v>1014.497</v>
      </c>
      <c r="H475" s="12">
        <f t="shared" si="230"/>
        <v>-0.21209296286615054</v>
      </c>
      <c r="I475" s="11">
        <f t="shared" si="218"/>
        <v>1.0399988923344048</v>
      </c>
      <c r="J475" s="12">
        <f t="shared" si="219"/>
        <v>3.999889233440479</v>
      </c>
      <c r="K475" s="57">
        <f t="shared" si="231"/>
        <v>1165.7620817189045</v>
      </c>
      <c r="L475" s="59">
        <f t="shared" si="232"/>
        <v>-0.18084213260167736</v>
      </c>
      <c r="M475" s="58">
        <f t="shared" si="233"/>
        <v>1.0480838911033461</v>
      </c>
      <c r="N475" s="59">
        <f t="shared" si="234"/>
        <v>4.8083891103346099</v>
      </c>
      <c r="O475" s="8">
        <v>12.125299999999999</v>
      </c>
      <c r="P475" s="46">
        <v>986.48400500000002</v>
      </c>
      <c r="Q475" s="46">
        <v>0</v>
      </c>
      <c r="R475" s="46">
        <f t="shared" si="221"/>
        <v>151.2650817189045</v>
      </c>
      <c r="S475" s="48">
        <f t="shared" si="226"/>
        <v>986.48400500000002</v>
      </c>
      <c r="T475" s="14">
        <f t="shared" si="235"/>
        <v>-0.51888847884324907</v>
      </c>
      <c r="U475" s="13">
        <f t="shared" si="236"/>
        <v>0.97286362122536907</v>
      </c>
      <c r="V475" s="14">
        <f t="shared" si="222"/>
        <v>-2.7136378774630932</v>
      </c>
      <c r="W475" s="56">
        <f t="shared" si="237"/>
        <v>1137.7490867189044</v>
      </c>
      <c r="X475" s="56">
        <f t="shared" si="238"/>
        <v>-0.44635849751877288</v>
      </c>
      <c r="Y475" s="56">
        <f t="shared" si="239"/>
        <v>0.98784494925946487</v>
      </c>
      <c r="Z475" s="56">
        <f t="shared" si="240"/>
        <v>-1.2155050740535134</v>
      </c>
      <c r="AA475" s="8">
        <v>11.9855</v>
      </c>
      <c r="AB475" s="46">
        <v>967.03742299999999</v>
      </c>
      <c r="AC475" s="46">
        <v>0</v>
      </c>
      <c r="AD475" s="46">
        <f t="shared" si="223"/>
        <v>151.2650817189045</v>
      </c>
      <c r="AE475" s="49">
        <f t="shared" si="227"/>
        <v>967.03742299999999</v>
      </c>
      <c r="AF475" s="16">
        <f t="shared" si="241"/>
        <v>-0.55513109105095326</v>
      </c>
      <c r="AG475" s="15">
        <f t="shared" si="242"/>
        <v>0.92713022087016639</v>
      </c>
      <c r="AH475" s="16">
        <f t="shared" si="224"/>
        <v>-7.2869779129833612</v>
      </c>
      <c r="AI475" s="64">
        <f t="shared" si="243"/>
        <v>1118.3025047189044</v>
      </c>
      <c r="AJ475" s="64">
        <f t="shared" si="244"/>
        <v>-0.47648468577755621</v>
      </c>
      <c r="AK475" s="64">
        <f t="shared" si="245"/>
        <v>0.94543423104241775</v>
      </c>
      <c r="AL475" s="64">
        <f t="shared" si="246"/>
        <v>-5.456576895758225</v>
      </c>
      <c r="AM475" s="9">
        <v>7.65</v>
      </c>
      <c r="AN475" s="17">
        <f t="shared" si="228"/>
        <v>1.0627065035311072</v>
      </c>
      <c r="AO475" s="18">
        <f t="shared" si="247"/>
        <v>2.9256277950295839E-2</v>
      </c>
      <c r="AP475" s="17">
        <f t="shared" si="248"/>
        <v>1.0627065035311072</v>
      </c>
      <c r="AQ475" s="18">
        <f t="shared" si="249"/>
        <v>6.2706503531107183</v>
      </c>
    </row>
    <row r="476" spans="1:43" x14ac:dyDescent="0.3">
      <c r="A476">
        <f t="shared" si="229"/>
        <v>474</v>
      </c>
      <c r="B476" s="7">
        <v>44523</v>
      </c>
      <c r="C476" s="8">
        <v>12.285</v>
      </c>
      <c r="D476" s="46">
        <v>1015.766694</v>
      </c>
      <c r="E476" s="46">
        <v>0</v>
      </c>
      <c r="F476" s="46">
        <f t="shared" si="220"/>
        <v>151.30933625165392</v>
      </c>
      <c r="G476" s="47">
        <f t="shared" si="225"/>
        <v>1015.766694</v>
      </c>
      <c r="H476" s="12">
        <f t="shared" si="230"/>
        <v>0.12515502756538233</v>
      </c>
      <c r="I476" s="11">
        <f t="shared" si="218"/>
        <v>1.0413005032347855</v>
      </c>
      <c r="J476" s="12">
        <f t="shared" si="219"/>
        <v>4.1300503234785513</v>
      </c>
      <c r="K476" s="57">
        <f t="shared" si="231"/>
        <v>1167.0760302516539</v>
      </c>
      <c r="L476" s="59">
        <f t="shared" si="232"/>
        <v>0.11271155181269421</v>
      </c>
      <c r="M476" s="58">
        <f t="shared" si="233"/>
        <v>1.0492652027213076</v>
      </c>
      <c r="N476" s="59">
        <f t="shared" si="234"/>
        <v>4.9265202721307633</v>
      </c>
      <c r="O476" s="8">
        <v>11.8872</v>
      </c>
      <c r="P476" s="46">
        <v>992.485634</v>
      </c>
      <c r="Q476" s="46">
        <v>0</v>
      </c>
      <c r="R476" s="46">
        <f t="shared" si="221"/>
        <v>151.30933625165392</v>
      </c>
      <c r="S476" s="48">
        <f t="shared" si="226"/>
        <v>992.485634</v>
      </c>
      <c r="T476" s="14">
        <f t="shared" si="235"/>
        <v>0.60838583997111506</v>
      </c>
      <c r="U476" s="13">
        <f t="shared" si="236"/>
        <v>0.97878238573913445</v>
      </c>
      <c r="V476" s="14">
        <f t="shared" si="222"/>
        <v>-2.1217614260865547</v>
      </c>
      <c r="W476" s="56">
        <f t="shared" si="237"/>
        <v>1143.7949702516539</v>
      </c>
      <c r="X476" s="56">
        <f t="shared" si="238"/>
        <v>0.53138988229688433</v>
      </c>
      <c r="Y476" s="56">
        <f t="shared" si="239"/>
        <v>0.99309425737261048</v>
      </c>
      <c r="Z476" s="56">
        <f t="shared" si="240"/>
        <v>-0.69057426273895217</v>
      </c>
      <c r="AA476" s="8">
        <v>11.738300000000001</v>
      </c>
      <c r="AB476" s="46">
        <v>975.93034599999999</v>
      </c>
      <c r="AC476" s="46">
        <v>0</v>
      </c>
      <c r="AD476" s="46">
        <f t="shared" si="223"/>
        <v>151.30933625165392</v>
      </c>
      <c r="AE476" s="49">
        <f t="shared" si="227"/>
        <v>975.93034599999999</v>
      </c>
      <c r="AF476" s="16">
        <f t="shared" si="241"/>
        <v>0.91960484553037514</v>
      </c>
      <c r="AG476" s="15">
        <f t="shared" si="242"/>
        <v>0.93565615530566493</v>
      </c>
      <c r="AH476" s="16">
        <f t="shared" si="224"/>
        <v>-6.4343844694335068</v>
      </c>
      <c r="AI476" s="64">
        <f t="shared" si="243"/>
        <v>1127.2396822516539</v>
      </c>
      <c r="AJ476" s="64">
        <f t="shared" si="244"/>
        <v>0.79917352371450256</v>
      </c>
      <c r="AK476" s="64">
        <f t="shared" si="245"/>
        <v>0.9529898911010426</v>
      </c>
      <c r="AL476" s="64">
        <f t="shared" si="246"/>
        <v>-4.7010108898957403</v>
      </c>
      <c r="AM476" s="9">
        <v>7.65</v>
      </c>
      <c r="AN476" s="17">
        <f t="shared" si="228"/>
        <v>1.0630174118995761</v>
      </c>
      <c r="AO476" s="18">
        <f t="shared" si="247"/>
        <v>2.9256277950295839E-2</v>
      </c>
      <c r="AP476" s="17">
        <f t="shared" si="248"/>
        <v>1.0630174118995761</v>
      </c>
      <c r="AQ476" s="18">
        <f t="shared" si="249"/>
        <v>6.3017411899576103</v>
      </c>
    </row>
    <row r="477" spans="1:43" x14ac:dyDescent="0.3">
      <c r="A477">
        <f t="shared" si="229"/>
        <v>475</v>
      </c>
      <c r="B477" s="7">
        <v>44524</v>
      </c>
      <c r="C477" s="8">
        <v>12.167</v>
      </c>
      <c r="D477" s="46">
        <v>1017.342911</v>
      </c>
      <c r="E477" s="46">
        <v>0</v>
      </c>
      <c r="F477" s="46">
        <f t="shared" si="220"/>
        <v>151.35360373163246</v>
      </c>
      <c r="G477" s="47">
        <f t="shared" si="225"/>
        <v>1017.342911</v>
      </c>
      <c r="H477" s="12">
        <f t="shared" si="230"/>
        <v>0.15517510165576898</v>
      </c>
      <c r="I477" s="11">
        <f t="shared" si="218"/>
        <v>1.042916342349222</v>
      </c>
      <c r="J477" s="12">
        <f t="shared" si="219"/>
        <v>4.2916342349222036</v>
      </c>
      <c r="K477" s="57">
        <f t="shared" si="231"/>
        <v>1168.6965147316323</v>
      </c>
      <c r="L477" s="59">
        <f t="shared" si="232"/>
        <v>0.13884994961543828</v>
      </c>
      <c r="M477" s="58">
        <f t="shared" si="233"/>
        <v>1.0507221069266186</v>
      </c>
      <c r="N477" s="59">
        <f t="shared" si="234"/>
        <v>5.0722106926618604</v>
      </c>
      <c r="O477" s="8">
        <v>11.7973</v>
      </c>
      <c r="P477" s="46">
        <v>995.03488700000003</v>
      </c>
      <c r="Q477" s="46">
        <v>0</v>
      </c>
      <c r="R477" s="46">
        <f t="shared" si="221"/>
        <v>151.35360373163246</v>
      </c>
      <c r="S477" s="48">
        <f t="shared" si="226"/>
        <v>995.03488700000003</v>
      </c>
      <c r="T477" s="14">
        <f t="shared" si="235"/>
        <v>0.25685540552620179</v>
      </c>
      <c r="U477" s="13">
        <f t="shared" si="236"/>
        <v>0.98129644120524373</v>
      </c>
      <c r="V477" s="14">
        <f t="shared" si="222"/>
        <v>-1.870355879475627</v>
      </c>
      <c r="W477" s="56">
        <f t="shared" si="237"/>
        <v>1146.3884907316324</v>
      </c>
      <c r="X477" s="56">
        <f t="shared" si="238"/>
        <v>0.22674697366502627</v>
      </c>
      <c r="Y477" s="56">
        <f t="shared" si="239"/>
        <v>0.99534606854684404</v>
      </c>
      <c r="Z477" s="56">
        <f t="shared" si="240"/>
        <v>-0.46539314531559572</v>
      </c>
      <c r="AA477" s="8">
        <v>11.732900000000001</v>
      </c>
      <c r="AB477" s="46">
        <v>976.54612699999996</v>
      </c>
      <c r="AC477" s="46">
        <v>0</v>
      </c>
      <c r="AD477" s="46">
        <f t="shared" si="223"/>
        <v>151.35360373163246</v>
      </c>
      <c r="AE477" s="49">
        <f t="shared" si="227"/>
        <v>976.54612699999996</v>
      </c>
      <c r="AF477" s="16">
        <f t="shared" si="241"/>
        <v>6.3096818592001114E-2</v>
      </c>
      <c r="AG477" s="15">
        <f t="shared" si="242"/>
        <v>0.93624652457262303</v>
      </c>
      <c r="AH477" s="16">
        <f t="shared" si="224"/>
        <v>-6.3753475427376971</v>
      </c>
      <c r="AI477" s="64">
        <f t="shared" si="243"/>
        <v>1127.8997307316324</v>
      </c>
      <c r="AJ477" s="64">
        <f t="shared" si="244"/>
        <v>5.8554404211541566E-2</v>
      </c>
      <c r="AK477" s="64">
        <f t="shared" si="245"/>
        <v>0.95354790865397299</v>
      </c>
      <c r="AL477" s="64">
        <f t="shared" si="246"/>
        <v>-4.6452091346027018</v>
      </c>
      <c r="AM477" s="9">
        <v>7.65</v>
      </c>
      <c r="AN477" s="17">
        <f t="shared" si="228"/>
        <v>1.0633284112282615</v>
      </c>
      <c r="AO477" s="18">
        <f t="shared" si="247"/>
        <v>2.9256277950295839E-2</v>
      </c>
      <c r="AP477" s="17">
        <f t="shared" si="248"/>
        <v>1.0633284112282615</v>
      </c>
      <c r="AQ477" s="18">
        <f t="shared" si="249"/>
        <v>6.3328411228261494</v>
      </c>
    </row>
    <row r="478" spans="1:43" x14ac:dyDescent="0.3">
      <c r="A478">
        <f t="shared" si="229"/>
        <v>476</v>
      </c>
      <c r="B478" s="7">
        <v>44525</v>
      </c>
      <c r="C478" s="8">
        <v>12.135</v>
      </c>
      <c r="D478" s="46">
        <v>1018.106714</v>
      </c>
      <c r="E478" s="46">
        <v>0</v>
      </c>
      <c r="F478" s="46">
        <f t="shared" si="220"/>
        <v>151.39788416262797</v>
      </c>
      <c r="G478" s="47">
        <f t="shared" si="225"/>
        <v>1018.106714</v>
      </c>
      <c r="H478" s="12">
        <f t="shared" si="230"/>
        <v>7.5078225025348999E-2</v>
      </c>
      <c r="I478" s="11">
        <f t="shared" si="218"/>
        <v>1.0436993454275572</v>
      </c>
      <c r="J478" s="12">
        <f t="shared" si="219"/>
        <v>4.3699345427557157</v>
      </c>
      <c r="K478" s="57">
        <f t="shared" si="231"/>
        <v>1169.5045981626281</v>
      </c>
      <c r="L478" s="59">
        <f t="shared" si="232"/>
        <v>6.9143992542963773E-2</v>
      </c>
      <c r="M478" s="58">
        <f t="shared" si="233"/>
        <v>1.0514486181418792</v>
      </c>
      <c r="N478" s="59">
        <f t="shared" si="234"/>
        <v>5.1448618141879177</v>
      </c>
      <c r="O478" s="8">
        <v>11.8306</v>
      </c>
      <c r="P478" s="46">
        <v>994.69498799999997</v>
      </c>
      <c r="Q478" s="46">
        <v>0</v>
      </c>
      <c r="R478" s="46">
        <f t="shared" si="221"/>
        <v>151.39788416262797</v>
      </c>
      <c r="S478" s="48">
        <f t="shared" si="226"/>
        <v>994.69498799999997</v>
      </c>
      <c r="T478" s="14">
        <f t="shared" si="235"/>
        <v>-3.4159505806363732E-2</v>
      </c>
      <c r="U478" s="13">
        <f t="shared" si="236"/>
        <v>0.98096123519043255</v>
      </c>
      <c r="V478" s="14">
        <f t="shared" si="222"/>
        <v>-1.9038764809567454</v>
      </c>
      <c r="W478" s="56">
        <f t="shared" si="237"/>
        <v>1146.0928721626278</v>
      </c>
      <c r="X478" s="56">
        <f t="shared" si="238"/>
        <v>-2.5786944948813506E-2</v>
      </c>
      <c r="Y478" s="56">
        <f t="shared" si="239"/>
        <v>0.99508939920409767</v>
      </c>
      <c r="Z478" s="56">
        <f t="shared" si="240"/>
        <v>-0.49106007959023312</v>
      </c>
      <c r="AA478" s="8">
        <v>11.81</v>
      </c>
      <c r="AB478" s="46">
        <v>974.32889</v>
      </c>
      <c r="AC478" s="46">
        <v>0</v>
      </c>
      <c r="AD478" s="46">
        <f t="shared" si="223"/>
        <v>151.39788416262797</v>
      </c>
      <c r="AE478" s="49">
        <f t="shared" si="227"/>
        <v>974.32889</v>
      </c>
      <c r="AF478" s="16">
        <f t="shared" si="241"/>
        <v>-0.22704887549054309</v>
      </c>
      <c r="AG478" s="15">
        <f t="shared" si="242"/>
        <v>0.93412078736676163</v>
      </c>
      <c r="AH478" s="16">
        <f t="shared" si="224"/>
        <v>-6.5879212633238371</v>
      </c>
      <c r="AI478" s="64">
        <f t="shared" si="243"/>
        <v>1125.7267741626279</v>
      </c>
      <c r="AJ478" s="64">
        <f t="shared" si="244"/>
        <v>-0.1926551190499004</v>
      </c>
      <c r="AK478" s="64">
        <f t="shared" si="245"/>
        <v>0.95171084979535781</v>
      </c>
      <c r="AL478" s="64">
        <f t="shared" si="246"/>
        <v>-4.8289150204642191</v>
      </c>
      <c r="AM478" s="9">
        <v>7.65</v>
      </c>
      <c r="AN478" s="17">
        <f t="shared" si="228"/>
        <v>1.063639501543775</v>
      </c>
      <c r="AO478" s="18">
        <f t="shared" si="247"/>
        <v>2.9256277950295839E-2</v>
      </c>
      <c r="AP478" s="17">
        <f t="shared" si="248"/>
        <v>1.063639501543775</v>
      </c>
      <c r="AQ478" s="18">
        <f t="shared" si="249"/>
        <v>6.3639501543774957</v>
      </c>
    </row>
    <row r="479" spans="1:43" x14ac:dyDescent="0.3">
      <c r="A479">
        <f t="shared" si="229"/>
        <v>477</v>
      </c>
      <c r="B479" s="7">
        <v>44526</v>
      </c>
      <c r="C479" s="8">
        <v>11.94</v>
      </c>
      <c r="D479" s="46">
        <v>1020.396336</v>
      </c>
      <c r="E479" s="46">
        <v>0</v>
      </c>
      <c r="F479" s="46">
        <f t="shared" si="220"/>
        <v>151.44217754842947</v>
      </c>
      <c r="G479" s="47">
        <f t="shared" si="225"/>
        <v>1020.396336</v>
      </c>
      <c r="H479" s="12">
        <f t="shared" si="230"/>
        <v>0.22489017786793131</v>
      </c>
      <c r="I479" s="11">
        <f t="shared" si="218"/>
        <v>1.0460465227418956</v>
      </c>
      <c r="J479" s="12">
        <f t="shared" si="219"/>
        <v>4.6046522741895579</v>
      </c>
      <c r="K479" s="57">
        <f t="shared" si="231"/>
        <v>1171.8385135484295</v>
      </c>
      <c r="L479" s="59">
        <f t="shared" si="232"/>
        <v>0.19956444715720778</v>
      </c>
      <c r="M479" s="58">
        <f t="shared" si="233"/>
        <v>1.0535469357638161</v>
      </c>
      <c r="N479" s="59">
        <f t="shared" si="234"/>
        <v>5.3546935763816084</v>
      </c>
      <c r="O479" s="8">
        <v>11.7065</v>
      </c>
      <c r="P479" s="46">
        <v>998.04606999999999</v>
      </c>
      <c r="Q479" s="46">
        <v>0</v>
      </c>
      <c r="R479" s="46">
        <f t="shared" si="221"/>
        <v>151.44217754842947</v>
      </c>
      <c r="S479" s="48">
        <f t="shared" si="226"/>
        <v>998.04606999999999</v>
      </c>
      <c r="T479" s="14">
        <f t="shared" si="235"/>
        <v>0.33689543432182667</v>
      </c>
      <c r="U479" s="13">
        <f t="shared" si="236"/>
        <v>0.98426604880425606</v>
      </c>
      <c r="V479" s="14">
        <f t="shared" si="222"/>
        <v>-1.5733951195743945</v>
      </c>
      <c r="W479" s="56">
        <f t="shared" si="237"/>
        <v>1149.4882475484294</v>
      </c>
      <c r="X479" s="56">
        <f t="shared" si="238"/>
        <v>0.29625656596177219</v>
      </c>
      <c r="Y479" s="56">
        <f t="shared" si="239"/>
        <v>0.99803741688642933</v>
      </c>
      <c r="Z479" s="56">
        <f t="shared" si="240"/>
        <v>-0.19625831135706706</v>
      </c>
      <c r="AA479" s="8">
        <v>11.715</v>
      </c>
      <c r="AB479" s="46">
        <v>978.02207199999998</v>
      </c>
      <c r="AC479" s="46">
        <v>0</v>
      </c>
      <c r="AD479" s="46">
        <f t="shared" si="223"/>
        <v>151.44217754842947</v>
      </c>
      <c r="AE479" s="49">
        <f t="shared" si="227"/>
        <v>978.02207199999998</v>
      </c>
      <c r="AF479" s="16">
        <f t="shared" si="241"/>
        <v>0.37904880353081261</v>
      </c>
      <c r="AG479" s="15">
        <f t="shared" si="242"/>
        <v>0.93766156103480791</v>
      </c>
      <c r="AH479" s="16">
        <f t="shared" si="224"/>
        <v>-6.2338438965192093</v>
      </c>
      <c r="AI479" s="64">
        <f t="shared" si="243"/>
        <v>1129.4642495484295</v>
      </c>
      <c r="AJ479" s="64">
        <f t="shared" si="244"/>
        <v>0.33200555157637535</v>
      </c>
      <c r="AK479" s="64">
        <f t="shared" si="245"/>
        <v>0.95487058265163305</v>
      </c>
      <c r="AL479" s="64">
        <f t="shared" si="246"/>
        <v>-4.5129417348366951</v>
      </c>
      <c r="AM479" s="9">
        <v>7.65</v>
      </c>
      <c r="AN479" s="17">
        <f t="shared" si="228"/>
        <v>1.0639506828727356</v>
      </c>
      <c r="AO479" s="18">
        <f t="shared" si="247"/>
        <v>2.9256277950295839E-2</v>
      </c>
      <c r="AP479" s="17">
        <f t="shared" si="248"/>
        <v>1.0639506828727356</v>
      </c>
      <c r="AQ479" s="18">
        <f t="shared" si="249"/>
        <v>6.3950682872735642</v>
      </c>
    </row>
    <row r="480" spans="1:43" x14ac:dyDescent="0.3">
      <c r="A480">
        <f t="shared" si="229"/>
        <v>478</v>
      </c>
      <c r="B480" s="7">
        <v>44529</v>
      </c>
      <c r="C480" s="8">
        <v>11.9231</v>
      </c>
      <c r="D480" s="46">
        <v>1021.011251</v>
      </c>
      <c r="E480" s="46">
        <v>0</v>
      </c>
      <c r="F480" s="46">
        <f t="shared" si="220"/>
        <v>151.48648389282701</v>
      </c>
      <c r="G480" s="47">
        <f t="shared" si="225"/>
        <v>1021.011251</v>
      </c>
      <c r="H480" s="12">
        <f t="shared" si="230"/>
        <v>6.0262368484242934E-2</v>
      </c>
      <c r="I480" s="11">
        <f t="shared" si="218"/>
        <v>1.046676895151947</v>
      </c>
      <c r="J480" s="12">
        <f t="shared" si="219"/>
        <v>4.6676895151946951</v>
      </c>
      <c r="K480" s="57">
        <f t="shared" si="231"/>
        <v>1172.4977348928271</v>
      </c>
      <c r="L480" s="59">
        <f t="shared" si="232"/>
        <v>5.6255306236807634E-2</v>
      </c>
      <c r="M480" s="58">
        <f t="shared" si="233"/>
        <v>1.0541396118188786</v>
      </c>
      <c r="N480" s="59">
        <f t="shared" si="234"/>
        <v>5.4139611818878608</v>
      </c>
      <c r="O480" s="8">
        <v>11.6129</v>
      </c>
      <c r="P480" s="46">
        <v>1000.685222</v>
      </c>
      <c r="Q480" s="46">
        <v>0</v>
      </c>
      <c r="R480" s="46">
        <f t="shared" si="221"/>
        <v>151.48648389282701</v>
      </c>
      <c r="S480" s="48">
        <f t="shared" si="226"/>
        <v>1000.685222</v>
      </c>
      <c r="T480" s="14">
        <f t="shared" si="235"/>
        <v>0.26443188138598472</v>
      </c>
      <c r="U480" s="13">
        <f t="shared" si="236"/>
        <v>0.98686876203495266</v>
      </c>
      <c r="V480" s="14">
        <f t="shared" si="222"/>
        <v>-1.3131237965047338</v>
      </c>
      <c r="W480" s="56">
        <f t="shared" si="237"/>
        <v>1152.171705892827</v>
      </c>
      <c r="X480" s="56">
        <f t="shared" si="238"/>
        <v>0.23344808875782608</v>
      </c>
      <c r="Y480" s="56">
        <f t="shared" si="239"/>
        <v>1.0003673161612388</v>
      </c>
      <c r="Z480" s="56">
        <f t="shared" si="240"/>
        <v>3.6731616123875099E-2</v>
      </c>
      <c r="AA480" s="8">
        <v>11.590999999999999</v>
      </c>
      <c r="AB480" s="46">
        <v>982.73046799999997</v>
      </c>
      <c r="AC480" s="46">
        <v>0</v>
      </c>
      <c r="AD480" s="46">
        <f t="shared" si="223"/>
        <v>151.48648389282701</v>
      </c>
      <c r="AE480" s="49">
        <f t="shared" si="227"/>
        <v>982.73046799999997</v>
      </c>
      <c r="AF480" s="16">
        <f t="shared" si="241"/>
        <v>0.48142021890893449</v>
      </c>
      <c r="AG480" s="15">
        <f t="shared" si="242"/>
        <v>0.94217565337456666</v>
      </c>
      <c r="AH480" s="16">
        <f t="shared" si="224"/>
        <v>-5.7824346625433343</v>
      </c>
      <c r="AI480" s="64">
        <f t="shared" si="243"/>
        <v>1134.216951892827</v>
      </c>
      <c r="AJ480" s="64">
        <f t="shared" si="244"/>
        <v>0.4207926321083244</v>
      </c>
      <c r="AK480" s="64">
        <f t="shared" si="245"/>
        <v>0.95888860770960094</v>
      </c>
      <c r="AL480" s="64">
        <f t="shared" si="246"/>
        <v>-4.1111392290399067</v>
      </c>
      <c r="AM480" s="9">
        <v>7.65</v>
      </c>
      <c r="AN480" s="17">
        <f t="shared" si="228"/>
        <v>1.0642619552417709</v>
      </c>
      <c r="AO480" s="18">
        <f t="shared" si="247"/>
        <v>2.9256277950295839E-2</v>
      </c>
      <c r="AP480" s="17">
        <f t="shared" si="248"/>
        <v>1.0642619552417709</v>
      </c>
      <c r="AQ480" s="18">
        <f t="shared" si="249"/>
        <v>6.4261955241770918</v>
      </c>
    </row>
    <row r="481" spans="1:43" x14ac:dyDescent="0.3">
      <c r="A481">
        <f t="shared" si="229"/>
        <v>479</v>
      </c>
      <c r="B481" s="7">
        <v>44530</v>
      </c>
      <c r="C481" s="8">
        <v>11.911099999999999</v>
      </c>
      <c r="D481" s="46">
        <v>1021.579638</v>
      </c>
      <c r="E481" s="46">
        <v>0</v>
      </c>
      <c r="F481" s="46">
        <f t="shared" si="220"/>
        <v>151.53080319961182</v>
      </c>
      <c r="G481" s="47">
        <f t="shared" si="225"/>
        <v>1021.579638</v>
      </c>
      <c r="H481" s="12">
        <f t="shared" si="230"/>
        <v>5.5669024160431846E-2</v>
      </c>
      <c r="I481" s="11">
        <f t="shared" si="218"/>
        <v>1.0472595699655907</v>
      </c>
      <c r="J481" s="12">
        <f t="shared" si="219"/>
        <v>4.7259569965590664</v>
      </c>
      <c r="K481" s="57">
        <f t="shared" si="231"/>
        <v>1173.1104411996118</v>
      </c>
      <c r="L481" s="59">
        <f t="shared" si="232"/>
        <v>5.2256502383829506E-2</v>
      </c>
      <c r="M481" s="58">
        <f t="shared" si="233"/>
        <v>1.0546904683102576</v>
      </c>
      <c r="N481" s="59">
        <f t="shared" si="234"/>
        <v>5.4690468310257589</v>
      </c>
      <c r="O481" s="8">
        <v>11.5199</v>
      </c>
      <c r="P481" s="46">
        <v>1003.312943</v>
      </c>
      <c r="Q481" s="46">
        <v>0</v>
      </c>
      <c r="R481" s="46">
        <f t="shared" si="221"/>
        <v>151.53080319961182</v>
      </c>
      <c r="S481" s="48">
        <f t="shared" si="226"/>
        <v>1003.312943</v>
      </c>
      <c r="T481" s="14">
        <f t="shared" si="235"/>
        <v>0.26259216607078528</v>
      </c>
      <c r="U481" s="13">
        <f t="shared" si="236"/>
        <v>0.9894602020934562</v>
      </c>
      <c r="V481" s="14">
        <f t="shared" si="222"/>
        <v>-1.0539797906543802</v>
      </c>
      <c r="W481" s="56">
        <f t="shared" si="237"/>
        <v>1154.8437461996118</v>
      </c>
      <c r="X481" s="56">
        <f t="shared" si="238"/>
        <v>0.23191337654955291</v>
      </c>
      <c r="Y481" s="56">
        <f t="shared" si="239"/>
        <v>1.0026873017820463</v>
      </c>
      <c r="Z481" s="56">
        <f t="shared" si="240"/>
        <v>0.26873017820463474</v>
      </c>
      <c r="AA481" s="8">
        <v>11.404999999999999</v>
      </c>
      <c r="AB481" s="46">
        <v>989.62276299999996</v>
      </c>
      <c r="AC481" s="46">
        <v>0</v>
      </c>
      <c r="AD481" s="46">
        <f t="shared" si="223"/>
        <v>151.53080319961182</v>
      </c>
      <c r="AE481" s="49">
        <f t="shared" si="227"/>
        <v>989.62276299999996</v>
      </c>
      <c r="AF481" s="16">
        <f t="shared" si="241"/>
        <v>0.70134133665631371</v>
      </c>
      <c r="AG481" s="15">
        <f t="shared" si="242"/>
        <v>0.94878352069559424</v>
      </c>
      <c r="AH481" s="16">
        <f t="shared" si="224"/>
        <v>-5.1216479304405755</v>
      </c>
      <c r="AI481" s="64">
        <f t="shared" si="243"/>
        <v>1141.1535661996118</v>
      </c>
      <c r="AJ481" s="64">
        <f t="shared" si="244"/>
        <v>0.61157737901982312</v>
      </c>
      <c r="AK481" s="64">
        <f t="shared" si="245"/>
        <v>0.96475295352435098</v>
      </c>
      <c r="AL481" s="64">
        <f t="shared" si="246"/>
        <v>-3.5247046475649024</v>
      </c>
      <c r="AM481" s="9">
        <v>7.65</v>
      </c>
      <c r="AN481" s="17">
        <f t="shared" si="228"/>
        <v>1.0645733186775157</v>
      </c>
      <c r="AO481" s="18">
        <f t="shared" si="247"/>
        <v>2.9256277950295839E-2</v>
      </c>
      <c r="AP481" s="17">
        <f t="shared" si="248"/>
        <v>1.0645733186775157</v>
      </c>
      <c r="AQ481" s="18">
        <f t="shared" si="249"/>
        <v>6.4573318677515701</v>
      </c>
    </row>
    <row r="482" spans="1:43" x14ac:dyDescent="0.3">
      <c r="A482">
        <f t="shared" si="229"/>
        <v>480</v>
      </c>
      <c r="B482" s="7">
        <v>44531</v>
      </c>
      <c r="C482" s="8">
        <v>11.863</v>
      </c>
      <c r="D482" s="46">
        <v>1022.483185</v>
      </c>
      <c r="E482" s="46">
        <v>0</v>
      </c>
      <c r="F482" s="46">
        <f t="shared" si="220"/>
        <v>151.57513547257622</v>
      </c>
      <c r="G482" s="47">
        <f t="shared" si="225"/>
        <v>1022.483185</v>
      </c>
      <c r="H482" s="12">
        <f t="shared" si="230"/>
        <v>8.8446065915026573E-2</v>
      </c>
      <c r="I482" s="11">
        <f t="shared" si="218"/>
        <v>1.0481858298551439</v>
      </c>
      <c r="J482" s="12">
        <f t="shared" si="219"/>
        <v>4.8185829855143858</v>
      </c>
      <c r="K482" s="57">
        <f t="shared" si="231"/>
        <v>1174.0583204725763</v>
      </c>
      <c r="L482" s="59">
        <f t="shared" si="232"/>
        <v>8.0800514570067428E-2</v>
      </c>
      <c r="M482" s="58">
        <f t="shared" si="233"/>
        <v>1.0555426636357736</v>
      </c>
      <c r="N482" s="59">
        <f t="shared" si="234"/>
        <v>5.5542663635773648</v>
      </c>
      <c r="O482" s="8">
        <v>11.52</v>
      </c>
      <c r="P482" s="46">
        <v>1003.744783</v>
      </c>
      <c r="Q482" s="46">
        <v>0</v>
      </c>
      <c r="R482" s="46">
        <f t="shared" si="221"/>
        <v>151.57513547257622</v>
      </c>
      <c r="S482" s="48">
        <f t="shared" si="226"/>
        <v>1003.744783</v>
      </c>
      <c r="T482" s="14">
        <f t="shared" si="235"/>
        <v>4.3041406274380023E-2</v>
      </c>
      <c r="U482" s="13">
        <f t="shared" si="236"/>
        <v>0.98988607967896258</v>
      </c>
      <c r="V482" s="14">
        <f t="shared" si="222"/>
        <v>-1.0113920321037417</v>
      </c>
      <c r="W482" s="56">
        <f t="shared" si="237"/>
        <v>1155.3199184725763</v>
      </c>
      <c r="X482" s="56">
        <f t="shared" si="238"/>
        <v>4.1232614761210762E-2</v>
      </c>
      <c r="Y482" s="56">
        <f t="shared" si="239"/>
        <v>1.0031007359744497</v>
      </c>
      <c r="Z482" s="56">
        <f t="shared" si="240"/>
        <v>0.31007359744497087</v>
      </c>
      <c r="AA482" s="8">
        <v>11.4528</v>
      </c>
      <c r="AB482" s="46">
        <v>988.380807</v>
      </c>
      <c r="AC482" s="46">
        <v>0</v>
      </c>
      <c r="AD482" s="46">
        <f t="shared" si="223"/>
        <v>151.57513547257622</v>
      </c>
      <c r="AE482" s="49">
        <f t="shared" si="227"/>
        <v>988.380807</v>
      </c>
      <c r="AF482" s="16">
        <f t="shared" si="241"/>
        <v>-0.12549792167624307</v>
      </c>
      <c r="AG482" s="15">
        <f t="shared" si="242"/>
        <v>0.94759281709591459</v>
      </c>
      <c r="AH482" s="16">
        <f t="shared" si="224"/>
        <v>-5.240718290408541</v>
      </c>
      <c r="AI482" s="64">
        <f t="shared" si="243"/>
        <v>1139.9559424725762</v>
      </c>
      <c r="AJ482" s="64">
        <f t="shared" si="244"/>
        <v>-0.10494851547666606</v>
      </c>
      <c r="AK482" s="64">
        <f t="shared" si="245"/>
        <v>0.96374045962160992</v>
      </c>
      <c r="AL482" s="64">
        <f t="shared" si="246"/>
        <v>-3.6259540378390076</v>
      </c>
      <c r="AM482" s="9">
        <v>7.65</v>
      </c>
      <c r="AN482" s="17">
        <f t="shared" si="228"/>
        <v>1.0648847732066127</v>
      </c>
      <c r="AO482" s="18">
        <f t="shared" si="247"/>
        <v>2.9256277950295839E-2</v>
      </c>
      <c r="AP482" s="17">
        <f t="shared" si="248"/>
        <v>1.0648847732066127</v>
      </c>
      <c r="AQ482" s="18">
        <f t="shared" si="249"/>
        <v>6.4884773206612678</v>
      </c>
    </row>
    <row r="483" spans="1:43" x14ac:dyDescent="0.3">
      <c r="A483">
        <f t="shared" si="229"/>
        <v>481</v>
      </c>
      <c r="B483" s="7">
        <v>44532</v>
      </c>
      <c r="C483" s="8">
        <v>11.626099999999999</v>
      </c>
      <c r="D483" s="46">
        <v>1025.1390690000001</v>
      </c>
      <c r="E483" s="46">
        <v>0</v>
      </c>
      <c r="F483" s="46">
        <f t="shared" si="220"/>
        <v>151.61948071551362</v>
      </c>
      <c r="G483" s="47">
        <f t="shared" si="225"/>
        <v>1025.1390690000001</v>
      </c>
      <c r="H483" s="12">
        <f t="shared" si="230"/>
        <v>0.25974842803895282</v>
      </c>
      <c r="I483" s="11">
        <f t="shared" si="218"/>
        <v>1.0509084760711196</v>
      </c>
      <c r="J483" s="12">
        <f t="shared" si="219"/>
        <v>5.0908476071119591</v>
      </c>
      <c r="K483" s="57">
        <f t="shared" si="231"/>
        <v>1176.7585497155137</v>
      </c>
      <c r="L483" s="59">
        <f t="shared" si="232"/>
        <v>0.22999106567811456</v>
      </c>
      <c r="M483" s="58">
        <f t="shared" si="233"/>
        <v>1.0579703174565567</v>
      </c>
      <c r="N483" s="59">
        <f t="shared" si="234"/>
        <v>5.7970317456556675</v>
      </c>
      <c r="O483" s="8">
        <v>11.3009</v>
      </c>
      <c r="P483" s="46">
        <v>1009.359043</v>
      </c>
      <c r="Q483" s="46">
        <v>0</v>
      </c>
      <c r="R483" s="46">
        <f t="shared" si="221"/>
        <v>151.61948071551362</v>
      </c>
      <c r="S483" s="48">
        <f t="shared" si="226"/>
        <v>1009.359043</v>
      </c>
      <c r="T483" s="14">
        <f t="shared" si="235"/>
        <v>0.55933142518760359</v>
      </c>
      <c r="U483" s="13">
        <f t="shared" si="236"/>
        <v>0.99542282359616463</v>
      </c>
      <c r="V483" s="14">
        <f t="shared" si="222"/>
        <v>-0.45771764038353702</v>
      </c>
      <c r="W483" s="56">
        <f t="shared" si="237"/>
        <v>1160.9785237155136</v>
      </c>
      <c r="X483" s="56">
        <f t="shared" si="238"/>
        <v>0.48978686790221992</v>
      </c>
      <c r="Y483" s="56">
        <f t="shared" si="239"/>
        <v>1.0080137916510832</v>
      </c>
      <c r="Z483" s="56">
        <f t="shared" si="240"/>
        <v>0.80137916510831797</v>
      </c>
      <c r="AA483" s="8">
        <v>11.3185</v>
      </c>
      <c r="AB483" s="46">
        <v>993.49509</v>
      </c>
      <c r="AC483" s="46">
        <v>0</v>
      </c>
      <c r="AD483" s="46">
        <f t="shared" si="223"/>
        <v>151.61948071551362</v>
      </c>
      <c r="AE483" s="49">
        <f t="shared" si="227"/>
        <v>993.49509</v>
      </c>
      <c r="AF483" s="16">
        <f t="shared" si="241"/>
        <v>0.51744054151792174</v>
      </c>
      <c r="AG483" s="15">
        <f t="shared" si="242"/>
        <v>0.95249604650008057</v>
      </c>
      <c r="AH483" s="16">
        <f t="shared" si="224"/>
        <v>-4.7503953499919422</v>
      </c>
      <c r="AI483" s="64">
        <f t="shared" si="243"/>
        <v>1145.1145707155135</v>
      </c>
      <c r="AJ483" s="64">
        <f t="shared" si="244"/>
        <v>0.4525287382377341</v>
      </c>
      <c r="AK483" s="64">
        <f t="shared" si="245"/>
        <v>0.96810166216342208</v>
      </c>
      <c r="AL483" s="64">
        <f t="shared" si="246"/>
        <v>-3.1898337836577917</v>
      </c>
      <c r="AM483" s="9">
        <v>7.65</v>
      </c>
      <c r="AN483" s="17">
        <f t="shared" si="228"/>
        <v>1.0651963188557123</v>
      </c>
      <c r="AO483" s="18">
        <f t="shared" si="247"/>
        <v>2.9256277950295839E-2</v>
      </c>
      <c r="AP483" s="17">
        <f t="shared" si="248"/>
        <v>1.0651963188557123</v>
      </c>
      <c r="AQ483" s="18">
        <f t="shared" si="249"/>
        <v>6.519631885571231</v>
      </c>
    </row>
    <row r="484" spans="1:43" x14ac:dyDescent="0.3">
      <c r="A484">
        <f t="shared" si="229"/>
        <v>482</v>
      </c>
      <c r="B484" s="7">
        <v>44533</v>
      </c>
      <c r="C484" s="8">
        <v>11.357900000000001</v>
      </c>
      <c r="D484" s="46">
        <v>1028.0812570000001</v>
      </c>
      <c r="E484" s="46">
        <v>0</v>
      </c>
      <c r="F484" s="46">
        <f t="shared" si="220"/>
        <v>151.66383893221854</v>
      </c>
      <c r="G484" s="47">
        <f t="shared" si="225"/>
        <v>1028.0812570000001</v>
      </c>
      <c r="H484" s="12">
        <f t="shared" si="230"/>
        <v>0.28700379187285296</v>
      </c>
      <c r="I484" s="11">
        <f t="shared" si="218"/>
        <v>1.0539246232465569</v>
      </c>
      <c r="J484" s="12">
        <f t="shared" si="219"/>
        <v>5.3924623246556891</v>
      </c>
      <c r="K484" s="57">
        <f t="shared" si="231"/>
        <v>1179.7450959322186</v>
      </c>
      <c r="L484" s="59">
        <f t="shared" si="232"/>
        <v>0.25379430788303736</v>
      </c>
      <c r="M484" s="58">
        <f t="shared" si="233"/>
        <v>1.0606553859013534</v>
      </c>
      <c r="N484" s="59">
        <f t="shared" si="234"/>
        <v>6.0655385901353442</v>
      </c>
      <c r="O484" s="8">
        <v>10.9352</v>
      </c>
      <c r="P484" s="46">
        <v>1018.513866</v>
      </c>
      <c r="Q484" s="46">
        <v>0</v>
      </c>
      <c r="R484" s="46">
        <f t="shared" si="221"/>
        <v>151.66383893221854</v>
      </c>
      <c r="S484" s="48">
        <f t="shared" si="226"/>
        <v>1018.513866</v>
      </c>
      <c r="T484" s="14">
        <f t="shared" si="235"/>
        <v>0.90699370689641956</v>
      </c>
      <c r="U484" s="13">
        <f t="shared" si="236"/>
        <v>1.0044512459631925</v>
      </c>
      <c r="V484" s="14">
        <f t="shared" si="222"/>
        <v>0.44512459631924628</v>
      </c>
      <c r="W484" s="56">
        <f t="shared" si="237"/>
        <v>1170.1777049322186</v>
      </c>
      <c r="X484" s="56">
        <f t="shared" si="238"/>
        <v>0.79236446056423215</v>
      </c>
      <c r="Y484" s="56">
        <f t="shared" si="239"/>
        <v>1.0160009346937124</v>
      </c>
      <c r="Z484" s="56">
        <f t="shared" si="240"/>
        <v>1.6000934693712443</v>
      </c>
      <c r="AA484" s="8">
        <v>11.010300000000001</v>
      </c>
      <c r="AB484" s="46">
        <v>1004.793729</v>
      </c>
      <c r="AC484" s="46">
        <v>0</v>
      </c>
      <c r="AD484" s="46">
        <f t="shared" si="223"/>
        <v>151.66383893221854</v>
      </c>
      <c r="AE484" s="49">
        <f t="shared" si="227"/>
        <v>1004.793729</v>
      </c>
      <c r="AF484" s="16">
        <f t="shared" si="241"/>
        <v>1.1372616849067541</v>
      </c>
      <c r="AG484" s="15">
        <f t="shared" si="242"/>
        <v>0.96332841908717759</v>
      </c>
      <c r="AH484" s="16">
        <f t="shared" si="224"/>
        <v>-3.667158091282241</v>
      </c>
      <c r="AI484" s="64">
        <f t="shared" si="243"/>
        <v>1156.4575679322186</v>
      </c>
      <c r="AJ484" s="64">
        <f t="shared" si="244"/>
        <v>0.99055566200834111</v>
      </c>
      <c r="AK484" s="64">
        <f t="shared" si="245"/>
        <v>0.97769124799197871</v>
      </c>
      <c r="AL484" s="64">
        <f t="shared" si="246"/>
        <v>-2.2308752008021293</v>
      </c>
      <c r="AM484" s="9">
        <v>7.65</v>
      </c>
      <c r="AN484" s="17">
        <f t="shared" si="228"/>
        <v>1.065507955651473</v>
      </c>
      <c r="AO484" s="18">
        <f t="shared" si="247"/>
        <v>2.9256277950295839E-2</v>
      </c>
      <c r="AP484" s="17">
        <f t="shared" si="248"/>
        <v>1.065507955651473</v>
      </c>
      <c r="AQ484" s="18">
        <f t="shared" si="249"/>
        <v>6.5507955651473049</v>
      </c>
    </row>
    <row r="485" spans="1:43" x14ac:dyDescent="0.3">
      <c r="A485">
        <f t="shared" si="229"/>
        <v>483</v>
      </c>
      <c r="B485" s="7">
        <v>44536</v>
      </c>
      <c r="C485" s="8">
        <v>11.439</v>
      </c>
      <c r="D485" s="46">
        <v>1027.7672259999999</v>
      </c>
      <c r="E485" s="46">
        <v>0</v>
      </c>
      <c r="F485" s="46">
        <f t="shared" si="220"/>
        <v>151.70821012648665</v>
      </c>
      <c r="G485" s="47">
        <f t="shared" si="225"/>
        <v>1027.7672259999999</v>
      </c>
      <c r="H485" s="12">
        <f t="shared" si="230"/>
        <v>-3.0545348226318492E-2</v>
      </c>
      <c r="I485" s="11">
        <f t="shared" si="218"/>
        <v>1.0536026983003433</v>
      </c>
      <c r="J485" s="12">
        <f t="shared" si="219"/>
        <v>5.3602698300343254</v>
      </c>
      <c r="K485" s="57">
        <f t="shared" si="231"/>
        <v>1179.4754361264866</v>
      </c>
      <c r="L485" s="59">
        <f t="shared" si="232"/>
        <v>-2.285746358784424E-2</v>
      </c>
      <c r="M485" s="58">
        <f t="shared" si="233"/>
        <v>1.0604129469827286</v>
      </c>
      <c r="N485" s="59">
        <f t="shared" si="234"/>
        <v>6.0412946982728588</v>
      </c>
      <c r="O485" s="8">
        <v>10.9575</v>
      </c>
      <c r="P485" s="46">
        <v>1018.398648</v>
      </c>
      <c r="Q485" s="46">
        <v>0</v>
      </c>
      <c r="R485" s="46">
        <f t="shared" si="221"/>
        <v>151.70821012648665</v>
      </c>
      <c r="S485" s="48">
        <f t="shared" si="226"/>
        <v>1018.398648</v>
      </c>
      <c r="T485" s="14">
        <f t="shared" si="235"/>
        <v>-1.131236440132799E-2</v>
      </c>
      <c r="U485" s="13">
        <f t="shared" si="236"/>
        <v>1.0043376187780155</v>
      </c>
      <c r="V485" s="14">
        <f t="shared" si="222"/>
        <v>0.43376187780155284</v>
      </c>
      <c r="W485" s="56">
        <f t="shared" si="237"/>
        <v>1170.1068581264867</v>
      </c>
      <c r="X485" s="56">
        <f t="shared" si="238"/>
        <v>-6.0543629769482799E-3</v>
      </c>
      <c r="Y485" s="56">
        <f t="shared" si="239"/>
        <v>1.0159394223092768</v>
      </c>
      <c r="Z485" s="56">
        <f t="shared" si="240"/>
        <v>1.5939422309276807</v>
      </c>
      <c r="AA485" s="8">
        <v>10.99</v>
      </c>
      <c r="AB485" s="46">
        <v>1005.932225</v>
      </c>
      <c r="AC485" s="46">
        <v>0</v>
      </c>
      <c r="AD485" s="46">
        <f t="shared" si="223"/>
        <v>151.70821012648665</v>
      </c>
      <c r="AE485" s="49">
        <f t="shared" si="227"/>
        <v>1005.932225</v>
      </c>
      <c r="AF485" s="16">
        <f t="shared" si="241"/>
        <v>0.11330643963443077</v>
      </c>
      <c r="AG485" s="15">
        <f t="shared" si="242"/>
        <v>0.96441993222083189</v>
      </c>
      <c r="AH485" s="16">
        <f t="shared" si="224"/>
        <v>-3.5580067779168112</v>
      </c>
      <c r="AI485" s="64">
        <f t="shared" si="243"/>
        <v>1157.6404351264866</v>
      </c>
      <c r="AJ485" s="64">
        <f t="shared" si="244"/>
        <v>0.10228366583160398</v>
      </c>
      <c r="AK485" s="64">
        <f t="shared" si="245"/>
        <v>0.97869126644093962</v>
      </c>
      <c r="AL485" s="64">
        <f t="shared" si="246"/>
        <v>-2.1308733559060378</v>
      </c>
      <c r="AM485" s="9">
        <v>7.65</v>
      </c>
      <c r="AN485" s="17">
        <f t="shared" si="228"/>
        <v>1.0658196836205609</v>
      </c>
      <c r="AO485" s="18">
        <f t="shared" si="247"/>
        <v>2.9256277950295839E-2</v>
      </c>
      <c r="AP485" s="17">
        <f t="shared" si="248"/>
        <v>1.0658196836205609</v>
      </c>
      <c r="AQ485" s="18">
        <f t="shared" si="249"/>
        <v>6.5819683620560898</v>
      </c>
    </row>
    <row r="486" spans="1:43" x14ac:dyDescent="0.3">
      <c r="A486">
        <f t="shared" si="229"/>
        <v>484</v>
      </c>
      <c r="B486" s="7">
        <v>44537</v>
      </c>
      <c r="C486" s="8">
        <v>11.533799999999999</v>
      </c>
      <c r="D486" s="46">
        <v>1027.333345</v>
      </c>
      <c r="E486" s="46">
        <v>0</v>
      </c>
      <c r="F486" s="46">
        <f t="shared" si="220"/>
        <v>151.75259430211466</v>
      </c>
      <c r="G486" s="47">
        <f t="shared" si="225"/>
        <v>1027.333345</v>
      </c>
      <c r="H486" s="12">
        <f t="shared" si="230"/>
        <v>-4.2215882061991117E-2</v>
      </c>
      <c r="I486" s="11">
        <f t="shared" si="218"/>
        <v>1.0531579106278268</v>
      </c>
      <c r="J486" s="12">
        <f t="shared" si="219"/>
        <v>5.3157910627826821</v>
      </c>
      <c r="K486" s="57">
        <f t="shared" si="231"/>
        <v>1179.0859393021146</v>
      </c>
      <c r="L486" s="59">
        <f t="shared" si="232"/>
        <v>-3.3022885635591859E-2</v>
      </c>
      <c r="M486" s="58">
        <f t="shared" si="233"/>
        <v>1.0600627680279815</v>
      </c>
      <c r="N486" s="59">
        <f t="shared" si="234"/>
        <v>6.0062768027981495</v>
      </c>
      <c r="O486" s="8">
        <v>10.905200000000001</v>
      </c>
      <c r="P486" s="46">
        <v>1020.072324</v>
      </c>
      <c r="Q486" s="46">
        <v>0</v>
      </c>
      <c r="R486" s="46">
        <f t="shared" si="221"/>
        <v>151.75259430211466</v>
      </c>
      <c r="S486" s="48">
        <f t="shared" si="226"/>
        <v>1020.072324</v>
      </c>
      <c r="T486" s="14">
        <f t="shared" si="235"/>
        <v>0.16434389453352516</v>
      </c>
      <c r="U486" s="13">
        <f t="shared" si="236"/>
        <v>1.0059881863349807</v>
      </c>
      <c r="V486" s="14">
        <f t="shared" si="222"/>
        <v>0.59881863349806608</v>
      </c>
      <c r="W486" s="56">
        <f t="shared" si="237"/>
        <v>1171.8249183021146</v>
      </c>
      <c r="X486" s="56">
        <f t="shared" si="238"/>
        <v>0.14682933987573143</v>
      </c>
      <c r="Y486" s="56">
        <f t="shared" si="239"/>
        <v>1.0174311194565908</v>
      </c>
      <c r="Z486" s="56">
        <f t="shared" si="240"/>
        <v>1.7431119456590816</v>
      </c>
      <c r="AA486" s="8">
        <v>10.89</v>
      </c>
      <c r="AB486" s="46">
        <v>1009.9136099999999</v>
      </c>
      <c r="AC486" s="46">
        <v>0</v>
      </c>
      <c r="AD486" s="46">
        <f t="shared" si="223"/>
        <v>151.75259430211466</v>
      </c>
      <c r="AE486" s="49">
        <f t="shared" si="227"/>
        <v>1009.9136099999999</v>
      </c>
      <c r="AF486" s="16">
        <f t="shared" si="241"/>
        <v>0.39579058121932409</v>
      </c>
      <c r="AG486" s="15">
        <f t="shared" si="242"/>
        <v>0.96823701547596375</v>
      </c>
      <c r="AH486" s="16">
        <f t="shared" si="224"/>
        <v>-3.1762984524036253</v>
      </c>
      <c r="AI486" s="64">
        <f t="shared" si="243"/>
        <v>1161.6662043021147</v>
      </c>
      <c r="AJ486" s="64">
        <f t="shared" si="244"/>
        <v>0.34775644090112579</v>
      </c>
      <c r="AK486" s="64">
        <f t="shared" si="245"/>
        <v>0.98209472835652478</v>
      </c>
      <c r="AL486" s="64">
        <f t="shared" si="246"/>
        <v>-1.7905271643475218</v>
      </c>
      <c r="AM486" s="9">
        <v>7.65</v>
      </c>
      <c r="AN486" s="17">
        <f t="shared" si="228"/>
        <v>1.0661315027896499</v>
      </c>
      <c r="AO486" s="18">
        <f t="shared" si="247"/>
        <v>2.9256277950295839E-2</v>
      </c>
      <c r="AP486" s="17">
        <f t="shared" si="248"/>
        <v>1.0661315027896499</v>
      </c>
      <c r="AQ486" s="18">
        <f t="shared" si="249"/>
        <v>6.6131502789649854</v>
      </c>
    </row>
    <row r="487" spans="1:43" x14ac:dyDescent="0.3">
      <c r="A487">
        <f t="shared" si="229"/>
        <v>485</v>
      </c>
      <c r="B487" s="7">
        <v>44538</v>
      </c>
      <c r="C487" s="8">
        <v>11.4222</v>
      </c>
      <c r="D487" s="46">
        <v>1028.8058530000001</v>
      </c>
      <c r="E487" s="46">
        <v>0</v>
      </c>
      <c r="F487" s="46">
        <f t="shared" si="220"/>
        <v>151.79699146290048</v>
      </c>
      <c r="G487" s="47">
        <f t="shared" si="225"/>
        <v>1028.8058530000001</v>
      </c>
      <c r="H487" s="12">
        <f t="shared" si="230"/>
        <v>0.14333302887195032</v>
      </c>
      <c r="I487" s="11">
        <f t="shared" si="218"/>
        <v>1.0546674337599342</v>
      </c>
      <c r="J487" s="12">
        <f t="shared" si="219"/>
        <v>5.4667433759934214</v>
      </c>
      <c r="K487" s="57">
        <f t="shared" si="231"/>
        <v>1180.6028444629005</v>
      </c>
      <c r="L487" s="59">
        <f t="shared" si="232"/>
        <v>0.12865094139649091</v>
      </c>
      <c r="M487" s="58">
        <f t="shared" si="233"/>
        <v>1.0614265487584431</v>
      </c>
      <c r="N487" s="59">
        <f t="shared" si="234"/>
        <v>6.1426548758443111</v>
      </c>
      <c r="O487" s="8">
        <v>10.713200000000001</v>
      </c>
      <c r="P487" s="46">
        <v>1025.1075129999999</v>
      </c>
      <c r="Q487" s="46">
        <v>0</v>
      </c>
      <c r="R487" s="46">
        <f t="shared" si="221"/>
        <v>151.79699146290048</v>
      </c>
      <c r="S487" s="48">
        <f t="shared" si="226"/>
        <v>1025.1075129999999</v>
      </c>
      <c r="T487" s="14">
        <f t="shared" si="235"/>
        <v>0.49361098047004948</v>
      </c>
      <c r="U487" s="13">
        <f t="shared" si="236"/>
        <v>1.0109538544849617</v>
      </c>
      <c r="V487" s="14">
        <f t="shared" si="222"/>
        <v>1.0953854484961667</v>
      </c>
      <c r="W487" s="56">
        <f t="shared" si="237"/>
        <v>1176.9045044629004</v>
      </c>
      <c r="X487" s="56">
        <f t="shared" si="238"/>
        <v>0.43347654427299265</v>
      </c>
      <c r="Y487" s="56">
        <f t="shared" si="239"/>
        <v>1.0218414447135693</v>
      </c>
      <c r="Z487" s="56">
        <f t="shared" si="240"/>
        <v>2.1841444713569302</v>
      </c>
      <c r="AA487" s="8">
        <v>10.73</v>
      </c>
      <c r="AB487" s="46">
        <v>1016.066544</v>
      </c>
      <c r="AC487" s="46">
        <v>0</v>
      </c>
      <c r="AD487" s="46">
        <f t="shared" si="223"/>
        <v>151.79699146290048</v>
      </c>
      <c r="AE487" s="49">
        <f t="shared" si="227"/>
        <v>1016.066544</v>
      </c>
      <c r="AF487" s="16">
        <f t="shared" si="241"/>
        <v>0.60925349842548826</v>
      </c>
      <c r="AG487" s="15">
        <f t="shared" si="242"/>
        <v>0.97413603336580157</v>
      </c>
      <c r="AH487" s="16">
        <f t="shared" si="224"/>
        <v>-2.5863966634198432</v>
      </c>
      <c r="AI487" s="64">
        <f t="shared" si="243"/>
        <v>1167.8635354629005</v>
      </c>
      <c r="AJ487" s="64">
        <f t="shared" si="244"/>
        <v>0.53348639547527998</v>
      </c>
      <c r="AK487" s="64">
        <f t="shared" si="245"/>
        <v>0.9873340701229868</v>
      </c>
      <c r="AL487" s="64">
        <f t="shared" si="246"/>
        <v>-1.2665929877013204</v>
      </c>
      <c r="AM487" s="9">
        <v>7.65</v>
      </c>
      <c r="AN487" s="17">
        <f t="shared" si="228"/>
        <v>1.0664434131854217</v>
      </c>
      <c r="AO487" s="18">
        <f t="shared" si="247"/>
        <v>2.9256277950295839E-2</v>
      </c>
      <c r="AP487" s="17">
        <f t="shared" si="248"/>
        <v>1.0664434131854217</v>
      </c>
      <c r="AQ487" s="18">
        <f t="shared" si="249"/>
        <v>6.6443413185421685</v>
      </c>
    </row>
    <row r="488" spans="1:43" x14ac:dyDescent="0.3">
      <c r="A488">
        <f t="shared" si="229"/>
        <v>486</v>
      </c>
      <c r="B488" s="7">
        <v>44539</v>
      </c>
      <c r="C488" s="8">
        <v>11.682499999999999</v>
      </c>
      <c r="D488" s="46">
        <v>1026.862893</v>
      </c>
      <c r="E488" s="46">
        <v>0</v>
      </c>
      <c r="F488" s="46">
        <f t="shared" si="220"/>
        <v>151.84140161264304</v>
      </c>
      <c r="G488" s="47">
        <f t="shared" si="225"/>
        <v>1026.862893</v>
      </c>
      <c r="H488" s="12">
        <f t="shared" si="230"/>
        <v>-0.18885584625460972</v>
      </c>
      <c r="I488" s="11">
        <f t="shared" si="218"/>
        <v>1.0526756326527351</v>
      </c>
      <c r="J488" s="12">
        <f t="shared" si="219"/>
        <v>5.2675632652735116</v>
      </c>
      <c r="K488" s="57">
        <f t="shared" si="231"/>
        <v>1178.704294612643</v>
      </c>
      <c r="L488" s="59">
        <f t="shared" si="232"/>
        <v>-0.16081189869749934</v>
      </c>
      <c r="M488" s="58">
        <f t="shared" si="233"/>
        <v>1.0597196485721052</v>
      </c>
      <c r="N488" s="59">
        <f t="shared" si="234"/>
        <v>5.9719648572105211</v>
      </c>
      <c r="O488" s="8">
        <v>10.7445</v>
      </c>
      <c r="P488" s="46">
        <v>1024.7677799999999</v>
      </c>
      <c r="Q488" s="46">
        <v>0</v>
      </c>
      <c r="R488" s="46">
        <f t="shared" si="221"/>
        <v>151.84140161264304</v>
      </c>
      <c r="S488" s="48">
        <f t="shared" si="226"/>
        <v>1024.7677799999999</v>
      </c>
      <c r="T488" s="14">
        <f t="shared" si="235"/>
        <v>-3.3141206721409855E-2</v>
      </c>
      <c r="U488" s="13">
        <f t="shared" si="236"/>
        <v>1.0106188121781887</v>
      </c>
      <c r="V488" s="14">
        <f t="shared" si="222"/>
        <v>1.0618812178188719</v>
      </c>
      <c r="W488" s="56">
        <f t="shared" si="237"/>
        <v>1176.6091816126429</v>
      </c>
      <c r="X488" s="56">
        <f t="shared" si="238"/>
        <v>-2.5093187181934873E-2</v>
      </c>
      <c r="Y488" s="56">
        <f t="shared" si="239"/>
        <v>1.0215850321271447</v>
      </c>
      <c r="Z488" s="56">
        <f t="shared" si="240"/>
        <v>2.1585032127144688</v>
      </c>
      <c r="AA488" s="8">
        <v>10.6577</v>
      </c>
      <c r="AB488" s="46">
        <v>1019.084529</v>
      </c>
      <c r="AC488" s="46">
        <v>0</v>
      </c>
      <c r="AD488" s="46">
        <f t="shared" si="223"/>
        <v>151.84140161264304</v>
      </c>
      <c r="AE488" s="49">
        <f t="shared" si="227"/>
        <v>1019.084529</v>
      </c>
      <c r="AF488" s="16">
        <f t="shared" si="241"/>
        <v>0.29702631366237409</v>
      </c>
      <c r="AG488" s="15">
        <f t="shared" si="242"/>
        <v>0.97702947371576487</v>
      </c>
      <c r="AH488" s="16">
        <f t="shared" si="224"/>
        <v>-2.2970526284235127</v>
      </c>
      <c r="AI488" s="64">
        <f t="shared" si="243"/>
        <v>1170.925930612643</v>
      </c>
      <c r="AJ488" s="64">
        <f t="shared" si="244"/>
        <v>0.2622220025500388</v>
      </c>
      <c r="AK488" s="64">
        <f t="shared" si="245"/>
        <v>0.98992307729352214</v>
      </c>
      <c r="AL488" s="64">
        <f t="shared" si="246"/>
        <v>-1.0076922706477864</v>
      </c>
      <c r="AM488" s="9">
        <v>9.15</v>
      </c>
      <c r="AN488" s="17">
        <f t="shared" si="228"/>
        <v>1.0667554148345659</v>
      </c>
      <c r="AO488" s="18">
        <f t="shared" si="247"/>
        <v>2.9256277950295839E-2</v>
      </c>
      <c r="AP488" s="17">
        <f t="shared" si="248"/>
        <v>1.0667554148345659</v>
      </c>
      <c r="AQ488" s="18">
        <f t="shared" si="249"/>
        <v>6.6755414834565929</v>
      </c>
    </row>
    <row r="489" spans="1:43" x14ac:dyDescent="0.3">
      <c r="A489">
        <f t="shared" si="229"/>
        <v>487</v>
      </c>
      <c r="B489" s="7">
        <v>44540</v>
      </c>
      <c r="C489" s="8">
        <v>11.49</v>
      </c>
      <c r="D489" s="46">
        <v>1029.069346</v>
      </c>
      <c r="E489" s="46">
        <v>0</v>
      </c>
      <c r="F489" s="46">
        <f t="shared" si="220"/>
        <v>151.88582475514247</v>
      </c>
      <c r="G489" s="47">
        <f t="shared" si="225"/>
        <v>1029.069346</v>
      </c>
      <c r="H489" s="12">
        <f t="shared" si="230"/>
        <v>0.21487318463264682</v>
      </c>
      <c r="I489" s="11">
        <f t="shared" si="218"/>
        <v>1.0549375503084679</v>
      </c>
      <c r="J489" s="12">
        <f t="shared" si="219"/>
        <v>5.493755030846792</v>
      </c>
      <c r="K489" s="57">
        <f t="shared" si="231"/>
        <v>1180.9551707551425</v>
      </c>
      <c r="L489" s="59">
        <f t="shared" si="232"/>
        <v>0.1909619022164577</v>
      </c>
      <c r="M489" s="58">
        <f t="shared" si="233"/>
        <v>1.0617433093711801</v>
      </c>
      <c r="N489" s="59">
        <f t="shared" si="234"/>
        <v>6.1743309371180111</v>
      </c>
      <c r="O489" s="8">
        <v>10.485300000000001</v>
      </c>
      <c r="P489" s="46">
        <v>1031.443516</v>
      </c>
      <c r="Q489" s="46">
        <v>0</v>
      </c>
      <c r="R489" s="46">
        <f t="shared" si="221"/>
        <v>151.88582475514247</v>
      </c>
      <c r="S489" s="48">
        <f t="shared" si="226"/>
        <v>1031.443516</v>
      </c>
      <c r="T489" s="14">
        <f t="shared" si="235"/>
        <v>0.65143890452918907</v>
      </c>
      <c r="U489" s="13">
        <f t="shared" si="236"/>
        <v>1.0172023762972082</v>
      </c>
      <c r="V489" s="14">
        <f t="shared" si="222"/>
        <v>1.7202376297208222</v>
      </c>
      <c r="W489" s="56">
        <f t="shared" si="237"/>
        <v>1183.3293407551425</v>
      </c>
      <c r="X489" s="56">
        <f t="shared" si="238"/>
        <v>0.5711462435886272</v>
      </c>
      <c r="Y489" s="56">
        <f t="shared" si="239"/>
        <v>1.0274197766632025</v>
      </c>
      <c r="Z489" s="56">
        <f t="shared" si="240"/>
        <v>2.74197766632025</v>
      </c>
      <c r="AA489" s="8">
        <v>10.402200000000001</v>
      </c>
      <c r="AB489" s="46">
        <v>1028.7785690000001</v>
      </c>
      <c r="AC489" s="46">
        <v>0</v>
      </c>
      <c r="AD489" s="46">
        <f t="shared" si="223"/>
        <v>151.88582475514247</v>
      </c>
      <c r="AE489" s="49">
        <f t="shared" si="227"/>
        <v>1028.7785690000001</v>
      </c>
      <c r="AF489" s="16">
        <f t="shared" si="241"/>
        <v>0.95124984475161156</v>
      </c>
      <c r="AG489" s="15">
        <f t="shared" si="242"/>
        <v>0.98632346506766355</v>
      </c>
      <c r="AH489" s="16">
        <f t="shared" si="224"/>
        <v>-1.3676534932336448</v>
      </c>
      <c r="AI489" s="64">
        <f t="shared" si="243"/>
        <v>1180.6643937551426</v>
      </c>
      <c r="AJ489" s="64">
        <f t="shared" si="244"/>
        <v>0.8316890836471913</v>
      </c>
      <c r="AK489" s="64">
        <f t="shared" si="245"/>
        <v>0.9981561594638767</v>
      </c>
      <c r="AL489" s="64">
        <f t="shared" si="246"/>
        <v>-0.18438405361232979</v>
      </c>
      <c r="AM489" s="9">
        <v>9.15</v>
      </c>
      <c r="AN489" s="17">
        <f t="shared" si="228"/>
        <v>1.0671261043325724</v>
      </c>
      <c r="AO489" s="18">
        <f t="shared" si="247"/>
        <v>3.4749249251664338E-2</v>
      </c>
      <c r="AP489" s="17">
        <f t="shared" si="248"/>
        <v>1.0671261043325724</v>
      </c>
      <c r="AQ489" s="18">
        <f t="shared" si="249"/>
        <v>6.7126104332572378</v>
      </c>
    </row>
    <row r="490" spans="1:43" x14ac:dyDescent="0.3">
      <c r="A490">
        <f t="shared" si="229"/>
        <v>488</v>
      </c>
      <c r="B490" s="7">
        <v>44543</v>
      </c>
      <c r="C490" s="8">
        <v>11.5471</v>
      </c>
      <c r="D490" s="46">
        <v>1028.9939059999999</v>
      </c>
      <c r="E490" s="46">
        <v>0</v>
      </c>
      <c r="F490" s="46">
        <f t="shared" si="220"/>
        <v>151.93860393896458</v>
      </c>
      <c r="G490" s="47">
        <f t="shared" si="225"/>
        <v>1028.9939059999999</v>
      </c>
      <c r="H490" s="12">
        <f t="shared" si="230"/>
        <v>-7.3308956576423334E-3</v>
      </c>
      <c r="I490" s="11">
        <f t="shared" si="218"/>
        <v>1.0548602139374015</v>
      </c>
      <c r="J490" s="12">
        <f t="shared" si="219"/>
        <v>5.4860213937401481</v>
      </c>
      <c r="K490" s="57">
        <f t="shared" si="231"/>
        <v>1180.9325099389646</v>
      </c>
      <c r="L490" s="59">
        <f t="shared" si="232"/>
        <v>-1.9188549014503842E-3</v>
      </c>
      <c r="M490" s="58">
        <f t="shared" si="233"/>
        <v>1.0617229360576474</v>
      </c>
      <c r="N490" s="59">
        <f t="shared" si="234"/>
        <v>6.1722936057647448</v>
      </c>
      <c r="O490" s="8">
        <v>10.666700000000001</v>
      </c>
      <c r="P490" s="46">
        <v>1027.4691769999999</v>
      </c>
      <c r="Q490" s="46">
        <v>0</v>
      </c>
      <c r="R490" s="46">
        <f t="shared" si="221"/>
        <v>151.93860393896458</v>
      </c>
      <c r="S490" s="48">
        <f t="shared" si="226"/>
        <v>1027.4691769999999</v>
      </c>
      <c r="T490" s="14">
        <f t="shared" si="235"/>
        <v>-0.38531814281143051</v>
      </c>
      <c r="U490" s="13">
        <f t="shared" si="236"/>
        <v>1.0132829109922261</v>
      </c>
      <c r="V490" s="14">
        <f t="shared" si="222"/>
        <v>1.3282910992226116</v>
      </c>
      <c r="W490" s="56">
        <f t="shared" si="237"/>
        <v>1179.4077809389646</v>
      </c>
      <c r="X490" s="56">
        <f t="shared" si="238"/>
        <v>-0.33140053923410573</v>
      </c>
      <c r="Y490" s="56">
        <f t="shared" si="239"/>
        <v>1.0240149019831428</v>
      </c>
      <c r="Z490" s="56">
        <f t="shared" si="240"/>
        <v>2.4014901983142822</v>
      </c>
      <c r="AA490" s="8">
        <v>10.566000000000001</v>
      </c>
      <c r="AB490" s="46">
        <v>1023.220195</v>
      </c>
      <c r="AC490" s="46">
        <v>0</v>
      </c>
      <c r="AD490" s="46">
        <f t="shared" si="223"/>
        <v>151.93860393896458</v>
      </c>
      <c r="AE490" s="49">
        <f t="shared" si="227"/>
        <v>1023.220195</v>
      </c>
      <c r="AF490" s="16">
        <f t="shared" si="241"/>
        <v>-0.54028866536390829</v>
      </c>
      <c r="AG490" s="15">
        <f t="shared" si="242"/>
        <v>0.98099447118207839</v>
      </c>
      <c r="AH490" s="16">
        <f t="shared" si="224"/>
        <v>-1.9005528817921613</v>
      </c>
      <c r="AI490" s="64">
        <f t="shared" si="243"/>
        <v>1175.1587989389645</v>
      </c>
      <c r="AJ490" s="64">
        <f t="shared" si="244"/>
        <v>-0.46631327626196484</v>
      </c>
      <c r="AK490" s="64">
        <f t="shared" si="245"/>
        <v>0.99350162477447013</v>
      </c>
      <c r="AL490" s="64">
        <f t="shared" si="246"/>
        <v>-0.64983752255298732</v>
      </c>
      <c r="AM490" s="9">
        <v>9.15</v>
      </c>
      <c r="AN490" s="17">
        <f t="shared" si="228"/>
        <v>1.0674969226423965</v>
      </c>
      <c r="AO490" s="18">
        <f t="shared" si="247"/>
        <v>3.4749249251664338E-2</v>
      </c>
      <c r="AP490" s="17">
        <f t="shared" si="248"/>
        <v>1.0674969226423965</v>
      </c>
      <c r="AQ490" s="18">
        <f t="shared" si="249"/>
        <v>6.7496922642396484</v>
      </c>
    </row>
    <row r="491" spans="1:43" x14ac:dyDescent="0.3">
      <c r="A491">
        <f t="shared" si="229"/>
        <v>489</v>
      </c>
      <c r="B491" s="7">
        <v>44544</v>
      </c>
      <c r="C491" s="8">
        <v>11.5403</v>
      </c>
      <c r="D491" s="46">
        <v>1029.5018520000001</v>
      </c>
      <c r="E491" s="46">
        <v>0</v>
      </c>
      <c r="F491" s="46">
        <f t="shared" si="220"/>
        <v>151.99140146315682</v>
      </c>
      <c r="G491" s="47">
        <f t="shared" si="225"/>
        <v>1029.5018520000001</v>
      </c>
      <c r="H491" s="12">
        <f t="shared" si="230"/>
        <v>4.9363363285093165E-2</v>
      </c>
      <c r="I491" s="11">
        <f t="shared" si="218"/>
        <v>1.0553809284169573</v>
      </c>
      <c r="J491" s="12">
        <f t="shared" si="219"/>
        <v>5.5380928416957298</v>
      </c>
      <c r="K491" s="57">
        <f t="shared" si="231"/>
        <v>1181.4932534631569</v>
      </c>
      <c r="L491" s="59">
        <f t="shared" si="232"/>
        <v>4.7483113511814778E-2</v>
      </c>
      <c r="M491" s="58">
        <f t="shared" si="233"/>
        <v>1.0622270751645566</v>
      </c>
      <c r="N491" s="59">
        <f t="shared" si="234"/>
        <v>6.2227075164556611</v>
      </c>
      <c r="O491" s="8">
        <v>10.5547</v>
      </c>
      <c r="P491" s="46">
        <v>1030.582003</v>
      </c>
      <c r="Q491" s="46">
        <v>0</v>
      </c>
      <c r="R491" s="46">
        <f t="shared" si="221"/>
        <v>151.99140146315682</v>
      </c>
      <c r="S491" s="48">
        <f t="shared" si="226"/>
        <v>1030.582003</v>
      </c>
      <c r="T491" s="14">
        <f t="shared" si="235"/>
        <v>0.30296052374911842</v>
      </c>
      <c r="U491" s="13">
        <f t="shared" si="236"/>
        <v>1.0163527582064285</v>
      </c>
      <c r="V491" s="14">
        <f t="shared" si="222"/>
        <v>1.6352758206428453</v>
      </c>
      <c r="W491" s="56">
        <f t="shared" si="237"/>
        <v>1182.5734044631567</v>
      </c>
      <c r="X491" s="56">
        <f t="shared" si="238"/>
        <v>0.26840788871782539</v>
      </c>
      <c r="Y491" s="56">
        <f t="shared" si="239"/>
        <v>1.0267634387617117</v>
      </c>
      <c r="Z491" s="56">
        <f t="shared" si="240"/>
        <v>2.6763438761711722</v>
      </c>
      <c r="AA491" s="8">
        <v>10.4511</v>
      </c>
      <c r="AB491" s="46">
        <v>1027.8027649999999</v>
      </c>
      <c r="AC491" s="46">
        <v>0</v>
      </c>
      <c r="AD491" s="46">
        <f t="shared" si="223"/>
        <v>151.99140146315682</v>
      </c>
      <c r="AE491" s="49">
        <f t="shared" si="227"/>
        <v>1027.8027649999999</v>
      </c>
      <c r="AF491" s="16">
        <f t="shared" si="241"/>
        <v>0.44785765785242404</v>
      </c>
      <c r="AG491" s="15">
        <f t="shared" si="242"/>
        <v>0.98538793004437619</v>
      </c>
      <c r="AH491" s="16">
        <f t="shared" si="224"/>
        <v>-1.4612069955623808</v>
      </c>
      <c r="AI491" s="64">
        <f t="shared" si="243"/>
        <v>1179.7941664631567</v>
      </c>
      <c r="AJ491" s="64">
        <f t="shared" si="244"/>
        <v>0.39444605515248643</v>
      </c>
      <c r="AK491" s="64">
        <f t="shared" si="245"/>
        <v>0.99742045274126889</v>
      </c>
      <c r="AL491" s="64">
        <f t="shared" si="246"/>
        <v>-0.25795472587311075</v>
      </c>
      <c r="AM491" s="9">
        <v>9.15</v>
      </c>
      <c r="AN491" s="17">
        <f t="shared" si="228"/>
        <v>1.0678678698087993</v>
      </c>
      <c r="AO491" s="18">
        <f t="shared" si="247"/>
        <v>3.4749249251664338E-2</v>
      </c>
      <c r="AP491" s="17">
        <f t="shared" si="248"/>
        <v>1.0678678698087993</v>
      </c>
      <c r="AQ491" s="18">
        <f t="shared" si="249"/>
        <v>6.786786980879933</v>
      </c>
    </row>
    <row r="492" spans="1:43" x14ac:dyDescent="0.3">
      <c r="A492">
        <f t="shared" si="229"/>
        <v>490</v>
      </c>
      <c r="B492" s="7">
        <v>44545</v>
      </c>
      <c r="C492" s="8">
        <v>11.6257</v>
      </c>
      <c r="D492" s="46">
        <v>1029.1773679999999</v>
      </c>
      <c r="E492" s="46">
        <v>0</v>
      </c>
      <c r="F492" s="46">
        <f t="shared" si="220"/>
        <v>152.04421733409234</v>
      </c>
      <c r="G492" s="47">
        <f t="shared" si="225"/>
        <v>1029.1773679999999</v>
      </c>
      <c r="H492" s="12">
        <f t="shared" si="230"/>
        <v>-3.1518544563069462E-2</v>
      </c>
      <c r="I492" s="11">
        <f t="shared" si="218"/>
        <v>1.0550482877087242</v>
      </c>
      <c r="J492" s="12">
        <f t="shared" si="219"/>
        <v>5.5048287708724164</v>
      </c>
      <c r="K492" s="57">
        <f t="shared" si="231"/>
        <v>1181.2215853340922</v>
      </c>
      <c r="L492" s="59">
        <f t="shared" si="232"/>
        <v>-2.2993625081513258E-2</v>
      </c>
      <c r="M492" s="58">
        <f t="shared" si="233"/>
        <v>1.061982830653379</v>
      </c>
      <c r="N492" s="59">
        <f t="shared" si="234"/>
        <v>6.1982830653378951</v>
      </c>
      <c r="O492" s="8">
        <v>10.6517</v>
      </c>
      <c r="P492" s="46">
        <v>1028.656506</v>
      </c>
      <c r="Q492" s="46">
        <v>0</v>
      </c>
      <c r="R492" s="46">
        <f t="shared" si="221"/>
        <v>152.04421733409234</v>
      </c>
      <c r="S492" s="48">
        <f t="shared" si="226"/>
        <v>1028.656506</v>
      </c>
      <c r="T492" s="14">
        <f t="shared" si="235"/>
        <v>-0.18683588442208743</v>
      </c>
      <c r="U492" s="13">
        <f t="shared" si="236"/>
        <v>1.0144538465417852</v>
      </c>
      <c r="V492" s="14">
        <f t="shared" si="222"/>
        <v>1.4453846541785165</v>
      </c>
      <c r="W492" s="56">
        <f t="shared" si="237"/>
        <v>1180.7007233340923</v>
      </c>
      <c r="X492" s="56">
        <f t="shared" si="238"/>
        <v>-0.15835643876284111</v>
      </c>
      <c r="Y492" s="56">
        <f t="shared" si="239"/>
        <v>1.0251374927455699</v>
      </c>
      <c r="Z492" s="56">
        <f t="shared" si="240"/>
        <v>2.5137492745569867</v>
      </c>
      <c r="AA492" s="8">
        <v>10.506399999999999</v>
      </c>
      <c r="AB492" s="46">
        <v>1026.197246</v>
      </c>
      <c r="AC492" s="46">
        <v>0</v>
      </c>
      <c r="AD492" s="46">
        <f t="shared" si="223"/>
        <v>152.04421733409234</v>
      </c>
      <c r="AE492" s="49">
        <f t="shared" si="227"/>
        <v>1026.197246</v>
      </c>
      <c r="AF492" s="16">
        <f t="shared" si="241"/>
        <v>-0.15620886172649229</v>
      </c>
      <c r="AG492" s="15">
        <f t="shared" si="242"/>
        <v>0.98384866677526361</v>
      </c>
      <c r="AH492" s="16">
        <f t="shared" si="224"/>
        <v>-1.6151333224736386</v>
      </c>
      <c r="AI492" s="64">
        <f t="shared" si="243"/>
        <v>1178.2414633340923</v>
      </c>
      <c r="AJ492" s="64">
        <f t="shared" si="244"/>
        <v>-0.13160796799998042</v>
      </c>
      <c r="AK492" s="64">
        <f t="shared" si="245"/>
        <v>0.99610776795099987</v>
      </c>
      <c r="AL492" s="64">
        <f t="shared" si="246"/>
        <v>-0.38922320490001328</v>
      </c>
      <c r="AM492" s="9">
        <v>9.15</v>
      </c>
      <c r="AN492" s="17">
        <f t="shared" si="228"/>
        <v>1.0682389458765575</v>
      </c>
      <c r="AO492" s="18">
        <f t="shared" si="247"/>
        <v>3.4749249251664338E-2</v>
      </c>
      <c r="AP492" s="17">
        <f t="shared" si="248"/>
        <v>1.0682389458765575</v>
      </c>
      <c r="AQ492" s="18">
        <f t="shared" si="249"/>
        <v>6.8238945876557544</v>
      </c>
    </row>
    <row r="493" spans="1:43" x14ac:dyDescent="0.3">
      <c r="A493">
        <f t="shared" si="229"/>
        <v>491</v>
      </c>
      <c r="B493" s="7">
        <v>44546</v>
      </c>
      <c r="C493" s="8">
        <v>11.7784</v>
      </c>
      <c r="D493" s="46">
        <v>1028.2564259999999</v>
      </c>
      <c r="E493" s="46">
        <v>0</v>
      </c>
      <c r="F493" s="46">
        <f t="shared" si="220"/>
        <v>152.09705155814649</v>
      </c>
      <c r="G493" s="47">
        <f t="shared" si="225"/>
        <v>1028.2564259999999</v>
      </c>
      <c r="H493" s="12">
        <f t="shared" si="230"/>
        <v>-8.9483312462423914E-2</v>
      </c>
      <c r="I493" s="11">
        <f t="shared" si="218"/>
        <v>1.0541041955528043</v>
      </c>
      <c r="J493" s="12">
        <f t="shared" si="219"/>
        <v>5.4104195552804324</v>
      </c>
      <c r="K493" s="57">
        <f t="shared" si="231"/>
        <v>1180.3534775581463</v>
      </c>
      <c r="L493" s="59">
        <f t="shared" si="232"/>
        <v>-7.3492373211270223E-2</v>
      </c>
      <c r="M493" s="58">
        <f t="shared" si="233"/>
        <v>1.0612023542680356</v>
      </c>
      <c r="N493" s="59">
        <f t="shared" si="234"/>
        <v>6.1202354268035553</v>
      </c>
      <c r="O493" s="8">
        <v>10.7348</v>
      </c>
      <c r="P493" s="46">
        <v>1027.0771569999999</v>
      </c>
      <c r="Q493" s="46">
        <v>0</v>
      </c>
      <c r="R493" s="46">
        <f t="shared" si="221"/>
        <v>152.09705155814649</v>
      </c>
      <c r="S493" s="48">
        <f t="shared" si="226"/>
        <v>1027.0771569999999</v>
      </c>
      <c r="T493" s="14">
        <f t="shared" si="235"/>
        <v>-0.15353511991496038</v>
      </c>
      <c r="U493" s="13">
        <f t="shared" si="236"/>
        <v>1.0128963036120153</v>
      </c>
      <c r="V493" s="14">
        <f t="shared" si="222"/>
        <v>1.2896303612015325</v>
      </c>
      <c r="W493" s="56">
        <f t="shared" si="237"/>
        <v>1179.1742085581463</v>
      </c>
      <c r="X493" s="56">
        <f t="shared" si="238"/>
        <v>-0.12928888293007867</v>
      </c>
      <c r="Y493" s="56">
        <f t="shared" si="239"/>
        <v>1.0238121039327017</v>
      </c>
      <c r="Z493" s="56">
        <f t="shared" si="240"/>
        <v>2.3812103932701723</v>
      </c>
      <c r="AA493" s="8">
        <v>10.6</v>
      </c>
      <c r="AB493" s="46">
        <v>1023.215316</v>
      </c>
      <c r="AC493" s="46">
        <v>0</v>
      </c>
      <c r="AD493" s="46">
        <f t="shared" si="223"/>
        <v>152.09705155814649</v>
      </c>
      <c r="AE493" s="49">
        <f t="shared" si="227"/>
        <v>1023.215316</v>
      </c>
      <c r="AF493" s="16">
        <f t="shared" si="241"/>
        <v>-0.29058058883154603</v>
      </c>
      <c r="AG493" s="15">
        <f t="shared" si="242"/>
        <v>0.98098979352613669</v>
      </c>
      <c r="AH493" s="16">
        <f t="shared" si="224"/>
        <v>-1.9010206473863311</v>
      </c>
      <c r="AI493" s="64">
        <f t="shared" si="243"/>
        <v>1175.3123675581464</v>
      </c>
      <c r="AJ493" s="64">
        <f t="shared" si="244"/>
        <v>-0.24859893893542928</v>
      </c>
      <c r="AK493" s="64">
        <f t="shared" si="245"/>
        <v>0.99363145460922031</v>
      </c>
      <c r="AL493" s="64">
        <f t="shared" si="246"/>
        <v>-0.63685453907796896</v>
      </c>
      <c r="AM493" s="9">
        <v>9.15</v>
      </c>
      <c r="AN493" s="17">
        <f t="shared" si="228"/>
        <v>1.0686101508904635</v>
      </c>
      <c r="AO493" s="18">
        <f t="shared" si="247"/>
        <v>3.4749249251664338E-2</v>
      </c>
      <c r="AP493" s="17">
        <f t="shared" si="248"/>
        <v>1.0686101508904635</v>
      </c>
      <c r="AQ493" s="18">
        <f t="shared" si="249"/>
        <v>6.8610150890463517</v>
      </c>
    </row>
    <row r="494" spans="1:43" x14ac:dyDescent="0.3">
      <c r="A494">
        <f t="shared" si="229"/>
        <v>492</v>
      </c>
      <c r="B494" s="7">
        <v>44547</v>
      </c>
      <c r="C494" s="8">
        <v>11.8567</v>
      </c>
      <c r="D494" s="46">
        <v>1028.0122879999999</v>
      </c>
      <c r="E494" s="46">
        <v>0</v>
      </c>
      <c r="F494" s="46">
        <f t="shared" si="220"/>
        <v>152.14990414169685</v>
      </c>
      <c r="G494" s="47">
        <f t="shared" si="225"/>
        <v>1028.0122879999999</v>
      </c>
      <c r="H494" s="12">
        <f t="shared" si="230"/>
        <v>-2.3742910214497037E-2</v>
      </c>
      <c r="I494" s="11">
        <f t="shared" si="218"/>
        <v>1.053853920540087</v>
      </c>
      <c r="J494" s="12">
        <f t="shared" si="219"/>
        <v>5.3853920540086975</v>
      </c>
      <c r="K494" s="57">
        <f t="shared" si="231"/>
        <v>1180.1621921416968</v>
      </c>
      <c r="L494" s="59">
        <f t="shared" si="232"/>
        <v>-1.6205773955546565E-2</v>
      </c>
      <c r="M494" s="58">
        <f t="shared" si="233"/>
        <v>1.0610303782132919</v>
      </c>
      <c r="N494" s="59">
        <f t="shared" si="234"/>
        <v>6.1030378213291936</v>
      </c>
      <c r="O494" s="8">
        <v>10.8626</v>
      </c>
      <c r="P494" s="46">
        <v>1024.4431950000001</v>
      </c>
      <c r="Q494" s="46">
        <v>0</v>
      </c>
      <c r="R494" s="46">
        <f t="shared" si="221"/>
        <v>152.14990414169685</v>
      </c>
      <c r="S494" s="48">
        <f t="shared" si="226"/>
        <v>1024.4431950000001</v>
      </c>
      <c r="T494" s="14">
        <f t="shared" si="235"/>
        <v>-0.25645220342486175</v>
      </c>
      <c r="U494" s="13">
        <f t="shared" si="236"/>
        <v>1.0102987087229933</v>
      </c>
      <c r="V494" s="14">
        <f t="shared" si="222"/>
        <v>1.0298708722993322</v>
      </c>
      <c r="W494" s="56">
        <f t="shared" si="237"/>
        <v>1176.5930991416969</v>
      </c>
      <c r="X494" s="56">
        <f t="shared" si="238"/>
        <v>-0.21889127134195885</v>
      </c>
      <c r="Y494" s="56">
        <f t="shared" si="239"/>
        <v>1.0215710686022506</v>
      </c>
      <c r="Z494" s="56">
        <f t="shared" si="240"/>
        <v>2.1571068602250554</v>
      </c>
      <c r="AA494" s="8">
        <v>10.73</v>
      </c>
      <c r="AB494" s="46">
        <v>1018.947348</v>
      </c>
      <c r="AC494" s="46">
        <v>0</v>
      </c>
      <c r="AD494" s="46">
        <f t="shared" si="223"/>
        <v>152.14990414169685</v>
      </c>
      <c r="AE494" s="49">
        <f t="shared" si="227"/>
        <v>1018.947348</v>
      </c>
      <c r="AF494" s="16">
        <f t="shared" si="241"/>
        <v>-0.41711338105107076</v>
      </c>
      <c r="AG494" s="15">
        <f t="shared" si="242"/>
        <v>0.97689795383059386</v>
      </c>
      <c r="AH494" s="16">
        <f t="shared" si="224"/>
        <v>-2.3102046169406143</v>
      </c>
      <c r="AI494" s="64">
        <f t="shared" si="243"/>
        <v>1171.0972521416968</v>
      </c>
      <c r="AJ494" s="64">
        <f t="shared" si="244"/>
        <v>-0.35863788494007176</v>
      </c>
      <c r="AK494" s="64">
        <f t="shared" si="245"/>
        <v>0.99006791577631048</v>
      </c>
      <c r="AL494" s="64">
        <f t="shared" si="246"/>
        <v>-0.9932084223689519</v>
      </c>
      <c r="AM494" s="9">
        <v>9.15</v>
      </c>
      <c r="AN494" s="17">
        <f t="shared" si="228"/>
        <v>1.068981484895325</v>
      </c>
      <c r="AO494" s="18">
        <f t="shared" si="247"/>
        <v>3.4749249251664338E-2</v>
      </c>
      <c r="AP494" s="17">
        <f t="shared" si="248"/>
        <v>1.068981484895325</v>
      </c>
      <c r="AQ494" s="18">
        <f t="shared" si="249"/>
        <v>6.8981484895324963</v>
      </c>
    </row>
    <row r="495" spans="1:43" x14ac:dyDescent="0.3">
      <c r="A495">
        <f t="shared" si="229"/>
        <v>493</v>
      </c>
      <c r="B495" s="7">
        <v>44550</v>
      </c>
      <c r="C495" s="8">
        <v>11.6075</v>
      </c>
      <c r="D495" s="46">
        <v>1030.688126</v>
      </c>
      <c r="E495" s="46">
        <v>0</v>
      </c>
      <c r="F495" s="46">
        <f t="shared" si="220"/>
        <v>152.20277509112321</v>
      </c>
      <c r="G495" s="47">
        <f t="shared" si="225"/>
        <v>1030.688126</v>
      </c>
      <c r="H495" s="12">
        <f t="shared" si="230"/>
        <v>0.26029241393661362</v>
      </c>
      <c r="I495" s="11">
        <f t="shared" si="218"/>
        <v>1.0565970223492265</v>
      </c>
      <c r="J495" s="12">
        <f t="shared" si="219"/>
        <v>5.6597022349226478</v>
      </c>
      <c r="K495" s="57">
        <f t="shared" si="231"/>
        <v>1182.8909010911232</v>
      </c>
      <c r="L495" s="59">
        <f t="shared" si="232"/>
        <v>0.23121474044804913</v>
      </c>
      <c r="M495" s="58">
        <f t="shared" si="233"/>
        <v>1.0634836368483527</v>
      </c>
      <c r="N495" s="59">
        <f t="shared" si="234"/>
        <v>6.3483636848352676</v>
      </c>
      <c r="O495" s="8">
        <v>10.6083</v>
      </c>
      <c r="P495" s="46">
        <v>1030.9373559999999</v>
      </c>
      <c r="Q495" s="46">
        <v>0</v>
      </c>
      <c r="R495" s="46">
        <f t="shared" si="221"/>
        <v>152.20277509112321</v>
      </c>
      <c r="S495" s="48">
        <f t="shared" si="226"/>
        <v>1030.9373559999999</v>
      </c>
      <c r="T495" s="14">
        <f t="shared" si="235"/>
        <v>0.63392104429955687</v>
      </c>
      <c r="U495" s="13">
        <f t="shared" si="236"/>
        <v>1.016703204847875</v>
      </c>
      <c r="V495" s="14">
        <f t="shared" si="222"/>
        <v>1.6703204847875019</v>
      </c>
      <c r="W495" s="56">
        <f t="shared" si="237"/>
        <v>1183.1401310911231</v>
      </c>
      <c r="X495" s="56">
        <f t="shared" si="238"/>
        <v>0.55643977125159338</v>
      </c>
      <c r="Y495" s="56">
        <f t="shared" si="239"/>
        <v>1.0272554963195535</v>
      </c>
      <c r="Z495" s="56">
        <f t="shared" si="240"/>
        <v>2.7255496319553485</v>
      </c>
      <c r="AA495" s="8">
        <v>10.5626</v>
      </c>
      <c r="AB495" s="46">
        <v>1025.3842870000001</v>
      </c>
      <c r="AC495" s="46">
        <v>0</v>
      </c>
      <c r="AD495" s="46">
        <f t="shared" si="223"/>
        <v>152.20277509112321</v>
      </c>
      <c r="AE495" s="49">
        <f t="shared" si="227"/>
        <v>1025.3842870000001</v>
      </c>
      <c r="AF495" s="16">
        <f t="shared" si="241"/>
        <v>0.63172439799117353</v>
      </c>
      <c r="AG495" s="15">
        <f t="shared" si="242"/>
        <v>0.98306925654841826</v>
      </c>
      <c r="AH495" s="16">
        <f t="shared" si="224"/>
        <v>-1.6930743451581742</v>
      </c>
      <c r="AI495" s="64">
        <f t="shared" si="243"/>
        <v>1177.5870620911232</v>
      </c>
      <c r="AJ495" s="64">
        <f t="shared" si="244"/>
        <v>0.55416490283433095</v>
      </c>
      <c r="AK495" s="64">
        <f t="shared" si="245"/>
        <v>0.99555452467976613</v>
      </c>
      <c r="AL495" s="64">
        <f t="shared" si="246"/>
        <v>-0.44454753202338715</v>
      </c>
      <c r="AM495" s="9">
        <v>9.15</v>
      </c>
      <c r="AN495" s="17">
        <f t="shared" si="228"/>
        <v>1.0693529479359654</v>
      </c>
      <c r="AO495" s="18">
        <f t="shared" si="247"/>
        <v>3.4749249251664338E-2</v>
      </c>
      <c r="AP495" s="17">
        <f t="shared" si="248"/>
        <v>1.0693529479359654</v>
      </c>
      <c r="AQ495" s="18">
        <f t="shared" si="249"/>
        <v>6.9352947935965359</v>
      </c>
    </row>
    <row r="496" spans="1:43" x14ac:dyDescent="0.3">
      <c r="A496">
        <f t="shared" si="229"/>
        <v>494</v>
      </c>
      <c r="B496" s="7">
        <v>44551</v>
      </c>
      <c r="C496" s="8">
        <v>11.4754</v>
      </c>
      <c r="D496" s="46">
        <v>1032.313208</v>
      </c>
      <c r="E496" s="46">
        <v>0</v>
      </c>
      <c r="F496" s="46">
        <f t="shared" si="220"/>
        <v>152.25566441280759</v>
      </c>
      <c r="G496" s="47">
        <f t="shared" si="225"/>
        <v>1032.313208</v>
      </c>
      <c r="H496" s="12">
        <f t="shared" si="230"/>
        <v>0.15766961498884235</v>
      </c>
      <c r="I496" s="11">
        <f t="shared" si="218"/>
        <v>1.058262954806348</v>
      </c>
      <c r="J496" s="12">
        <f t="shared" si="219"/>
        <v>5.8262954806348022</v>
      </c>
      <c r="K496" s="57">
        <f t="shared" si="231"/>
        <v>1184.5688724128077</v>
      </c>
      <c r="L496" s="59">
        <f t="shared" si="232"/>
        <v>0.14185343045050036</v>
      </c>
      <c r="M496" s="58">
        <f t="shared" si="233"/>
        <v>1.0649922248695018</v>
      </c>
      <c r="N496" s="59">
        <f t="shared" si="234"/>
        <v>6.4992224869501847</v>
      </c>
      <c r="O496" s="8">
        <v>10.491099999999999</v>
      </c>
      <c r="P496" s="46">
        <v>1034.1647519999999</v>
      </c>
      <c r="Q496" s="46">
        <v>0</v>
      </c>
      <c r="R496" s="46">
        <f t="shared" si="221"/>
        <v>152.25566441280759</v>
      </c>
      <c r="S496" s="48">
        <f t="shared" si="226"/>
        <v>1034.1647519999999</v>
      </c>
      <c r="T496" s="14">
        <f t="shared" si="235"/>
        <v>0.31305452084131602</v>
      </c>
      <c r="U496" s="13">
        <f t="shared" si="236"/>
        <v>1.0198860401941898</v>
      </c>
      <c r="V496" s="14">
        <f t="shared" si="222"/>
        <v>1.9886040194189825</v>
      </c>
      <c r="W496" s="56">
        <f t="shared" si="237"/>
        <v>1186.4204164128075</v>
      </c>
      <c r="X496" s="56">
        <f t="shared" si="238"/>
        <v>0.27725247715664203</v>
      </c>
      <c r="Y496" s="56">
        <f t="shared" si="239"/>
        <v>1.0301035876298272</v>
      </c>
      <c r="Z496" s="56">
        <f t="shared" si="240"/>
        <v>3.0103587629827233</v>
      </c>
      <c r="AA496" s="8">
        <v>10.455</v>
      </c>
      <c r="AB496" s="46">
        <v>1029.6902170000001</v>
      </c>
      <c r="AC496" s="46">
        <v>0</v>
      </c>
      <c r="AD496" s="46">
        <f t="shared" si="223"/>
        <v>152.25566441280759</v>
      </c>
      <c r="AE496" s="49">
        <f t="shared" si="227"/>
        <v>1029.6902170000001</v>
      </c>
      <c r="AF496" s="16">
        <f t="shared" si="241"/>
        <v>0.41993329277534297</v>
      </c>
      <c r="AG496" s="15">
        <f t="shared" si="242"/>
        <v>0.9871974916477041</v>
      </c>
      <c r="AH496" s="16">
        <f t="shared" si="224"/>
        <v>-1.2802508352295905</v>
      </c>
      <c r="AI496" s="64">
        <f t="shared" si="243"/>
        <v>1181.9458814128077</v>
      </c>
      <c r="AJ496" s="64">
        <f t="shared" si="244"/>
        <v>0.37014837051150273</v>
      </c>
      <c r="AK496" s="64">
        <f t="shared" si="245"/>
        <v>0.99923955353042182</v>
      </c>
      <c r="AL496" s="64">
        <f t="shared" si="246"/>
        <v>-7.6044646957817985E-2</v>
      </c>
      <c r="AM496" s="9">
        <v>9.15</v>
      </c>
      <c r="AN496" s="17">
        <f t="shared" si="228"/>
        <v>1.0697245400572237</v>
      </c>
      <c r="AO496" s="18">
        <f t="shared" si="247"/>
        <v>3.4749249251664338E-2</v>
      </c>
      <c r="AP496" s="17">
        <f t="shared" si="248"/>
        <v>1.0697245400572237</v>
      </c>
      <c r="AQ496" s="18">
        <f t="shared" si="249"/>
        <v>6.9724540057223727</v>
      </c>
    </row>
    <row r="497" spans="1:56" x14ac:dyDescent="0.3">
      <c r="A497">
        <f t="shared" si="229"/>
        <v>495</v>
      </c>
      <c r="B497" s="7">
        <v>44552</v>
      </c>
      <c r="C497" s="8">
        <v>11.45</v>
      </c>
      <c r="D497" s="46">
        <v>1032.983892</v>
      </c>
      <c r="E497" s="46">
        <v>0</v>
      </c>
      <c r="F497" s="46">
        <f t="shared" si="220"/>
        <v>152.30857211313418</v>
      </c>
      <c r="G497" s="47">
        <f t="shared" si="225"/>
        <v>1032.983892</v>
      </c>
      <c r="H497" s="12">
        <f t="shared" si="230"/>
        <v>6.4969041837525943E-2</v>
      </c>
      <c r="I497" s="11">
        <f t="shared" si="218"/>
        <v>1.0589504981082072</v>
      </c>
      <c r="J497" s="12">
        <f t="shared" si="219"/>
        <v>5.8950498108207183</v>
      </c>
      <c r="K497" s="57">
        <f t="shared" si="231"/>
        <v>1185.2924641131342</v>
      </c>
      <c r="L497" s="59">
        <f t="shared" si="232"/>
        <v>6.1084814667866638E-2</v>
      </c>
      <c r="M497" s="58">
        <f t="shared" si="233"/>
        <v>1.0656427733962905</v>
      </c>
      <c r="N497" s="59">
        <f t="shared" si="234"/>
        <v>6.5642773396290544</v>
      </c>
      <c r="O497" s="8">
        <v>10.54</v>
      </c>
      <c r="P497" s="46">
        <v>1033.3997409999999</v>
      </c>
      <c r="Q497" s="46">
        <v>0</v>
      </c>
      <c r="R497" s="46">
        <f t="shared" si="221"/>
        <v>152.30857211313418</v>
      </c>
      <c r="S497" s="48">
        <f t="shared" si="226"/>
        <v>1033.3997409999999</v>
      </c>
      <c r="T497" s="14">
        <f t="shared" si="235"/>
        <v>-7.3973803353910572E-2</v>
      </c>
      <c r="U497" s="13">
        <f t="shared" si="236"/>
        <v>1.0191315917003827</v>
      </c>
      <c r="V497" s="14">
        <f t="shared" si="222"/>
        <v>1.91315917003827</v>
      </c>
      <c r="W497" s="56">
        <f t="shared" si="237"/>
        <v>1185.7083131131342</v>
      </c>
      <c r="X497" s="56">
        <f t="shared" si="238"/>
        <v>-6.002116027524762E-2</v>
      </c>
      <c r="Y497" s="56">
        <f t="shared" si="239"/>
        <v>1.029485307504495</v>
      </c>
      <c r="Z497" s="56">
        <f t="shared" si="240"/>
        <v>2.9485307504494962</v>
      </c>
      <c r="AA497" s="8">
        <v>10.486000000000001</v>
      </c>
      <c r="AB497" s="46">
        <v>1028.9722999999999</v>
      </c>
      <c r="AC497" s="46">
        <v>0</v>
      </c>
      <c r="AD497" s="46">
        <f t="shared" si="223"/>
        <v>152.30857211313418</v>
      </c>
      <c r="AE497" s="49">
        <f t="shared" si="227"/>
        <v>1028.9722999999999</v>
      </c>
      <c r="AF497" s="16">
        <f t="shared" si="241"/>
        <v>-6.9721649108389627E-2</v>
      </c>
      <c r="AG497" s="15">
        <f t="shared" si="242"/>
        <v>0.98650920127657071</v>
      </c>
      <c r="AH497" s="16">
        <f t="shared" si="224"/>
        <v>-1.3490798723429287</v>
      </c>
      <c r="AI497" s="64">
        <f t="shared" si="243"/>
        <v>1181.2808721131341</v>
      </c>
      <c r="AJ497" s="64">
        <f t="shared" si="244"/>
        <v>-5.626393814907038E-2</v>
      </c>
      <c r="AK497" s="64">
        <f t="shared" si="245"/>
        <v>0.9986773420060624</v>
      </c>
      <c r="AL497" s="64">
        <f t="shared" si="246"/>
        <v>-0.13226579939376037</v>
      </c>
      <c r="AM497" s="9">
        <v>9.15</v>
      </c>
      <c r="AN497" s="17">
        <f t="shared" si="228"/>
        <v>1.0700962613039544</v>
      </c>
      <c r="AO497" s="18">
        <f t="shared" si="247"/>
        <v>3.4749249251664338E-2</v>
      </c>
      <c r="AP497" s="17">
        <f t="shared" si="248"/>
        <v>1.0700962613039544</v>
      </c>
      <c r="AQ497" s="18">
        <f t="shared" si="249"/>
        <v>7.009626130395441</v>
      </c>
    </row>
    <row r="498" spans="1:56" x14ac:dyDescent="0.3">
      <c r="A498">
        <f t="shared" si="229"/>
        <v>496</v>
      </c>
      <c r="B498" s="7">
        <v>44553</v>
      </c>
      <c r="C498" s="8">
        <v>11.657500000000001</v>
      </c>
      <c r="D498" s="46">
        <v>1031.5954469999999</v>
      </c>
      <c r="E498" s="46">
        <v>0</v>
      </c>
      <c r="F498" s="46">
        <f t="shared" si="220"/>
        <v>152.36149819848941</v>
      </c>
      <c r="G498" s="47">
        <f t="shared" si="225"/>
        <v>1031.5954469999999</v>
      </c>
      <c r="H498" s="12">
        <f t="shared" si="230"/>
        <v>-0.13441109883250979</v>
      </c>
      <c r="I498" s="11">
        <f t="shared" si="218"/>
        <v>1.0575271511076076</v>
      </c>
      <c r="J498" s="12">
        <f t="shared" si="219"/>
        <v>5.7527151107607644</v>
      </c>
      <c r="K498" s="57">
        <f t="shared" si="231"/>
        <v>1183.9569451984894</v>
      </c>
      <c r="L498" s="59">
        <f t="shared" si="232"/>
        <v>-0.11267420953731122</v>
      </c>
      <c r="M498" s="58">
        <f t="shared" si="233"/>
        <v>1.0644420688248748</v>
      </c>
      <c r="N498" s="59">
        <f t="shared" si="234"/>
        <v>6.4442068824874799</v>
      </c>
      <c r="O498" s="8">
        <v>10.6791</v>
      </c>
      <c r="P498" s="46">
        <v>1030.4845809999999</v>
      </c>
      <c r="Q498" s="46">
        <v>0</v>
      </c>
      <c r="R498" s="46">
        <f t="shared" si="221"/>
        <v>152.36149819848941</v>
      </c>
      <c r="S498" s="48">
        <f t="shared" si="226"/>
        <v>1030.4845809999999</v>
      </c>
      <c r="T498" s="14">
        <f t="shared" si="235"/>
        <v>-0.28209412914881327</v>
      </c>
      <c r="U498" s="13">
        <f t="shared" si="236"/>
        <v>1.0162566813118952</v>
      </c>
      <c r="V498" s="14">
        <f t="shared" si="222"/>
        <v>1.6256681311895171</v>
      </c>
      <c r="W498" s="56">
        <f t="shared" si="237"/>
        <v>1182.8460791984894</v>
      </c>
      <c r="X498" s="56">
        <f t="shared" si="238"/>
        <v>-0.24139443765304192</v>
      </c>
      <c r="Y498" s="56">
        <f t="shared" si="239"/>
        <v>1.0270001872357237</v>
      </c>
      <c r="Z498" s="56">
        <f t="shared" si="240"/>
        <v>2.7000187235723727</v>
      </c>
      <c r="AA498" s="8">
        <v>10.635</v>
      </c>
      <c r="AB498" s="46">
        <v>1024.0036259999999</v>
      </c>
      <c r="AC498" s="46">
        <v>0</v>
      </c>
      <c r="AD498" s="46">
        <f t="shared" si="223"/>
        <v>152.36149819848941</v>
      </c>
      <c r="AE498" s="49">
        <f t="shared" si="227"/>
        <v>1024.0036259999999</v>
      </c>
      <c r="AF498" s="16">
        <f t="shared" si="241"/>
        <v>-0.48287733304385183</v>
      </c>
      <c r="AG498" s="15">
        <f t="shared" si="242"/>
        <v>0.98174557195521417</v>
      </c>
      <c r="AH498" s="16">
        <f t="shared" si="224"/>
        <v>-1.8254428044785831</v>
      </c>
      <c r="AI498" s="64">
        <f t="shared" si="243"/>
        <v>1176.3651241984894</v>
      </c>
      <c r="AJ498" s="64">
        <f t="shared" si="244"/>
        <v>-0.41613709581627134</v>
      </c>
      <c r="AK498" s="64">
        <f t="shared" si="245"/>
        <v>0.99452147511846323</v>
      </c>
      <c r="AL498" s="64">
        <f t="shared" si="246"/>
        <v>-0.54785248815367726</v>
      </c>
      <c r="AM498" s="9">
        <v>9.15</v>
      </c>
      <c r="AN498" s="17">
        <f t="shared" si="228"/>
        <v>1.0704681117210277</v>
      </c>
      <c r="AO498" s="18">
        <f t="shared" si="247"/>
        <v>3.4749249251664338E-2</v>
      </c>
      <c r="AP498" s="17">
        <f t="shared" si="248"/>
        <v>1.0704681117210277</v>
      </c>
      <c r="AQ498" s="18">
        <f t="shared" si="249"/>
        <v>7.0468111721027737</v>
      </c>
    </row>
    <row r="499" spans="1:56" x14ac:dyDescent="0.3">
      <c r="A499">
        <f t="shared" si="229"/>
        <v>497</v>
      </c>
      <c r="B499" s="7">
        <v>44554</v>
      </c>
      <c r="C499" s="8">
        <v>11.657500000000001</v>
      </c>
      <c r="D499" s="46">
        <v>1032.046934</v>
      </c>
      <c r="E499" s="46">
        <v>0</v>
      </c>
      <c r="F499" s="46">
        <f t="shared" si="220"/>
        <v>152.41444267526197</v>
      </c>
      <c r="G499" s="47">
        <f t="shared" si="225"/>
        <v>1032.046934</v>
      </c>
      <c r="H499" s="12">
        <f t="shared" si="230"/>
        <v>4.3765896923364522E-2</v>
      </c>
      <c r="I499" s="11">
        <f t="shared" si="218"/>
        <v>1.0579899873504981</v>
      </c>
      <c r="J499" s="12">
        <f t="shared" si="219"/>
        <v>5.7989987350498096</v>
      </c>
      <c r="K499" s="57">
        <f t="shared" si="231"/>
        <v>1184.4613766752618</v>
      </c>
      <c r="L499" s="59">
        <f t="shared" si="232"/>
        <v>4.2605559164821116E-2</v>
      </c>
      <c r="M499" s="58">
        <f t="shared" si="233"/>
        <v>1.0648955803202833</v>
      </c>
      <c r="N499" s="59">
        <f t="shared" si="234"/>
        <v>6.4895580320283308</v>
      </c>
      <c r="O499" s="8">
        <v>10.6791</v>
      </c>
      <c r="P499" s="46">
        <v>1030.8995769999999</v>
      </c>
      <c r="Q499" s="46">
        <v>0</v>
      </c>
      <c r="R499" s="46">
        <f t="shared" si="221"/>
        <v>152.41444267526197</v>
      </c>
      <c r="S499" s="48">
        <f t="shared" si="226"/>
        <v>1030.8995769999999</v>
      </c>
      <c r="T499" s="14">
        <f t="shared" si="235"/>
        <v>4.0271927174040378E-2</v>
      </c>
      <c r="U499" s="13">
        <f t="shared" si="236"/>
        <v>1.0166659474624944</v>
      </c>
      <c r="V499" s="14">
        <f t="shared" si="222"/>
        <v>1.666594746249439</v>
      </c>
      <c r="W499" s="56">
        <f t="shared" si="237"/>
        <v>1183.314019675262</v>
      </c>
      <c r="X499" s="56">
        <f t="shared" si="238"/>
        <v>3.9560555257511787E-2</v>
      </c>
      <c r="Y499" s="56">
        <f t="shared" si="239"/>
        <v>1.0274064742122899</v>
      </c>
      <c r="Z499" s="56">
        <f t="shared" si="240"/>
        <v>2.7406474212289922</v>
      </c>
      <c r="AA499" s="8">
        <v>10.635</v>
      </c>
      <c r="AB499" s="46">
        <v>1024.4143919999999</v>
      </c>
      <c r="AC499" s="46">
        <v>0</v>
      </c>
      <c r="AD499" s="46">
        <f t="shared" si="223"/>
        <v>152.41444267526197</v>
      </c>
      <c r="AE499" s="49">
        <f t="shared" si="227"/>
        <v>1024.4143919999999</v>
      </c>
      <c r="AF499" s="16">
        <f t="shared" si="241"/>
        <v>4.0113725144164114E-2</v>
      </c>
      <c r="AG499" s="15">
        <f t="shared" si="242"/>
        <v>0.98213938667556333</v>
      </c>
      <c r="AH499" s="16">
        <f t="shared" si="224"/>
        <v>-1.7860613324436669</v>
      </c>
      <c r="AI499" s="64">
        <f t="shared" si="243"/>
        <v>1176.828834675262</v>
      </c>
      <c r="AJ499" s="64">
        <f t="shared" si="244"/>
        <v>3.9418924212708539E-2</v>
      </c>
      <c r="AK499" s="64">
        <f t="shared" si="245"/>
        <v>0.99491350478501928</v>
      </c>
      <c r="AL499" s="64">
        <f t="shared" si="246"/>
        <v>-0.50864952149807241</v>
      </c>
      <c r="AM499" s="9">
        <v>9.15</v>
      </c>
      <c r="AN499" s="17">
        <f t="shared" si="228"/>
        <v>1.0708400913533294</v>
      </c>
      <c r="AO499" s="18">
        <f t="shared" si="247"/>
        <v>3.4749249251664338E-2</v>
      </c>
      <c r="AP499" s="17">
        <f t="shared" si="248"/>
        <v>1.0708400913533294</v>
      </c>
      <c r="AQ499" s="18">
        <f t="shared" si="249"/>
        <v>7.084009135332936</v>
      </c>
    </row>
    <row r="500" spans="1:56" x14ac:dyDescent="0.3">
      <c r="A500">
        <f t="shared" si="229"/>
        <v>498</v>
      </c>
      <c r="B500" s="7">
        <v>44557</v>
      </c>
      <c r="C500" s="8">
        <v>11.7019</v>
      </c>
      <c r="D500" s="46">
        <v>1032.110222</v>
      </c>
      <c r="E500" s="46">
        <v>0</v>
      </c>
      <c r="F500" s="46">
        <f t="shared" si="220"/>
        <v>152.46740554984274</v>
      </c>
      <c r="G500" s="47">
        <f t="shared" si="225"/>
        <v>1032.110222</v>
      </c>
      <c r="H500" s="12">
        <f t="shared" si="230"/>
        <v>6.1322792515694502E-3</v>
      </c>
      <c r="I500" s="11">
        <f t="shared" si="218"/>
        <v>1.0580548662509761</v>
      </c>
      <c r="J500" s="12">
        <f t="shared" si="219"/>
        <v>5.8054866250976112</v>
      </c>
      <c r="K500" s="57">
        <f t="shared" si="231"/>
        <v>1184.5776275498429</v>
      </c>
      <c r="L500" s="59">
        <f t="shared" si="232"/>
        <v>9.8146614883498629E-3</v>
      </c>
      <c r="M500" s="58">
        <f t="shared" si="233"/>
        <v>1.0650000962166961</v>
      </c>
      <c r="N500" s="59">
        <f t="shared" si="234"/>
        <v>6.5000096216696113</v>
      </c>
      <c r="O500" s="8">
        <v>10.6797</v>
      </c>
      <c r="P500" s="46">
        <v>1031.300461</v>
      </c>
      <c r="Q500" s="46">
        <v>0</v>
      </c>
      <c r="R500" s="46">
        <f t="shared" si="221"/>
        <v>152.46740554984274</v>
      </c>
      <c r="S500" s="48">
        <f t="shared" si="226"/>
        <v>1031.300461</v>
      </c>
      <c r="T500" s="14">
        <f t="shared" si="235"/>
        <v>3.8886813899630113E-2</v>
      </c>
      <c r="U500" s="13">
        <f t="shared" si="236"/>
        <v>1.017061296457465</v>
      </c>
      <c r="V500" s="14">
        <f t="shared" si="222"/>
        <v>1.7061296457465014</v>
      </c>
      <c r="W500" s="56">
        <f t="shared" si="237"/>
        <v>1183.7678665498429</v>
      </c>
      <c r="X500" s="56">
        <f t="shared" si="238"/>
        <v>3.8353882995956212E-2</v>
      </c>
      <c r="Y500" s="56">
        <f t="shared" si="239"/>
        <v>1.0278005244893023</v>
      </c>
      <c r="Z500" s="56">
        <f t="shared" si="240"/>
        <v>2.7800524489302259</v>
      </c>
      <c r="AA500" s="8">
        <v>10.633900000000001</v>
      </c>
      <c r="AB500" s="46">
        <v>1024.8648129999999</v>
      </c>
      <c r="AC500" s="46">
        <v>0</v>
      </c>
      <c r="AD500" s="46">
        <f t="shared" si="223"/>
        <v>152.46740554984274</v>
      </c>
      <c r="AE500" s="49">
        <f t="shared" si="227"/>
        <v>1024.8648129999999</v>
      </c>
      <c r="AF500" s="16">
        <f t="shared" si="241"/>
        <v>4.3968632568769372E-2</v>
      </c>
      <c r="AG500" s="15">
        <f t="shared" si="242"/>
        <v>0.98257121993380392</v>
      </c>
      <c r="AH500" s="16">
        <f t="shared" si="224"/>
        <v>-1.7428780066196081</v>
      </c>
      <c r="AI500" s="64">
        <f t="shared" si="243"/>
        <v>1177.3322185498428</v>
      </c>
      <c r="AJ500" s="64">
        <f t="shared" si="244"/>
        <v>4.2774604067186139E-2</v>
      </c>
      <c r="AK500" s="64">
        <f t="shared" si="245"/>
        <v>0.99533907509750208</v>
      </c>
      <c r="AL500" s="64">
        <f t="shared" si="246"/>
        <v>-0.46609249024979205</v>
      </c>
      <c r="AM500" s="9">
        <v>9.15</v>
      </c>
      <c r="AN500" s="17">
        <f t="shared" si="228"/>
        <v>1.0712122002457605</v>
      </c>
      <c r="AO500" s="18">
        <f t="shared" si="247"/>
        <v>3.4749249251664338E-2</v>
      </c>
      <c r="AP500" s="17">
        <f t="shared" si="248"/>
        <v>1.0712122002457605</v>
      </c>
      <c r="AQ500" s="18">
        <f t="shared" si="249"/>
        <v>7.1212200245760471</v>
      </c>
    </row>
    <row r="501" spans="1:56" x14ac:dyDescent="0.3">
      <c r="A501">
        <f t="shared" si="229"/>
        <v>499</v>
      </c>
      <c r="B501" s="7">
        <v>44558</v>
      </c>
      <c r="C501" s="8">
        <v>11.7409</v>
      </c>
      <c r="D501" s="46">
        <v>1032.2239400000001</v>
      </c>
      <c r="E501" s="46">
        <v>0</v>
      </c>
      <c r="F501" s="46">
        <f t="shared" si="220"/>
        <v>152.52038682862479</v>
      </c>
      <c r="G501" s="47">
        <f t="shared" si="225"/>
        <v>1032.2239400000001</v>
      </c>
      <c r="H501" s="12">
        <f t="shared" si="230"/>
        <v>1.1018009276142493E-2</v>
      </c>
      <c r="I501" s="11">
        <f t="shared" si="218"/>
        <v>1.0581714428342863</v>
      </c>
      <c r="J501" s="12">
        <f t="shared" si="219"/>
        <v>5.8171442834286324</v>
      </c>
      <c r="K501" s="57">
        <f t="shared" si="231"/>
        <v>1184.7443268286249</v>
      </c>
      <c r="L501" s="59">
        <f t="shared" si="232"/>
        <v>1.4072465569592296E-2</v>
      </c>
      <c r="M501" s="58">
        <f t="shared" si="233"/>
        <v>1.0651499679885523</v>
      </c>
      <c r="N501" s="59">
        <f t="shared" si="234"/>
        <v>6.5149967988552326</v>
      </c>
      <c r="O501" s="8">
        <v>10.69</v>
      </c>
      <c r="P501" s="46">
        <v>1031.471008</v>
      </c>
      <c r="Q501" s="46">
        <v>0</v>
      </c>
      <c r="R501" s="46">
        <f t="shared" si="221"/>
        <v>152.52038682862479</v>
      </c>
      <c r="S501" s="48">
        <f t="shared" si="226"/>
        <v>1031.471008</v>
      </c>
      <c r="T501" s="14">
        <f t="shared" si="235"/>
        <v>1.6537081718603908E-2</v>
      </c>
      <c r="U501" s="13">
        <f t="shared" si="236"/>
        <v>1.0172294887151885</v>
      </c>
      <c r="V501" s="14">
        <f t="shared" si="222"/>
        <v>1.7229488715188479</v>
      </c>
      <c r="W501" s="56">
        <f t="shared" si="237"/>
        <v>1183.9913948286248</v>
      </c>
      <c r="X501" s="56">
        <f t="shared" si="238"/>
        <v>1.8882779732254384E-2</v>
      </c>
      <c r="Y501" s="56">
        <f t="shared" si="239"/>
        <v>1.0279946017984285</v>
      </c>
      <c r="Z501" s="56">
        <f t="shared" si="240"/>
        <v>2.7994601798428498</v>
      </c>
      <c r="AA501" s="8">
        <v>10.61</v>
      </c>
      <c r="AB501" s="46">
        <v>1026.133904</v>
      </c>
      <c r="AC501" s="46">
        <v>0</v>
      </c>
      <c r="AD501" s="46">
        <f t="shared" si="223"/>
        <v>152.52038682862479</v>
      </c>
      <c r="AE501" s="49">
        <f t="shared" si="227"/>
        <v>1026.133904</v>
      </c>
      <c r="AF501" s="16">
        <f t="shared" si="241"/>
        <v>0.12383008801768458</v>
      </c>
      <c r="AG501" s="15">
        <f t="shared" si="242"/>
        <v>0.98378793874028436</v>
      </c>
      <c r="AH501" s="16">
        <f t="shared" si="224"/>
        <v>-1.6212061259715638</v>
      </c>
      <c r="AI501" s="64">
        <f t="shared" si="243"/>
        <v>1178.6542908286249</v>
      </c>
      <c r="AJ501" s="64">
        <f t="shared" si="244"/>
        <v>0.11229390124145588</v>
      </c>
      <c r="AK501" s="64">
        <f t="shared" si="245"/>
        <v>0.99645678017550965</v>
      </c>
      <c r="AL501" s="64">
        <f t="shared" si="246"/>
        <v>-0.35432198244903512</v>
      </c>
      <c r="AM501" s="9">
        <v>9.15</v>
      </c>
      <c r="AN501" s="17">
        <f t="shared" si="228"/>
        <v>1.071584438443238</v>
      </c>
      <c r="AO501" s="18">
        <f t="shared" si="247"/>
        <v>3.4749249251664338E-2</v>
      </c>
      <c r="AP501" s="17">
        <f t="shared" si="248"/>
        <v>1.071584438443238</v>
      </c>
      <c r="AQ501" s="18">
        <f t="shared" si="249"/>
        <v>7.158443844323803</v>
      </c>
    </row>
    <row r="502" spans="1:56" x14ac:dyDescent="0.3">
      <c r="A502">
        <f t="shared" si="229"/>
        <v>500</v>
      </c>
      <c r="B502" s="7">
        <v>44559</v>
      </c>
      <c r="C502" s="8">
        <v>11.879300000000001</v>
      </c>
      <c r="D502" s="46">
        <v>1031.479981</v>
      </c>
      <c r="E502" s="46">
        <v>0</v>
      </c>
      <c r="F502" s="46">
        <f t="shared" si="220"/>
        <v>152.57338651800347</v>
      </c>
      <c r="G502" s="47">
        <f t="shared" si="225"/>
        <v>1031.479981</v>
      </c>
      <c r="H502" s="12">
        <f t="shared" si="230"/>
        <v>-7.2073410736839261E-2</v>
      </c>
      <c r="I502" s="11">
        <f t="shared" si="218"/>
        <v>1.0574087825839924</v>
      </c>
      <c r="J502" s="12">
        <f t="shared" si="219"/>
        <v>5.7408782583992402</v>
      </c>
      <c r="K502" s="57">
        <f t="shared" si="231"/>
        <v>1184.0533675180034</v>
      </c>
      <c r="L502" s="59">
        <f t="shared" si="232"/>
        <v>-5.8321385886783705E-2</v>
      </c>
      <c r="M502" s="58">
        <f t="shared" si="233"/>
        <v>1.0645287577654488</v>
      </c>
      <c r="N502" s="59">
        <f t="shared" si="234"/>
        <v>6.4528757765448752</v>
      </c>
      <c r="O502" s="8">
        <v>10.7912</v>
      </c>
      <c r="P502" s="46">
        <v>1029.489032</v>
      </c>
      <c r="Q502" s="46">
        <v>0</v>
      </c>
      <c r="R502" s="46">
        <f t="shared" si="221"/>
        <v>152.57338651800347</v>
      </c>
      <c r="S502" s="48">
        <f t="shared" si="226"/>
        <v>1029.489032</v>
      </c>
      <c r="T502" s="14">
        <f t="shared" si="235"/>
        <v>-0.1921504322106915</v>
      </c>
      <c r="U502" s="13">
        <f t="shared" si="236"/>
        <v>1.0152748778560476</v>
      </c>
      <c r="V502" s="14">
        <f t="shared" si="222"/>
        <v>1.5274877856047642</v>
      </c>
      <c r="W502" s="56">
        <f t="shared" si="237"/>
        <v>1182.0624185180034</v>
      </c>
      <c r="X502" s="56">
        <f t="shared" si="238"/>
        <v>-0.16292148059916522</v>
      </c>
      <c r="Y502" s="56">
        <f t="shared" si="239"/>
        <v>1.0263197777726991</v>
      </c>
      <c r="Z502" s="56">
        <f t="shared" si="240"/>
        <v>2.6319777772699116</v>
      </c>
      <c r="AA502" s="8">
        <v>10.7</v>
      </c>
      <c r="AB502" s="46">
        <v>1023.32098</v>
      </c>
      <c r="AC502" s="46">
        <v>0</v>
      </c>
      <c r="AD502" s="46">
        <f t="shared" si="223"/>
        <v>152.57338651800347</v>
      </c>
      <c r="AE502" s="49">
        <f t="shared" si="227"/>
        <v>1023.32098</v>
      </c>
      <c r="AF502" s="16">
        <f t="shared" si="241"/>
        <v>-0.27412835586417827</v>
      </c>
      <c r="AG502" s="15">
        <f t="shared" si="242"/>
        <v>0.98109109703862551</v>
      </c>
      <c r="AH502" s="16">
        <f t="shared" si="224"/>
        <v>-1.8908902961374485</v>
      </c>
      <c r="AI502" s="64">
        <f t="shared" si="243"/>
        <v>1175.8943665180034</v>
      </c>
      <c r="AJ502" s="64">
        <f t="shared" si="244"/>
        <v>-0.23415893295405388</v>
      </c>
      <c r="AK502" s="64">
        <f t="shared" si="245"/>
        <v>0.99412348761170233</v>
      </c>
      <c r="AL502" s="64">
        <f t="shared" si="246"/>
        <v>-0.58765123882976722</v>
      </c>
      <c r="AM502" s="9">
        <v>9.15</v>
      </c>
      <c r="AN502" s="17">
        <f t="shared" si="228"/>
        <v>1.0719568059906948</v>
      </c>
      <c r="AO502" s="18">
        <f t="shared" si="247"/>
        <v>3.4749249251664338E-2</v>
      </c>
      <c r="AP502" s="17">
        <f t="shared" si="248"/>
        <v>1.0719568059906948</v>
      </c>
      <c r="AQ502" s="18">
        <f t="shared" si="249"/>
        <v>7.1956805990694761</v>
      </c>
    </row>
    <row r="503" spans="1:56" x14ac:dyDescent="0.3">
      <c r="A503">
        <f t="shared" si="229"/>
        <v>501</v>
      </c>
      <c r="B503" s="7">
        <v>44560</v>
      </c>
      <c r="C503" s="8">
        <v>11.860099999999999</v>
      </c>
      <c r="D503" s="46">
        <v>1032.105043</v>
      </c>
      <c r="E503" s="46">
        <v>0</v>
      </c>
      <c r="F503" s="46">
        <f t="shared" si="220"/>
        <v>152.62640462437631</v>
      </c>
      <c r="G503" s="47">
        <f t="shared" si="225"/>
        <v>1032.105043</v>
      </c>
      <c r="H503" s="12">
        <f t="shared" si="230"/>
        <v>6.0598558528890401E-2</v>
      </c>
      <c r="I503" s="11">
        <f t="shared" si="218"/>
        <v>1.0580495570639963</v>
      </c>
      <c r="J503" s="12">
        <f t="shared" si="219"/>
        <v>5.8049557063996282</v>
      </c>
      <c r="K503" s="57">
        <f t="shared" si="231"/>
        <v>1184.7314476243764</v>
      </c>
      <c r="L503" s="59">
        <f t="shared" si="232"/>
        <v>5.7267697975005305E-2</v>
      </c>
      <c r="M503" s="58">
        <f t="shared" si="233"/>
        <v>1.0651383888793029</v>
      </c>
      <c r="N503" s="59">
        <f t="shared" si="234"/>
        <v>6.51383888793029</v>
      </c>
      <c r="O503" s="8">
        <v>10.698600000000001</v>
      </c>
      <c r="P503" s="46">
        <v>1032.0989119999999</v>
      </c>
      <c r="Q503" s="46">
        <v>0</v>
      </c>
      <c r="R503" s="46">
        <f t="shared" si="221"/>
        <v>152.62640462437631</v>
      </c>
      <c r="S503" s="48">
        <f t="shared" si="226"/>
        <v>1032.0989119999999</v>
      </c>
      <c r="T503" s="14">
        <f t="shared" si="235"/>
        <v>0.2535121714633215</v>
      </c>
      <c r="U503" s="13">
        <f t="shared" si="236"/>
        <v>1.017848723245222</v>
      </c>
      <c r="V503" s="14">
        <f t="shared" si="222"/>
        <v>1.784872324522202</v>
      </c>
      <c r="W503" s="56">
        <f t="shared" si="237"/>
        <v>1184.7253166243763</v>
      </c>
      <c r="X503" s="56">
        <f t="shared" si="238"/>
        <v>0.22527559159790655</v>
      </c>
      <c r="Y503" s="56">
        <f t="shared" si="239"/>
        <v>1.028631825723763</v>
      </c>
      <c r="Z503" s="56">
        <f t="shared" si="240"/>
        <v>2.8631825723762994</v>
      </c>
      <c r="AA503" s="8">
        <v>10.7102</v>
      </c>
      <c r="AB503" s="46">
        <v>1023.369667</v>
      </c>
      <c r="AC503" s="46">
        <v>0</v>
      </c>
      <c r="AD503" s="46">
        <f t="shared" si="223"/>
        <v>152.62640462437631</v>
      </c>
      <c r="AE503" s="49">
        <f t="shared" si="227"/>
        <v>1023.369667</v>
      </c>
      <c r="AF503" s="16">
        <f t="shared" si="241"/>
        <v>4.7577447302993292E-3</v>
      </c>
      <c r="AG503" s="15">
        <f t="shared" si="242"/>
        <v>0.98113777484859432</v>
      </c>
      <c r="AH503" s="16">
        <f t="shared" si="224"/>
        <v>-1.8862225151405676</v>
      </c>
      <c r="AI503" s="64">
        <f t="shared" si="243"/>
        <v>1175.9960716243763</v>
      </c>
      <c r="AJ503" s="64">
        <f t="shared" si="244"/>
        <v>8.6491703054969449E-3</v>
      </c>
      <c r="AK503" s="64">
        <f t="shared" si="245"/>
        <v>0.99420947104519286</v>
      </c>
      <c r="AL503" s="64">
        <f t="shared" si="246"/>
        <v>-0.57905289548071393</v>
      </c>
      <c r="AM503" s="9">
        <v>9.15</v>
      </c>
      <c r="AN503" s="17">
        <f t="shared" si="228"/>
        <v>1.0723293029330787</v>
      </c>
      <c r="AO503" s="18">
        <f t="shared" si="247"/>
        <v>3.4749249251664338E-2</v>
      </c>
      <c r="AP503" s="17">
        <f t="shared" si="248"/>
        <v>1.0723293029330787</v>
      </c>
      <c r="AQ503" s="18">
        <f t="shared" si="249"/>
        <v>7.232930293307871</v>
      </c>
    </row>
    <row r="504" spans="1:56" x14ac:dyDescent="0.3">
      <c r="A504">
        <f t="shared" si="229"/>
        <v>502</v>
      </c>
      <c r="B504" s="7">
        <v>44561</v>
      </c>
      <c r="C504" s="8">
        <v>11.860099999999999</v>
      </c>
      <c r="D504" s="46">
        <v>1032.564181</v>
      </c>
      <c r="E504" s="46">
        <v>0</v>
      </c>
      <c r="F504" s="46">
        <f t="shared" si="220"/>
        <v>152.67944115414309</v>
      </c>
      <c r="G504" s="47">
        <f t="shared" si="225"/>
        <v>1032.564181</v>
      </c>
      <c r="H504" s="12">
        <f t="shared" si="230"/>
        <v>4.4485588275522403E-2</v>
      </c>
      <c r="I504" s="11">
        <f t="shared" si="218"/>
        <v>1.0585202366337028</v>
      </c>
      <c r="J504" s="12">
        <f t="shared" si="219"/>
        <v>5.852023663370276</v>
      </c>
      <c r="K504" s="57">
        <f t="shared" si="231"/>
        <v>1185.2436221541429</v>
      </c>
      <c r="L504" s="59">
        <f t="shared" si="232"/>
        <v>4.3231276657129669E-2</v>
      </c>
      <c r="M504" s="58">
        <f t="shared" si="233"/>
        <v>1.0655988618029806</v>
      </c>
      <c r="N504" s="59">
        <f t="shared" si="234"/>
        <v>6.5598861802980579</v>
      </c>
      <c r="O504" s="8">
        <v>10.698600000000001</v>
      </c>
      <c r="P504" s="46">
        <v>1032.5152800000001</v>
      </c>
      <c r="Q504" s="46">
        <v>0</v>
      </c>
      <c r="R504" s="46">
        <f t="shared" si="221"/>
        <v>152.67944115414309</v>
      </c>
      <c r="S504" s="48">
        <f t="shared" si="226"/>
        <v>1032.5152800000001</v>
      </c>
      <c r="T504" s="14">
        <f t="shared" si="235"/>
        <v>4.0341869869164881E-2</v>
      </c>
      <c r="U504" s="13">
        <f t="shared" si="236"/>
        <v>1.0182593424526185</v>
      </c>
      <c r="V504" s="14">
        <f t="shared" si="222"/>
        <v>1.825934245261851</v>
      </c>
      <c r="W504" s="56">
        <f t="shared" si="237"/>
        <v>1185.1947211541433</v>
      </c>
      <c r="X504" s="56">
        <f t="shared" si="238"/>
        <v>3.9621380853449573E-2</v>
      </c>
      <c r="Y504" s="56">
        <f t="shared" si="239"/>
        <v>1.0290393838570129</v>
      </c>
      <c r="Z504" s="56">
        <f t="shared" si="240"/>
        <v>2.9039383857012879</v>
      </c>
      <c r="AA504" s="8">
        <v>10.7102</v>
      </c>
      <c r="AB504" s="46">
        <v>1023.7829390000001</v>
      </c>
      <c r="AC504" s="46">
        <v>0</v>
      </c>
      <c r="AD504" s="46">
        <f t="shared" si="223"/>
        <v>152.67944115414309</v>
      </c>
      <c r="AE504" s="49">
        <f t="shared" si="227"/>
        <v>1023.7829390000001</v>
      </c>
      <c r="AF504" s="16">
        <f t="shared" si="241"/>
        <v>4.0383452170456025E-2</v>
      </c>
      <c r="AG504" s="15">
        <f t="shared" si="242"/>
        <v>0.9815339921526266</v>
      </c>
      <c r="AH504" s="16">
        <f t="shared" si="224"/>
        <v>-1.84660078473734</v>
      </c>
      <c r="AI504" s="64">
        <f t="shared" si="243"/>
        <v>1176.4623801541431</v>
      </c>
      <c r="AJ504" s="64">
        <f t="shared" si="244"/>
        <v>3.9652218320984645E-2</v>
      </c>
      <c r="AK504" s="64">
        <f t="shared" si="245"/>
        <v>0.99460369715521957</v>
      </c>
      <c r="AL504" s="64">
        <f t="shared" si="246"/>
        <v>-0.53963028447804318</v>
      </c>
      <c r="AM504" s="9">
        <v>9.15</v>
      </c>
      <c r="AN504" s="17">
        <f t="shared" si="228"/>
        <v>1.0727019293153535</v>
      </c>
      <c r="AO504" s="18">
        <f t="shared" si="247"/>
        <v>3.4749249251664338E-2</v>
      </c>
      <c r="AP504" s="17">
        <f t="shared" si="248"/>
        <v>1.0727019293153535</v>
      </c>
      <c r="AQ504" s="18">
        <f t="shared" si="249"/>
        <v>7.2701929315353464</v>
      </c>
    </row>
    <row r="505" spans="1:56" x14ac:dyDescent="0.3">
      <c r="E505" s="66">
        <f>SUM(E4:E504)</f>
        <v>146.42654999999999</v>
      </c>
      <c r="F505" s="66">
        <f>+F504</f>
        <v>152.67944115414309</v>
      </c>
    </row>
    <row r="506" spans="1:56" x14ac:dyDescent="0.3">
      <c r="B506" s="7"/>
      <c r="D506" s="50"/>
    </row>
    <row r="507" spans="1:56" x14ac:dyDescent="0.3">
      <c r="B507" s="7"/>
    </row>
    <row r="508" spans="1:56" x14ac:dyDescent="0.3">
      <c r="B508" s="7"/>
    </row>
    <row r="509" spans="1:56" x14ac:dyDescent="0.3">
      <c r="B509" s="7"/>
      <c r="AY509" s="10"/>
      <c r="AZ509" s="10"/>
      <c r="BC509" s="10"/>
      <c r="BD509" s="10"/>
    </row>
    <row r="510" spans="1:56" x14ac:dyDescent="0.3">
      <c r="B510" s="7"/>
      <c r="AY510" s="10"/>
      <c r="AZ510" s="10"/>
      <c r="BC510" s="10"/>
      <c r="BD510" s="10"/>
    </row>
    <row r="511" spans="1:56" x14ac:dyDescent="0.3">
      <c r="B511" s="7"/>
    </row>
    <row r="512" spans="1:56" x14ac:dyDescent="0.3">
      <c r="B512" s="7"/>
    </row>
    <row r="513" spans="2:2" x14ac:dyDescent="0.3">
      <c r="B513" s="7"/>
    </row>
    <row r="514" spans="2:2" x14ac:dyDescent="0.3">
      <c r="B514" s="7"/>
    </row>
    <row r="515" spans="2:2" x14ac:dyDescent="0.3">
      <c r="B515" s="7"/>
    </row>
    <row r="516" spans="2:2" x14ac:dyDescent="0.3">
      <c r="B516" s="7"/>
    </row>
    <row r="517" spans="2:2" x14ac:dyDescent="0.3">
      <c r="B517" s="7"/>
    </row>
    <row r="518" spans="2:2" x14ac:dyDescent="0.3">
      <c r="B518" s="7"/>
    </row>
    <row r="519" spans="2:2" x14ac:dyDescent="0.3">
      <c r="B519" s="7"/>
    </row>
    <row r="520" spans="2:2" x14ac:dyDescent="0.3">
      <c r="B520" s="7"/>
    </row>
    <row r="521" spans="2:2" x14ac:dyDescent="0.3">
      <c r="B521" s="7"/>
    </row>
    <row r="522" spans="2:2" x14ac:dyDescent="0.3">
      <c r="B522" s="7"/>
    </row>
  </sheetData>
  <autoFilter ref="A2:AQ504" xr:uid="{00000000-0009-0000-0000-000000000000}"/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&amp;R&amp;"Calibri"&amp;10&amp;K000000#interna&amp;1#</oddHeader>
  </headerFooter>
  <ignoredErrors>
    <ignoredError sqref="AY25:AY26 BC25:BC26 BC21 AY21 AU21 AU26 AU23 E505" formulaRange="1"/>
    <ignoredError sqref="N2 V2 Z2 AL2 AH2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1"/>
  <dimension ref="A1:N942"/>
  <sheetViews>
    <sheetView topLeftCell="A639" workbookViewId="0">
      <selection activeCell="C936" sqref="C936:C942"/>
    </sheetView>
  </sheetViews>
  <sheetFormatPr defaultColWidth="9.109375" defaultRowHeight="13.2" x14ac:dyDescent="0.25"/>
  <cols>
    <col min="1" max="1" width="9.109375" style="1"/>
    <col min="2" max="2" width="9.109375" style="3"/>
    <col min="3" max="3" width="10.109375" style="3" bestFit="1" customWidth="1"/>
    <col min="4" max="16384" width="9.109375" style="3"/>
  </cols>
  <sheetData>
    <row r="1" spans="1:14" x14ac:dyDescent="0.25">
      <c r="A1" s="1">
        <v>36892</v>
      </c>
      <c r="B1" s="2"/>
      <c r="C1" s="1"/>
      <c r="D1" s="2"/>
      <c r="E1" s="1"/>
      <c r="F1" s="2"/>
      <c r="G1" s="1"/>
      <c r="H1" s="2"/>
      <c r="I1" s="1"/>
      <c r="J1" s="2"/>
      <c r="K1" s="1"/>
      <c r="L1" s="2"/>
      <c r="M1" s="1"/>
      <c r="N1" s="2"/>
    </row>
    <row r="2" spans="1:14" x14ac:dyDescent="0.25">
      <c r="A2" s="1">
        <v>36948</v>
      </c>
      <c r="B2" s="2"/>
      <c r="C2" s="1"/>
      <c r="D2" s="2"/>
      <c r="E2" s="1"/>
      <c r="F2" s="2"/>
      <c r="G2" s="1"/>
      <c r="H2" s="2"/>
      <c r="I2" s="1"/>
      <c r="J2" s="2"/>
      <c r="K2" s="1"/>
      <c r="L2" s="2"/>
      <c r="M2" s="1"/>
      <c r="N2" s="2"/>
    </row>
    <row r="3" spans="1:14" x14ac:dyDescent="0.25">
      <c r="A3" s="1">
        <v>36949</v>
      </c>
      <c r="B3" s="2"/>
      <c r="C3" s="1"/>
      <c r="D3" s="2"/>
      <c r="E3" s="1"/>
      <c r="F3" s="2"/>
      <c r="G3" s="1"/>
      <c r="H3" s="2"/>
      <c r="I3" s="1"/>
      <c r="J3" s="2"/>
      <c r="K3" s="1"/>
      <c r="L3" s="2"/>
      <c r="M3" s="1"/>
      <c r="N3" s="2"/>
    </row>
    <row r="4" spans="1:14" x14ac:dyDescent="0.25">
      <c r="A4" s="1">
        <v>36994</v>
      </c>
      <c r="B4" s="2"/>
      <c r="C4" s="1"/>
      <c r="D4" s="2"/>
      <c r="E4" s="1"/>
      <c r="F4" s="2"/>
      <c r="G4" s="1"/>
      <c r="H4" s="2"/>
      <c r="I4" s="1"/>
      <c r="J4" s="2"/>
      <c r="K4" s="1"/>
      <c r="L4" s="2"/>
      <c r="M4" s="1"/>
      <c r="N4" s="2"/>
    </row>
    <row r="5" spans="1:14" x14ac:dyDescent="0.25">
      <c r="A5" s="1">
        <v>37002</v>
      </c>
      <c r="B5" s="2"/>
      <c r="C5" s="1"/>
      <c r="D5" s="2"/>
      <c r="E5" s="1"/>
      <c r="F5" s="2"/>
      <c r="G5" s="1"/>
      <c r="H5" s="2"/>
      <c r="I5" s="1"/>
      <c r="J5" s="2"/>
      <c r="K5" s="1"/>
      <c r="L5" s="2"/>
      <c r="M5" s="1"/>
      <c r="N5" s="2"/>
    </row>
    <row r="6" spans="1:14" x14ac:dyDescent="0.25">
      <c r="A6" s="1">
        <v>37012</v>
      </c>
      <c r="B6" s="2"/>
      <c r="C6" s="1"/>
      <c r="D6" s="2"/>
      <c r="E6" s="1"/>
      <c r="F6" s="2"/>
      <c r="G6" s="1"/>
      <c r="H6" s="2"/>
      <c r="I6" s="1"/>
      <c r="J6" s="2"/>
      <c r="K6" s="1"/>
      <c r="L6" s="2"/>
      <c r="M6" s="1"/>
      <c r="N6" s="2"/>
    </row>
    <row r="7" spans="1:14" x14ac:dyDescent="0.25">
      <c r="A7" s="1">
        <v>37056</v>
      </c>
      <c r="B7" s="2"/>
      <c r="C7" s="1"/>
      <c r="D7" s="2"/>
      <c r="E7" s="1"/>
      <c r="F7" s="2"/>
      <c r="G7" s="1"/>
      <c r="H7" s="2"/>
      <c r="I7" s="1"/>
      <c r="J7" s="2"/>
      <c r="K7" s="1"/>
      <c r="L7" s="2"/>
      <c r="M7" s="1"/>
      <c r="N7" s="2"/>
    </row>
    <row r="8" spans="1:14" x14ac:dyDescent="0.25">
      <c r="A8" s="1">
        <v>37141</v>
      </c>
      <c r="B8" s="2"/>
      <c r="C8" s="1"/>
      <c r="D8" s="2"/>
      <c r="E8" s="1"/>
      <c r="F8" s="2"/>
      <c r="G8" s="1"/>
      <c r="H8" s="2"/>
      <c r="I8" s="1"/>
      <c r="J8" s="2"/>
      <c r="K8" s="1"/>
      <c r="L8" s="2"/>
      <c r="M8" s="1"/>
      <c r="N8" s="2"/>
    </row>
    <row r="9" spans="1:14" x14ac:dyDescent="0.25">
      <c r="A9" s="1">
        <v>37176</v>
      </c>
      <c r="B9" s="2"/>
      <c r="C9" s="1"/>
      <c r="D9" s="2"/>
      <c r="E9" s="1"/>
      <c r="F9" s="2"/>
      <c r="G9" s="1"/>
      <c r="H9" s="2"/>
      <c r="I9" s="1"/>
      <c r="J9" s="2"/>
      <c r="K9" s="1"/>
      <c r="L9" s="2"/>
      <c r="M9" s="1"/>
      <c r="N9" s="2"/>
    </row>
    <row r="10" spans="1:14" x14ac:dyDescent="0.25">
      <c r="A10" s="1">
        <v>37197</v>
      </c>
      <c r="B10" s="2"/>
      <c r="C10" s="1"/>
      <c r="D10" s="2"/>
      <c r="E10" s="1"/>
      <c r="F10" s="2"/>
      <c r="G10" s="1"/>
      <c r="H10" s="2"/>
      <c r="I10" s="1"/>
      <c r="J10" s="2"/>
      <c r="K10" s="1"/>
      <c r="L10" s="2"/>
      <c r="M10" s="1"/>
      <c r="N10" s="2"/>
    </row>
    <row r="11" spans="1:14" x14ac:dyDescent="0.25">
      <c r="A11" s="1">
        <v>37210</v>
      </c>
      <c r="B11" s="2"/>
      <c r="C11" s="1"/>
      <c r="D11" s="2"/>
      <c r="E11" s="1"/>
      <c r="F11" s="2"/>
      <c r="G11" s="1"/>
      <c r="H11" s="2"/>
      <c r="I11" s="1"/>
      <c r="J11" s="2"/>
      <c r="K11" s="1"/>
      <c r="L11" s="2"/>
      <c r="M11" s="1"/>
      <c r="N11" s="2"/>
    </row>
    <row r="12" spans="1:14" x14ac:dyDescent="0.25">
      <c r="A12" s="1">
        <v>37250</v>
      </c>
      <c r="B12" s="2"/>
      <c r="C12" s="1"/>
      <c r="D12" s="2"/>
      <c r="E12" s="1"/>
      <c r="F12" s="2"/>
      <c r="G12" s="1"/>
      <c r="H12" s="2"/>
      <c r="I12" s="1"/>
      <c r="J12" s="2"/>
      <c r="K12" s="1"/>
      <c r="L12" s="2"/>
      <c r="M12" s="1"/>
      <c r="N12" s="2"/>
    </row>
    <row r="13" spans="1:14" x14ac:dyDescent="0.25">
      <c r="A13" s="1">
        <v>37257</v>
      </c>
      <c r="B13" s="1"/>
      <c r="C13" s="1"/>
      <c r="D13" s="1"/>
      <c r="E13" s="2"/>
      <c r="F13" s="1"/>
      <c r="G13" s="2"/>
      <c r="H13" s="1"/>
      <c r="I13" s="2"/>
      <c r="J13" s="1"/>
      <c r="K13" s="2"/>
      <c r="L13" s="1"/>
      <c r="M13" s="2"/>
      <c r="N13" s="1"/>
    </row>
    <row r="14" spans="1:14" x14ac:dyDescent="0.25">
      <c r="A14" s="1">
        <v>37298</v>
      </c>
      <c r="B14" s="1"/>
      <c r="C14" s="1"/>
      <c r="D14" s="1"/>
      <c r="E14" s="2"/>
      <c r="F14" s="1"/>
      <c r="G14" s="2"/>
      <c r="H14" s="1"/>
      <c r="I14" s="2"/>
      <c r="J14" s="1"/>
      <c r="K14" s="2"/>
      <c r="L14" s="1"/>
      <c r="M14" s="2"/>
      <c r="N14" s="1"/>
    </row>
    <row r="15" spans="1:14" x14ac:dyDescent="0.25">
      <c r="A15" s="1">
        <v>37299</v>
      </c>
      <c r="B15" s="1"/>
      <c r="C15" s="1"/>
      <c r="D15" s="1"/>
      <c r="E15" s="2"/>
      <c r="F15" s="1"/>
      <c r="G15" s="2"/>
      <c r="H15" s="1"/>
      <c r="I15" s="2"/>
      <c r="J15" s="1"/>
      <c r="K15" s="2"/>
      <c r="L15" s="1"/>
      <c r="M15" s="2"/>
      <c r="N15" s="1"/>
    </row>
    <row r="16" spans="1:14" x14ac:dyDescent="0.25">
      <c r="A16" s="1">
        <v>37344</v>
      </c>
      <c r="B16" s="1"/>
      <c r="C16" s="1"/>
      <c r="D16" s="1"/>
      <c r="E16" s="2"/>
      <c r="F16" s="1"/>
      <c r="G16" s="2"/>
      <c r="H16" s="1"/>
      <c r="I16" s="2"/>
      <c r="J16" s="1"/>
      <c r="K16" s="2"/>
      <c r="L16" s="1"/>
      <c r="M16" s="2"/>
      <c r="N16" s="1"/>
    </row>
    <row r="17" spans="1:14" x14ac:dyDescent="0.25">
      <c r="A17" s="1">
        <v>37367</v>
      </c>
      <c r="B17" s="1"/>
      <c r="C17" s="1"/>
      <c r="D17" s="1"/>
      <c r="E17" s="2"/>
      <c r="F17" s="1"/>
      <c r="G17" s="2"/>
      <c r="H17" s="1"/>
      <c r="I17" s="2"/>
      <c r="J17" s="1"/>
      <c r="K17" s="2"/>
      <c r="L17" s="1"/>
      <c r="M17" s="2"/>
      <c r="N17" s="1"/>
    </row>
    <row r="18" spans="1:14" x14ac:dyDescent="0.25">
      <c r="A18" s="1">
        <v>37377</v>
      </c>
      <c r="B18" s="1"/>
      <c r="C18" s="1"/>
      <c r="D18" s="1"/>
      <c r="E18" s="2"/>
      <c r="F18" s="1"/>
      <c r="G18" s="2"/>
      <c r="H18" s="1"/>
      <c r="I18" s="2"/>
      <c r="J18" s="1"/>
      <c r="K18" s="2"/>
      <c r="L18" s="1"/>
      <c r="M18" s="2"/>
      <c r="N18" s="1"/>
    </row>
    <row r="19" spans="1:14" x14ac:dyDescent="0.25">
      <c r="A19" s="1">
        <v>37406</v>
      </c>
      <c r="B19" s="1"/>
      <c r="C19" s="1"/>
      <c r="D19" s="1"/>
      <c r="E19" s="2"/>
      <c r="F19" s="1"/>
      <c r="G19" s="2"/>
      <c r="H19" s="1"/>
      <c r="I19" s="2"/>
      <c r="J19" s="1"/>
      <c r="K19" s="2"/>
      <c r="L19" s="1"/>
      <c r="M19" s="2"/>
      <c r="N19" s="1"/>
    </row>
    <row r="20" spans="1:14" x14ac:dyDescent="0.25">
      <c r="A20" s="1">
        <v>37506</v>
      </c>
      <c r="B20" s="1"/>
      <c r="C20" s="1"/>
      <c r="D20" s="1"/>
      <c r="E20" s="2"/>
      <c r="F20" s="1"/>
      <c r="G20" s="2"/>
      <c r="H20" s="1"/>
      <c r="I20" s="2"/>
      <c r="J20" s="1"/>
      <c r="K20" s="2"/>
      <c r="L20" s="1"/>
      <c r="M20" s="2"/>
      <c r="N20" s="1"/>
    </row>
    <row r="21" spans="1:14" x14ac:dyDescent="0.25">
      <c r="A21" s="1">
        <v>37541</v>
      </c>
      <c r="B21" s="1"/>
      <c r="C21" s="1"/>
      <c r="D21" s="1"/>
      <c r="E21" s="2"/>
      <c r="F21" s="1"/>
      <c r="G21" s="2"/>
      <c r="H21" s="1"/>
      <c r="I21" s="2"/>
      <c r="J21" s="1"/>
      <c r="K21" s="2"/>
      <c r="L21" s="1"/>
      <c r="M21" s="2"/>
      <c r="N21" s="1"/>
    </row>
    <row r="22" spans="1:14" x14ac:dyDescent="0.25">
      <c r="A22" s="1">
        <v>37562</v>
      </c>
      <c r="B22" s="1"/>
      <c r="C22" s="1"/>
      <c r="D22" s="1"/>
      <c r="E22" s="2"/>
      <c r="F22" s="1"/>
      <c r="G22" s="2"/>
      <c r="H22" s="1"/>
      <c r="I22" s="2"/>
      <c r="J22" s="1"/>
      <c r="K22" s="2"/>
      <c r="L22" s="1"/>
      <c r="M22" s="2"/>
      <c r="N22" s="1"/>
    </row>
    <row r="23" spans="1:14" x14ac:dyDescent="0.25">
      <c r="A23" s="1">
        <v>37575</v>
      </c>
      <c r="B23" s="1"/>
      <c r="C23" s="1"/>
      <c r="D23" s="1"/>
      <c r="E23" s="2"/>
      <c r="F23" s="1"/>
      <c r="G23" s="2"/>
      <c r="H23" s="1"/>
      <c r="I23" s="2"/>
      <c r="J23" s="1"/>
      <c r="K23" s="2"/>
      <c r="L23" s="1"/>
      <c r="M23" s="2"/>
      <c r="N23" s="1"/>
    </row>
    <row r="24" spans="1:14" x14ac:dyDescent="0.25">
      <c r="A24" s="1">
        <v>37615</v>
      </c>
      <c r="B24" s="1"/>
      <c r="C24" s="1"/>
      <c r="D24" s="1"/>
      <c r="E24" s="2"/>
      <c r="F24" s="1"/>
      <c r="G24" s="2"/>
      <c r="H24" s="1"/>
      <c r="I24" s="2"/>
      <c r="J24" s="1"/>
      <c r="K24" s="2"/>
      <c r="L24" s="1"/>
      <c r="M24" s="2"/>
      <c r="N24" s="1"/>
    </row>
    <row r="25" spans="1:14" x14ac:dyDescent="0.25">
      <c r="A25" s="1">
        <v>37622</v>
      </c>
      <c r="B25" s="2"/>
      <c r="C25" s="1"/>
      <c r="D25" s="2"/>
      <c r="E25" s="1"/>
      <c r="F25" s="2"/>
      <c r="G25" s="1"/>
      <c r="H25" s="2"/>
      <c r="I25" s="1"/>
      <c r="J25" s="2"/>
      <c r="K25" s="1"/>
      <c r="L25" s="2"/>
      <c r="M25" s="1"/>
      <c r="N25" s="2"/>
    </row>
    <row r="26" spans="1:14" x14ac:dyDescent="0.25">
      <c r="A26" s="1">
        <v>37683</v>
      </c>
      <c r="B26" s="2"/>
      <c r="C26" s="1"/>
      <c r="D26" s="2"/>
      <c r="E26" s="1"/>
      <c r="F26" s="2"/>
      <c r="G26" s="1"/>
      <c r="H26" s="2"/>
      <c r="I26" s="1"/>
      <c r="J26" s="2"/>
      <c r="K26" s="1"/>
      <c r="L26" s="2"/>
      <c r="M26" s="1"/>
      <c r="N26" s="2"/>
    </row>
    <row r="27" spans="1:14" x14ac:dyDescent="0.25">
      <c r="A27" s="1">
        <v>37684</v>
      </c>
      <c r="B27" s="2"/>
      <c r="C27" s="1"/>
      <c r="D27" s="2"/>
      <c r="E27" s="1"/>
      <c r="F27" s="2"/>
      <c r="G27" s="1"/>
      <c r="H27" s="2"/>
      <c r="I27" s="1"/>
      <c r="J27" s="2"/>
      <c r="K27" s="1"/>
      <c r="L27" s="2"/>
      <c r="M27" s="1"/>
      <c r="N27" s="2"/>
    </row>
    <row r="28" spans="1:14" x14ac:dyDescent="0.25">
      <c r="A28" s="1">
        <v>37729</v>
      </c>
      <c r="B28" s="2"/>
      <c r="C28" s="1"/>
      <c r="D28" s="2"/>
      <c r="E28" s="1"/>
      <c r="F28" s="2"/>
      <c r="G28" s="1"/>
      <c r="H28" s="2"/>
      <c r="I28" s="1"/>
      <c r="J28" s="2"/>
      <c r="K28" s="1"/>
      <c r="L28" s="2"/>
      <c r="M28" s="1"/>
      <c r="N28" s="2"/>
    </row>
    <row r="29" spans="1:14" x14ac:dyDescent="0.25">
      <c r="A29" s="1">
        <v>37732</v>
      </c>
      <c r="B29" s="2"/>
      <c r="C29" s="1"/>
      <c r="D29" s="2"/>
      <c r="E29" s="1"/>
      <c r="F29" s="2"/>
      <c r="G29" s="1"/>
      <c r="H29" s="2"/>
      <c r="I29" s="1"/>
      <c r="J29" s="2"/>
      <c r="K29" s="1"/>
      <c r="L29" s="2"/>
      <c r="M29" s="1"/>
      <c r="N29" s="2"/>
    </row>
    <row r="30" spans="1:14" x14ac:dyDescent="0.25">
      <c r="A30" s="1">
        <v>37742</v>
      </c>
      <c r="B30" s="2"/>
      <c r="C30" s="1"/>
      <c r="D30" s="2"/>
      <c r="E30" s="1"/>
      <c r="F30" s="2"/>
      <c r="G30" s="1"/>
      <c r="H30" s="2"/>
      <c r="I30" s="1"/>
      <c r="J30" s="2"/>
      <c r="K30" s="1"/>
      <c r="L30" s="2"/>
      <c r="M30" s="1"/>
      <c r="N30" s="2"/>
    </row>
    <row r="31" spans="1:14" x14ac:dyDescent="0.25">
      <c r="A31" s="1">
        <v>37791</v>
      </c>
      <c r="B31" s="2"/>
      <c r="C31" s="1"/>
      <c r="D31" s="2"/>
      <c r="E31" s="1"/>
      <c r="F31" s="2"/>
      <c r="G31" s="1"/>
      <c r="H31" s="2"/>
      <c r="I31" s="1"/>
      <c r="J31" s="2"/>
      <c r="K31" s="1"/>
      <c r="L31" s="2"/>
      <c r="M31" s="1"/>
      <c r="N31" s="2"/>
    </row>
    <row r="32" spans="1:14" x14ac:dyDescent="0.25">
      <c r="A32" s="1">
        <v>37871</v>
      </c>
      <c r="B32" s="2"/>
      <c r="C32" s="1"/>
      <c r="D32" s="2"/>
      <c r="E32" s="1"/>
      <c r="F32" s="2"/>
      <c r="G32" s="1"/>
      <c r="H32" s="2"/>
      <c r="I32" s="1"/>
      <c r="J32" s="2"/>
      <c r="K32" s="1"/>
      <c r="L32" s="2"/>
      <c r="M32" s="1"/>
      <c r="N32" s="2"/>
    </row>
    <row r="33" spans="1:14" x14ac:dyDescent="0.25">
      <c r="A33" s="1">
        <v>37906</v>
      </c>
      <c r="B33" s="2"/>
      <c r="C33" s="1"/>
      <c r="D33" s="2"/>
      <c r="E33" s="1"/>
      <c r="F33" s="2"/>
      <c r="G33" s="1"/>
      <c r="H33" s="2"/>
      <c r="I33" s="1"/>
      <c r="J33" s="2"/>
      <c r="K33" s="1"/>
      <c r="L33" s="2"/>
      <c r="M33" s="1"/>
      <c r="N33" s="2"/>
    </row>
    <row r="34" spans="1:14" x14ac:dyDescent="0.25">
      <c r="A34" s="1">
        <v>37927</v>
      </c>
      <c r="B34" s="2"/>
      <c r="C34" s="1"/>
      <c r="D34" s="2"/>
      <c r="E34" s="1"/>
      <c r="F34" s="2"/>
      <c r="G34" s="1"/>
      <c r="H34" s="2"/>
      <c r="I34" s="1"/>
      <c r="J34" s="2"/>
      <c r="K34" s="1"/>
      <c r="L34" s="2"/>
      <c r="M34" s="1"/>
      <c r="N34" s="2"/>
    </row>
    <row r="35" spans="1:14" x14ac:dyDescent="0.25">
      <c r="A35" s="1">
        <v>37940</v>
      </c>
      <c r="B35" s="2"/>
      <c r="C35" s="1"/>
      <c r="D35" s="2"/>
      <c r="E35" s="1"/>
      <c r="F35" s="2"/>
      <c r="G35" s="1"/>
      <c r="H35" s="2"/>
      <c r="I35" s="1"/>
      <c r="J35" s="2"/>
      <c r="K35" s="1"/>
      <c r="L35" s="2"/>
      <c r="M35" s="1"/>
      <c r="N35" s="2"/>
    </row>
    <row r="36" spans="1:14" x14ac:dyDescent="0.25">
      <c r="A36" s="1">
        <v>37980</v>
      </c>
      <c r="B36" s="2"/>
      <c r="C36" s="1"/>
      <c r="D36" s="2"/>
      <c r="E36" s="1"/>
      <c r="F36" s="2"/>
      <c r="G36" s="1"/>
      <c r="H36" s="2"/>
      <c r="I36" s="1"/>
      <c r="J36" s="2"/>
      <c r="K36" s="1"/>
      <c r="L36" s="2"/>
      <c r="M36" s="1"/>
      <c r="N36" s="2"/>
    </row>
    <row r="37" spans="1:14" x14ac:dyDescent="0.25">
      <c r="A37" s="1">
        <v>37987</v>
      </c>
      <c r="C37" s="1"/>
    </row>
    <row r="38" spans="1:14" x14ac:dyDescent="0.25">
      <c r="A38" s="1">
        <v>38040</v>
      </c>
      <c r="C38" s="1"/>
    </row>
    <row r="39" spans="1:14" x14ac:dyDescent="0.25">
      <c r="A39" s="1">
        <v>38041</v>
      </c>
      <c r="C39" s="1"/>
    </row>
    <row r="40" spans="1:14" x14ac:dyDescent="0.25">
      <c r="A40" s="1">
        <v>38086</v>
      </c>
      <c r="C40" s="1"/>
    </row>
    <row r="41" spans="1:14" x14ac:dyDescent="0.25">
      <c r="A41" s="1">
        <v>38098</v>
      </c>
      <c r="C41" s="1"/>
    </row>
    <row r="42" spans="1:14" x14ac:dyDescent="0.25">
      <c r="A42" s="1">
        <v>38108</v>
      </c>
      <c r="C42" s="1"/>
    </row>
    <row r="43" spans="1:14" x14ac:dyDescent="0.25">
      <c r="A43" s="1">
        <v>38148</v>
      </c>
      <c r="C43" s="1"/>
    </row>
    <row r="44" spans="1:14" x14ac:dyDescent="0.25">
      <c r="A44" s="1">
        <v>38237</v>
      </c>
      <c r="C44" s="1"/>
    </row>
    <row r="45" spans="1:14" x14ac:dyDescent="0.25">
      <c r="A45" s="1">
        <v>38272</v>
      </c>
      <c r="C45" s="1"/>
    </row>
    <row r="46" spans="1:14" x14ac:dyDescent="0.25">
      <c r="A46" s="1">
        <v>38293</v>
      </c>
      <c r="C46" s="1"/>
    </row>
    <row r="47" spans="1:14" x14ac:dyDescent="0.25">
      <c r="A47" s="1">
        <v>38306</v>
      </c>
      <c r="C47" s="1"/>
    </row>
    <row r="48" spans="1:14" x14ac:dyDescent="0.25">
      <c r="A48" s="1">
        <v>38346</v>
      </c>
      <c r="C48" s="1"/>
    </row>
    <row r="49" spans="1:3" x14ac:dyDescent="0.25">
      <c r="A49" s="1">
        <v>38353</v>
      </c>
      <c r="C49" s="1"/>
    </row>
    <row r="50" spans="1:3" x14ac:dyDescent="0.25">
      <c r="A50" s="1">
        <v>38390</v>
      </c>
      <c r="C50" s="1"/>
    </row>
    <row r="51" spans="1:3" x14ac:dyDescent="0.25">
      <c r="A51" s="1">
        <v>38391</v>
      </c>
      <c r="C51" s="1"/>
    </row>
    <row r="52" spans="1:3" x14ac:dyDescent="0.25">
      <c r="A52" s="1">
        <v>38436</v>
      </c>
      <c r="C52" s="1"/>
    </row>
    <row r="53" spans="1:3" x14ac:dyDescent="0.25">
      <c r="A53" s="1">
        <v>38463</v>
      </c>
      <c r="C53" s="1"/>
    </row>
    <row r="54" spans="1:3" x14ac:dyDescent="0.25">
      <c r="A54" s="1">
        <v>38473</v>
      </c>
      <c r="C54" s="1"/>
    </row>
    <row r="55" spans="1:3" x14ac:dyDescent="0.25">
      <c r="A55" s="1">
        <v>38498</v>
      </c>
      <c r="C55" s="1"/>
    </row>
    <row r="56" spans="1:3" x14ac:dyDescent="0.25">
      <c r="A56" s="1">
        <v>38602</v>
      </c>
      <c r="C56" s="1"/>
    </row>
    <row r="57" spans="1:3" x14ac:dyDescent="0.25">
      <c r="A57" s="1">
        <v>38637</v>
      </c>
      <c r="C57" s="1"/>
    </row>
    <row r="58" spans="1:3" x14ac:dyDescent="0.25">
      <c r="A58" s="1">
        <v>38658</v>
      </c>
      <c r="C58" s="1"/>
    </row>
    <row r="59" spans="1:3" x14ac:dyDescent="0.25">
      <c r="A59" s="1">
        <v>38671</v>
      </c>
      <c r="C59" s="1"/>
    </row>
    <row r="60" spans="1:3" x14ac:dyDescent="0.25">
      <c r="A60" s="1">
        <v>38711</v>
      </c>
      <c r="C60" s="1"/>
    </row>
    <row r="61" spans="1:3" x14ac:dyDescent="0.25">
      <c r="A61" s="1">
        <v>38718</v>
      </c>
      <c r="C61" s="1"/>
    </row>
    <row r="62" spans="1:3" x14ac:dyDescent="0.25">
      <c r="A62" s="1">
        <v>38775</v>
      </c>
      <c r="C62" s="1"/>
    </row>
    <row r="63" spans="1:3" x14ac:dyDescent="0.25">
      <c r="A63" s="1">
        <v>38776</v>
      </c>
      <c r="C63" s="1"/>
    </row>
    <row r="64" spans="1:3" x14ac:dyDescent="0.25">
      <c r="A64" s="1">
        <v>38821</v>
      </c>
      <c r="C64" s="1"/>
    </row>
    <row r="65" spans="1:3" x14ac:dyDescent="0.25">
      <c r="A65" s="1">
        <v>38828</v>
      </c>
      <c r="C65" s="1"/>
    </row>
    <row r="66" spans="1:3" x14ac:dyDescent="0.25">
      <c r="A66" s="1">
        <v>38838</v>
      </c>
      <c r="C66" s="1"/>
    </row>
    <row r="67" spans="1:3" x14ac:dyDescent="0.25">
      <c r="A67" s="1">
        <v>38883</v>
      </c>
      <c r="C67" s="1"/>
    </row>
    <row r="68" spans="1:3" x14ac:dyDescent="0.25">
      <c r="A68" s="1">
        <v>38967</v>
      </c>
      <c r="C68" s="1"/>
    </row>
    <row r="69" spans="1:3" x14ac:dyDescent="0.25">
      <c r="A69" s="1">
        <v>39002</v>
      </c>
      <c r="C69" s="1"/>
    </row>
    <row r="70" spans="1:3" x14ac:dyDescent="0.25">
      <c r="A70" s="1">
        <v>39023</v>
      </c>
      <c r="C70" s="1"/>
    </row>
    <row r="71" spans="1:3" x14ac:dyDescent="0.25">
      <c r="A71" s="1">
        <v>39036</v>
      </c>
      <c r="C71" s="1"/>
    </row>
    <row r="72" spans="1:3" x14ac:dyDescent="0.25">
      <c r="A72" s="1">
        <v>39076</v>
      </c>
      <c r="C72" s="1"/>
    </row>
    <row r="73" spans="1:3" x14ac:dyDescent="0.25">
      <c r="A73" s="1">
        <v>39083</v>
      </c>
      <c r="C73" s="1"/>
    </row>
    <row r="74" spans="1:3" x14ac:dyDescent="0.25">
      <c r="A74" s="1">
        <v>39132</v>
      </c>
      <c r="C74" s="1"/>
    </row>
    <row r="75" spans="1:3" x14ac:dyDescent="0.25">
      <c r="A75" s="1">
        <v>39133</v>
      </c>
      <c r="C75" s="1"/>
    </row>
    <row r="76" spans="1:3" x14ac:dyDescent="0.25">
      <c r="A76" s="1">
        <v>39178</v>
      </c>
      <c r="C76" s="1"/>
    </row>
    <row r="77" spans="1:3" x14ac:dyDescent="0.25">
      <c r="A77" s="1">
        <v>39193</v>
      </c>
      <c r="C77" s="1"/>
    </row>
    <row r="78" spans="1:3" x14ac:dyDescent="0.25">
      <c r="A78" s="1">
        <v>39203</v>
      </c>
      <c r="C78" s="1"/>
    </row>
    <row r="79" spans="1:3" x14ac:dyDescent="0.25">
      <c r="A79" s="1">
        <v>39240</v>
      </c>
      <c r="C79" s="1"/>
    </row>
    <row r="80" spans="1:3" x14ac:dyDescent="0.25">
      <c r="A80" s="1">
        <v>39332</v>
      </c>
      <c r="C80" s="1"/>
    </row>
    <row r="81" spans="1:3" x14ac:dyDescent="0.25">
      <c r="A81" s="1">
        <v>39367</v>
      </c>
      <c r="C81" s="1"/>
    </row>
    <row r="82" spans="1:3" x14ac:dyDescent="0.25">
      <c r="A82" s="1">
        <v>39388</v>
      </c>
      <c r="C82" s="1"/>
    </row>
    <row r="83" spans="1:3" x14ac:dyDescent="0.25">
      <c r="A83" s="1">
        <v>39401</v>
      </c>
      <c r="C83" s="1"/>
    </row>
    <row r="84" spans="1:3" x14ac:dyDescent="0.25">
      <c r="A84" s="1">
        <v>39441</v>
      </c>
      <c r="C84" s="1"/>
    </row>
    <row r="85" spans="1:3" x14ac:dyDescent="0.25">
      <c r="A85" s="1">
        <v>39448</v>
      </c>
      <c r="C85" s="1"/>
    </row>
    <row r="86" spans="1:3" x14ac:dyDescent="0.25">
      <c r="A86" s="1">
        <v>39482</v>
      </c>
      <c r="C86" s="1"/>
    </row>
    <row r="87" spans="1:3" x14ac:dyDescent="0.25">
      <c r="A87" s="1">
        <v>39483</v>
      </c>
      <c r="C87" s="1"/>
    </row>
    <row r="88" spans="1:3" x14ac:dyDescent="0.25">
      <c r="A88" s="1">
        <v>39528</v>
      </c>
      <c r="C88" s="1"/>
    </row>
    <row r="89" spans="1:3" x14ac:dyDescent="0.25">
      <c r="A89" s="1">
        <v>39559</v>
      </c>
      <c r="C89" s="1"/>
    </row>
    <row r="90" spans="1:3" x14ac:dyDescent="0.25">
      <c r="A90" s="1">
        <v>39569</v>
      </c>
      <c r="C90" s="1"/>
    </row>
    <row r="91" spans="1:3" x14ac:dyDescent="0.25">
      <c r="A91" s="1">
        <v>39590</v>
      </c>
      <c r="C91" s="1"/>
    </row>
    <row r="92" spans="1:3" x14ac:dyDescent="0.25">
      <c r="A92" s="1">
        <v>39698</v>
      </c>
      <c r="C92" s="1"/>
    </row>
    <row r="93" spans="1:3" x14ac:dyDescent="0.25">
      <c r="A93" s="1">
        <v>39733</v>
      </c>
      <c r="C93" s="1"/>
    </row>
    <row r="94" spans="1:3" x14ac:dyDescent="0.25">
      <c r="A94" s="1">
        <v>39754</v>
      </c>
      <c r="C94" s="1"/>
    </row>
    <row r="95" spans="1:3" x14ac:dyDescent="0.25">
      <c r="A95" s="1">
        <v>39767</v>
      </c>
      <c r="C95" s="1"/>
    </row>
    <row r="96" spans="1:3" x14ac:dyDescent="0.25">
      <c r="A96" s="1">
        <v>39807</v>
      </c>
      <c r="C96" s="1"/>
    </row>
    <row r="97" spans="1:3" x14ac:dyDescent="0.25">
      <c r="A97" s="1">
        <v>39814</v>
      </c>
      <c r="C97" s="1"/>
    </row>
    <row r="98" spans="1:3" x14ac:dyDescent="0.25">
      <c r="A98" s="1">
        <v>39867</v>
      </c>
      <c r="C98" s="1"/>
    </row>
    <row r="99" spans="1:3" x14ac:dyDescent="0.25">
      <c r="A99" s="1">
        <v>39868</v>
      </c>
      <c r="C99" s="1"/>
    </row>
    <row r="100" spans="1:3" x14ac:dyDescent="0.25">
      <c r="A100" s="1">
        <v>39913</v>
      </c>
      <c r="C100" s="1"/>
    </row>
    <row r="101" spans="1:3" x14ac:dyDescent="0.25">
      <c r="A101" s="1">
        <v>39924</v>
      </c>
      <c r="C101" s="1"/>
    </row>
    <row r="102" spans="1:3" x14ac:dyDescent="0.25">
      <c r="A102" s="1">
        <v>39934</v>
      </c>
      <c r="C102" s="1"/>
    </row>
    <row r="103" spans="1:3" x14ac:dyDescent="0.25">
      <c r="A103" s="1">
        <v>39975</v>
      </c>
      <c r="C103" s="1"/>
    </row>
    <row r="104" spans="1:3" x14ac:dyDescent="0.25">
      <c r="A104" s="1">
        <v>40063</v>
      </c>
      <c r="C104" s="1"/>
    </row>
    <row r="105" spans="1:3" x14ac:dyDescent="0.25">
      <c r="A105" s="1">
        <v>40098</v>
      </c>
      <c r="C105" s="1"/>
    </row>
    <row r="106" spans="1:3" x14ac:dyDescent="0.25">
      <c r="A106" s="1">
        <v>40119</v>
      </c>
      <c r="C106" s="1"/>
    </row>
    <row r="107" spans="1:3" x14ac:dyDescent="0.25">
      <c r="A107" s="1">
        <v>40132</v>
      </c>
      <c r="C107" s="1"/>
    </row>
    <row r="108" spans="1:3" x14ac:dyDescent="0.25">
      <c r="A108" s="1">
        <v>40172</v>
      </c>
      <c r="C108" s="1"/>
    </row>
    <row r="109" spans="1:3" x14ac:dyDescent="0.25">
      <c r="A109" s="1">
        <v>40179</v>
      </c>
      <c r="C109" s="1"/>
    </row>
    <row r="110" spans="1:3" x14ac:dyDescent="0.25">
      <c r="A110" s="1">
        <v>40224</v>
      </c>
      <c r="C110" s="1"/>
    </row>
    <row r="111" spans="1:3" x14ac:dyDescent="0.25">
      <c r="A111" s="1">
        <v>40225</v>
      </c>
      <c r="C111" s="1"/>
    </row>
    <row r="112" spans="1:3" x14ac:dyDescent="0.25">
      <c r="A112" s="1">
        <v>40270</v>
      </c>
      <c r="C112" s="1"/>
    </row>
    <row r="113" spans="1:3" x14ac:dyDescent="0.25">
      <c r="A113" s="1">
        <v>40289</v>
      </c>
      <c r="C113" s="1"/>
    </row>
    <row r="114" spans="1:3" x14ac:dyDescent="0.25">
      <c r="A114" s="1">
        <v>40299</v>
      </c>
      <c r="C114" s="1"/>
    </row>
    <row r="115" spans="1:3" x14ac:dyDescent="0.25">
      <c r="A115" s="1">
        <v>40332</v>
      </c>
      <c r="C115" s="1"/>
    </row>
    <row r="116" spans="1:3" x14ac:dyDescent="0.25">
      <c r="A116" s="1">
        <v>40428</v>
      </c>
      <c r="C116" s="1"/>
    </row>
    <row r="117" spans="1:3" x14ac:dyDescent="0.25">
      <c r="A117" s="1">
        <v>40463</v>
      </c>
      <c r="C117" s="1"/>
    </row>
    <row r="118" spans="1:3" x14ac:dyDescent="0.25">
      <c r="A118" s="1">
        <v>40484</v>
      </c>
      <c r="C118" s="1"/>
    </row>
    <row r="119" spans="1:3" x14ac:dyDescent="0.25">
      <c r="A119" s="1">
        <v>40497</v>
      </c>
      <c r="C119" s="1"/>
    </row>
    <row r="120" spans="1:3" x14ac:dyDescent="0.25">
      <c r="A120" s="1">
        <v>40537</v>
      </c>
      <c r="C120" s="1"/>
    </row>
    <row r="121" spans="1:3" x14ac:dyDescent="0.25">
      <c r="A121" s="1">
        <v>40544</v>
      </c>
      <c r="C121" s="1"/>
    </row>
    <row r="122" spans="1:3" x14ac:dyDescent="0.25">
      <c r="A122" s="1">
        <v>40609</v>
      </c>
      <c r="C122" s="1"/>
    </row>
    <row r="123" spans="1:3" x14ac:dyDescent="0.25">
      <c r="A123" s="1">
        <v>40610</v>
      </c>
      <c r="C123" s="1"/>
    </row>
    <row r="124" spans="1:3" x14ac:dyDescent="0.25">
      <c r="A124" s="1">
        <v>40654</v>
      </c>
      <c r="C124" s="1"/>
    </row>
    <row r="125" spans="1:3" x14ac:dyDescent="0.25">
      <c r="A125" s="1">
        <v>40655</v>
      </c>
      <c r="C125" s="1"/>
    </row>
    <row r="126" spans="1:3" x14ac:dyDescent="0.25">
      <c r="A126" s="1">
        <v>40664</v>
      </c>
      <c r="C126" s="1"/>
    </row>
    <row r="127" spans="1:3" x14ac:dyDescent="0.25">
      <c r="A127" s="1">
        <v>40717</v>
      </c>
      <c r="C127" s="1"/>
    </row>
    <row r="128" spans="1:3" x14ac:dyDescent="0.25">
      <c r="A128" s="1">
        <v>40793</v>
      </c>
      <c r="C128" s="1"/>
    </row>
    <row r="129" spans="1:3" x14ac:dyDescent="0.25">
      <c r="A129" s="1">
        <v>40828</v>
      </c>
      <c r="C129" s="1"/>
    </row>
    <row r="130" spans="1:3" x14ac:dyDescent="0.25">
      <c r="A130" s="1">
        <v>40849</v>
      </c>
      <c r="C130" s="1"/>
    </row>
    <row r="131" spans="1:3" x14ac:dyDescent="0.25">
      <c r="A131" s="1">
        <v>40862</v>
      </c>
      <c r="C131" s="1"/>
    </row>
    <row r="132" spans="1:3" x14ac:dyDescent="0.25">
      <c r="A132" s="1">
        <v>40902</v>
      </c>
      <c r="C132" s="1"/>
    </row>
    <row r="133" spans="1:3" x14ac:dyDescent="0.25">
      <c r="A133" s="1">
        <v>40909</v>
      </c>
      <c r="C133" s="1"/>
    </row>
    <row r="134" spans="1:3" x14ac:dyDescent="0.25">
      <c r="A134" s="1">
        <v>40959</v>
      </c>
      <c r="C134" s="1"/>
    </row>
    <row r="135" spans="1:3" x14ac:dyDescent="0.25">
      <c r="A135" s="1">
        <v>40960</v>
      </c>
      <c r="C135" s="1"/>
    </row>
    <row r="136" spans="1:3" x14ac:dyDescent="0.25">
      <c r="A136" s="1">
        <v>41005</v>
      </c>
      <c r="C136" s="1"/>
    </row>
    <row r="137" spans="1:3" x14ac:dyDescent="0.25">
      <c r="A137" s="1">
        <v>41020</v>
      </c>
      <c r="C137" s="1"/>
    </row>
    <row r="138" spans="1:3" x14ac:dyDescent="0.25">
      <c r="A138" s="1">
        <v>41030</v>
      </c>
      <c r="C138" s="1"/>
    </row>
    <row r="139" spans="1:3" x14ac:dyDescent="0.25">
      <c r="A139" s="1">
        <v>41067</v>
      </c>
      <c r="C139" s="1"/>
    </row>
    <row r="140" spans="1:3" x14ac:dyDescent="0.25">
      <c r="A140" s="1">
        <v>41159</v>
      </c>
      <c r="C140" s="1"/>
    </row>
    <row r="141" spans="1:3" x14ac:dyDescent="0.25">
      <c r="A141" s="1">
        <v>41194</v>
      </c>
      <c r="C141" s="1"/>
    </row>
    <row r="142" spans="1:3" x14ac:dyDescent="0.25">
      <c r="A142" s="1">
        <v>41215</v>
      </c>
      <c r="C142" s="1"/>
    </row>
    <row r="143" spans="1:3" x14ac:dyDescent="0.25">
      <c r="A143" s="1">
        <v>41228</v>
      </c>
      <c r="C143" s="1"/>
    </row>
    <row r="144" spans="1:3" x14ac:dyDescent="0.25">
      <c r="A144" s="1">
        <v>41268</v>
      </c>
      <c r="C144" s="1"/>
    </row>
    <row r="145" spans="1:3" x14ac:dyDescent="0.25">
      <c r="A145" s="1">
        <v>41275</v>
      </c>
      <c r="C145" s="1"/>
    </row>
    <row r="146" spans="1:3" x14ac:dyDescent="0.25">
      <c r="A146" s="1">
        <v>41316</v>
      </c>
      <c r="C146" s="1"/>
    </row>
    <row r="147" spans="1:3" x14ac:dyDescent="0.25">
      <c r="A147" s="1">
        <v>41317</v>
      </c>
      <c r="C147" s="1"/>
    </row>
    <row r="148" spans="1:3" x14ac:dyDescent="0.25">
      <c r="A148" s="1">
        <v>41362</v>
      </c>
      <c r="C148" s="1"/>
    </row>
    <row r="149" spans="1:3" x14ac:dyDescent="0.25">
      <c r="A149" s="1">
        <v>41385</v>
      </c>
      <c r="C149" s="1"/>
    </row>
    <row r="150" spans="1:3" x14ac:dyDescent="0.25">
      <c r="A150" s="1">
        <v>41395</v>
      </c>
      <c r="C150" s="1"/>
    </row>
    <row r="151" spans="1:3" x14ac:dyDescent="0.25">
      <c r="A151" s="1">
        <v>41424</v>
      </c>
      <c r="C151" s="1"/>
    </row>
    <row r="152" spans="1:3" x14ac:dyDescent="0.25">
      <c r="A152" s="1">
        <v>41524</v>
      </c>
      <c r="C152" s="1"/>
    </row>
    <row r="153" spans="1:3" x14ac:dyDescent="0.25">
      <c r="A153" s="1">
        <v>41559</v>
      </c>
      <c r="C153" s="1"/>
    </row>
    <row r="154" spans="1:3" x14ac:dyDescent="0.25">
      <c r="A154" s="1">
        <v>41580</v>
      </c>
      <c r="C154" s="1"/>
    </row>
    <row r="155" spans="1:3" x14ac:dyDescent="0.25">
      <c r="A155" s="1">
        <v>41593</v>
      </c>
      <c r="C155" s="1"/>
    </row>
    <row r="156" spans="1:3" x14ac:dyDescent="0.25">
      <c r="A156" s="1">
        <v>41633</v>
      </c>
      <c r="C156" s="1"/>
    </row>
    <row r="157" spans="1:3" x14ac:dyDescent="0.25">
      <c r="A157" s="1">
        <v>41640</v>
      </c>
      <c r="C157" s="1"/>
    </row>
    <row r="158" spans="1:3" x14ac:dyDescent="0.25">
      <c r="A158" s="1">
        <v>41701</v>
      </c>
      <c r="C158" s="1"/>
    </row>
    <row r="159" spans="1:3" x14ac:dyDescent="0.25">
      <c r="A159" s="1">
        <v>41702</v>
      </c>
      <c r="C159" s="1"/>
    </row>
    <row r="160" spans="1:3" x14ac:dyDescent="0.25">
      <c r="A160" s="1">
        <v>41747</v>
      </c>
      <c r="C160" s="1"/>
    </row>
    <row r="161" spans="1:3" x14ac:dyDescent="0.25">
      <c r="A161" s="1">
        <v>41750</v>
      </c>
      <c r="C161" s="1"/>
    </row>
    <row r="162" spans="1:3" x14ac:dyDescent="0.25">
      <c r="A162" s="1">
        <v>41760</v>
      </c>
      <c r="C162" s="1"/>
    </row>
    <row r="163" spans="1:3" x14ac:dyDescent="0.25">
      <c r="A163" s="1">
        <v>41809</v>
      </c>
      <c r="C163" s="1"/>
    </row>
    <row r="164" spans="1:3" x14ac:dyDescent="0.25">
      <c r="A164" s="1">
        <v>41889</v>
      </c>
      <c r="C164" s="1"/>
    </row>
    <row r="165" spans="1:3" x14ac:dyDescent="0.25">
      <c r="A165" s="1">
        <v>41924</v>
      </c>
      <c r="C165" s="1"/>
    </row>
    <row r="166" spans="1:3" x14ac:dyDescent="0.25">
      <c r="A166" s="1">
        <v>41945</v>
      </c>
      <c r="C166" s="1"/>
    </row>
    <row r="167" spans="1:3" x14ac:dyDescent="0.25">
      <c r="A167" s="1">
        <v>41958</v>
      </c>
      <c r="C167" s="1"/>
    </row>
    <row r="168" spans="1:3" x14ac:dyDescent="0.25">
      <c r="A168" s="1">
        <v>41998</v>
      </c>
      <c r="C168" s="1"/>
    </row>
    <row r="169" spans="1:3" x14ac:dyDescent="0.25">
      <c r="A169" s="1">
        <v>42005</v>
      </c>
      <c r="C169" s="1"/>
    </row>
    <row r="170" spans="1:3" x14ac:dyDescent="0.25">
      <c r="A170" s="1">
        <v>42051</v>
      </c>
      <c r="C170" s="1"/>
    </row>
    <row r="171" spans="1:3" x14ac:dyDescent="0.25">
      <c r="A171" s="1">
        <v>42052</v>
      </c>
      <c r="C171" s="1"/>
    </row>
    <row r="172" spans="1:3" x14ac:dyDescent="0.25">
      <c r="A172" s="1">
        <v>42097</v>
      </c>
      <c r="C172" s="1"/>
    </row>
    <row r="173" spans="1:3" x14ac:dyDescent="0.25">
      <c r="A173" s="1">
        <v>42115</v>
      </c>
      <c r="C173" s="1"/>
    </row>
    <row r="174" spans="1:3" x14ac:dyDescent="0.25">
      <c r="A174" s="1">
        <v>42125</v>
      </c>
      <c r="C174" s="1"/>
    </row>
    <row r="175" spans="1:3" x14ac:dyDescent="0.25">
      <c r="A175" s="1">
        <v>42159</v>
      </c>
      <c r="C175" s="1"/>
    </row>
    <row r="176" spans="1:3" x14ac:dyDescent="0.25">
      <c r="A176" s="1">
        <v>42254</v>
      </c>
      <c r="C176" s="1"/>
    </row>
    <row r="177" spans="1:3" x14ac:dyDescent="0.25">
      <c r="A177" s="1">
        <v>42289</v>
      </c>
      <c r="C177" s="1"/>
    </row>
    <row r="178" spans="1:3" x14ac:dyDescent="0.25">
      <c r="A178" s="1">
        <v>42310</v>
      </c>
      <c r="C178" s="1"/>
    </row>
    <row r="179" spans="1:3" x14ac:dyDescent="0.25">
      <c r="A179" s="1">
        <v>42323</v>
      </c>
      <c r="C179" s="1"/>
    </row>
    <row r="180" spans="1:3" x14ac:dyDescent="0.25">
      <c r="A180" s="1">
        <v>42363</v>
      </c>
      <c r="C180" s="1"/>
    </row>
    <row r="181" spans="1:3" x14ac:dyDescent="0.25">
      <c r="A181" s="1">
        <v>42370</v>
      </c>
      <c r="C181" s="1"/>
    </row>
    <row r="182" spans="1:3" x14ac:dyDescent="0.25">
      <c r="A182" s="1">
        <v>42408</v>
      </c>
      <c r="C182" s="1"/>
    </row>
    <row r="183" spans="1:3" x14ac:dyDescent="0.25">
      <c r="A183" s="1">
        <v>42409</v>
      </c>
      <c r="C183" s="1"/>
    </row>
    <row r="184" spans="1:3" x14ac:dyDescent="0.25">
      <c r="A184" s="1">
        <v>42454</v>
      </c>
      <c r="C184" s="1"/>
    </row>
    <row r="185" spans="1:3" x14ac:dyDescent="0.25">
      <c r="A185" s="1">
        <v>42481</v>
      </c>
      <c r="C185" s="1"/>
    </row>
    <row r="186" spans="1:3" x14ac:dyDescent="0.25">
      <c r="A186" s="1">
        <v>42491</v>
      </c>
      <c r="C186" s="1"/>
    </row>
    <row r="187" spans="1:3" x14ac:dyDescent="0.25">
      <c r="A187" s="1">
        <v>42516</v>
      </c>
      <c r="C187" s="1"/>
    </row>
    <row r="188" spans="1:3" x14ac:dyDescent="0.25">
      <c r="A188" s="1">
        <v>42620</v>
      </c>
      <c r="C188" s="1"/>
    </row>
    <row r="189" spans="1:3" x14ac:dyDescent="0.25">
      <c r="A189" s="1">
        <v>42655</v>
      </c>
      <c r="C189" s="1"/>
    </row>
    <row r="190" spans="1:3" x14ac:dyDescent="0.25">
      <c r="A190" s="1">
        <v>42676</v>
      </c>
      <c r="C190" s="1"/>
    </row>
    <row r="191" spans="1:3" x14ac:dyDescent="0.25">
      <c r="A191" s="1">
        <v>42689</v>
      </c>
      <c r="C191" s="1"/>
    </row>
    <row r="192" spans="1:3" x14ac:dyDescent="0.25">
      <c r="A192" s="1">
        <v>42729</v>
      </c>
      <c r="C192" s="1"/>
    </row>
    <row r="193" spans="1:3" x14ac:dyDescent="0.25">
      <c r="A193" s="1">
        <v>42736</v>
      </c>
      <c r="C193" s="1"/>
    </row>
    <row r="194" spans="1:3" x14ac:dyDescent="0.25">
      <c r="A194" s="1">
        <v>42793</v>
      </c>
      <c r="C194" s="1"/>
    </row>
    <row r="195" spans="1:3" x14ac:dyDescent="0.25">
      <c r="A195" s="1">
        <v>42794</v>
      </c>
      <c r="C195" s="1"/>
    </row>
    <row r="196" spans="1:3" x14ac:dyDescent="0.25">
      <c r="A196" s="1">
        <v>42839</v>
      </c>
      <c r="C196" s="1"/>
    </row>
    <row r="197" spans="1:3" x14ac:dyDescent="0.25">
      <c r="A197" s="1">
        <v>42846</v>
      </c>
      <c r="C197" s="1"/>
    </row>
    <row r="198" spans="1:3" x14ac:dyDescent="0.25">
      <c r="A198" s="1">
        <v>42856</v>
      </c>
      <c r="C198" s="1"/>
    </row>
    <row r="199" spans="1:3" x14ac:dyDescent="0.25">
      <c r="A199" s="1">
        <v>42901</v>
      </c>
      <c r="C199" s="1"/>
    </row>
    <row r="200" spans="1:3" x14ac:dyDescent="0.25">
      <c r="A200" s="1">
        <v>42985</v>
      </c>
      <c r="C200" s="1"/>
    </row>
    <row r="201" spans="1:3" x14ac:dyDescent="0.25">
      <c r="A201" s="1">
        <v>43020</v>
      </c>
      <c r="C201" s="1"/>
    </row>
    <row r="202" spans="1:3" x14ac:dyDescent="0.25">
      <c r="A202" s="1">
        <v>43041</v>
      </c>
      <c r="C202" s="1"/>
    </row>
    <row r="203" spans="1:3" x14ac:dyDescent="0.25">
      <c r="A203" s="1">
        <v>43054</v>
      </c>
      <c r="C203" s="1"/>
    </row>
    <row r="204" spans="1:3" x14ac:dyDescent="0.25">
      <c r="A204" s="1">
        <v>43094</v>
      </c>
      <c r="C204" s="1"/>
    </row>
    <row r="205" spans="1:3" x14ac:dyDescent="0.25">
      <c r="A205" s="1">
        <v>43101</v>
      </c>
      <c r="C205" s="1"/>
    </row>
    <row r="206" spans="1:3" x14ac:dyDescent="0.25">
      <c r="A206" s="1">
        <v>43143</v>
      </c>
      <c r="C206" s="1"/>
    </row>
    <row r="207" spans="1:3" x14ac:dyDescent="0.25">
      <c r="A207" s="1">
        <v>43144</v>
      </c>
      <c r="C207" s="1"/>
    </row>
    <row r="208" spans="1:3" x14ac:dyDescent="0.25">
      <c r="A208" s="1">
        <v>43189</v>
      </c>
      <c r="C208" s="1"/>
    </row>
    <row r="209" spans="1:3" x14ac:dyDescent="0.25">
      <c r="A209" s="1">
        <v>43211</v>
      </c>
      <c r="C209" s="1"/>
    </row>
    <row r="210" spans="1:3" x14ac:dyDescent="0.25">
      <c r="A210" s="1">
        <v>43221</v>
      </c>
      <c r="C210" s="1"/>
    </row>
    <row r="211" spans="1:3" x14ac:dyDescent="0.25">
      <c r="A211" s="1">
        <v>43251</v>
      </c>
      <c r="C211" s="1"/>
    </row>
    <row r="212" spans="1:3" x14ac:dyDescent="0.25">
      <c r="A212" s="1">
        <v>43350</v>
      </c>
      <c r="C212" s="1"/>
    </row>
    <row r="213" spans="1:3" x14ac:dyDescent="0.25">
      <c r="A213" s="1">
        <v>43385</v>
      </c>
      <c r="C213" s="1"/>
    </row>
    <row r="214" spans="1:3" x14ac:dyDescent="0.25">
      <c r="A214" s="1">
        <v>43406</v>
      </c>
      <c r="C214" s="1"/>
    </row>
    <row r="215" spans="1:3" x14ac:dyDescent="0.25">
      <c r="A215" s="1">
        <v>43419</v>
      </c>
      <c r="C215" s="1"/>
    </row>
    <row r="216" spans="1:3" x14ac:dyDescent="0.25">
      <c r="A216" s="1">
        <v>43459</v>
      </c>
      <c r="C216" s="1"/>
    </row>
    <row r="217" spans="1:3" x14ac:dyDescent="0.25">
      <c r="A217" s="1">
        <v>43466</v>
      </c>
      <c r="C217" s="1"/>
    </row>
    <row r="218" spans="1:3" x14ac:dyDescent="0.25">
      <c r="A218" s="1">
        <v>43528</v>
      </c>
      <c r="C218" s="1"/>
    </row>
    <row r="219" spans="1:3" x14ac:dyDescent="0.25">
      <c r="A219" s="1">
        <v>43529</v>
      </c>
      <c r="C219" s="1"/>
    </row>
    <row r="220" spans="1:3" x14ac:dyDescent="0.25">
      <c r="A220" s="1">
        <v>43574</v>
      </c>
      <c r="C220" s="1"/>
    </row>
    <row r="221" spans="1:3" x14ac:dyDescent="0.25">
      <c r="A221" s="1">
        <v>43576</v>
      </c>
      <c r="C221" s="1"/>
    </row>
    <row r="222" spans="1:3" x14ac:dyDescent="0.25">
      <c r="A222" s="1">
        <v>43586</v>
      </c>
      <c r="C222" s="1"/>
    </row>
    <row r="223" spans="1:3" x14ac:dyDescent="0.25">
      <c r="A223" s="1">
        <v>43636</v>
      </c>
      <c r="C223" s="1"/>
    </row>
    <row r="224" spans="1:3" x14ac:dyDescent="0.25">
      <c r="A224" s="1">
        <v>43715</v>
      </c>
      <c r="C224" s="1"/>
    </row>
    <row r="225" spans="1:3" x14ac:dyDescent="0.25">
      <c r="A225" s="1">
        <v>43750</v>
      </c>
      <c r="C225" s="1"/>
    </row>
    <row r="226" spans="1:3" x14ac:dyDescent="0.25">
      <c r="A226" s="1">
        <v>43771</v>
      </c>
      <c r="C226" s="1"/>
    </row>
    <row r="227" spans="1:3" x14ac:dyDescent="0.25">
      <c r="A227" s="1">
        <v>43784</v>
      </c>
      <c r="C227" s="1"/>
    </row>
    <row r="228" spans="1:3" x14ac:dyDescent="0.25">
      <c r="A228" s="1">
        <v>43824</v>
      </c>
      <c r="C228" s="1"/>
    </row>
    <row r="229" spans="1:3" x14ac:dyDescent="0.25">
      <c r="A229" s="1">
        <v>43831</v>
      </c>
      <c r="C229" s="1"/>
    </row>
    <row r="230" spans="1:3" x14ac:dyDescent="0.25">
      <c r="A230" s="1">
        <v>43885</v>
      </c>
      <c r="C230" s="1"/>
    </row>
    <row r="231" spans="1:3" x14ac:dyDescent="0.25">
      <c r="A231" s="1">
        <v>43886</v>
      </c>
      <c r="C231" s="1"/>
    </row>
    <row r="232" spans="1:3" x14ac:dyDescent="0.25">
      <c r="A232" s="1">
        <v>43931</v>
      </c>
      <c r="C232" s="1"/>
    </row>
    <row r="233" spans="1:3" x14ac:dyDescent="0.25">
      <c r="A233" s="1">
        <v>43942</v>
      </c>
      <c r="C233" s="1"/>
    </row>
    <row r="234" spans="1:3" x14ac:dyDescent="0.25">
      <c r="A234" s="1">
        <v>43952</v>
      </c>
      <c r="C234" s="1"/>
    </row>
    <row r="235" spans="1:3" x14ac:dyDescent="0.25">
      <c r="A235" s="1">
        <v>43993</v>
      </c>
      <c r="C235" s="1"/>
    </row>
    <row r="236" spans="1:3" x14ac:dyDescent="0.25">
      <c r="A236" s="1">
        <v>44081</v>
      </c>
      <c r="C236" s="1"/>
    </row>
    <row r="237" spans="1:3" x14ac:dyDescent="0.25">
      <c r="A237" s="1">
        <v>44116</v>
      </c>
      <c r="C237" s="1"/>
    </row>
    <row r="238" spans="1:3" x14ac:dyDescent="0.25">
      <c r="A238" s="1">
        <v>44137</v>
      </c>
      <c r="C238" s="1"/>
    </row>
    <row r="239" spans="1:3" x14ac:dyDescent="0.25">
      <c r="A239" s="1">
        <v>44150</v>
      </c>
      <c r="C239" s="1"/>
    </row>
    <row r="240" spans="1:3" x14ac:dyDescent="0.25">
      <c r="A240" s="1">
        <v>44190</v>
      </c>
      <c r="C240" s="1"/>
    </row>
    <row r="241" spans="1:3" x14ac:dyDescent="0.25">
      <c r="A241" s="1">
        <v>44197</v>
      </c>
      <c r="C241" s="1"/>
    </row>
    <row r="242" spans="1:3" x14ac:dyDescent="0.25">
      <c r="A242" s="1">
        <v>44242</v>
      </c>
      <c r="C242" s="1"/>
    </row>
    <row r="243" spans="1:3" x14ac:dyDescent="0.25">
      <c r="A243" s="1">
        <v>44243</v>
      </c>
      <c r="C243" s="1"/>
    </row>
    <row r="244" spans="1:3" x14ac:dyDescent="0.25">
      <c r="A244" s="1">
        <v>44288</v>
      </c>
      <c r="C244" s="1"/>
    </row>
    <row r="245" spans="1:3" x14ac:dyDescent="0.25">
      <c r="A245" s="1">
        <v>44307</v>
      </c>
      <c r="C245" s="1"/>
    </row>
    <row r="246" spans="1:3" x14ac:dyDescent="0.25">
      <c r="A246" s="1">
        <v>44317</v>
      </c>
      <c r="C246" s="1"/>
    </row>
    <row r="247" spans="1:3" x14ac:dyDescent="0.25">
      <c r="A247" s="1">
        <v>44350</v>
      </c>
      <c r="C247" s="1"/>
    </row>
    <row r="248" spans="1:3" x14ac:dyDescent="0.25">
      <c r="A248" s="1">
        <v>44446</v>
      </c>
      <c r="C248" s="1"/>
    </row>
    <row r="249" spans="1:3" x14ac:dyDescent="0.25">
      <c r="A249" s="1">
        <v>44481</v>
      </c>
      <c r="C249" s="1"/>
    </row>
    <row r="250" spans="1:3" x14ac:dyDescent="0.25">
      <c r="A250" s="1">
        <v>44502</v>
      </c>
      <c r="C250" s="1"/>
    </row>
    <row r="251" spans="1:3" x14ac:dyDescent="0.25">
      <c r="A251" s="1">
        <v>44515</v>
      </c>
      <c r="C251" s="1"/>
    </row>
    <row r="252" spans="1:3" x14ac:dyDescent="0.25">
      <c r="A252" s="1">
        <v>44555</v>
      </c>
      <c r="C252" s="1"/>
    </row>
    <row r="253" spans="1:3" x14ac:dyDescent="0.25">
      <c r="A253" s="1">
        <v>44562</v>
      </c>
      <c r="C253" s="1"/>
    </row>
    <row r="254" spans="1:3" x14ac:dyDescent="0.25">
      <c r="A254" s="1">
        <v>44620</v>
      </c>
      <c r="C254" s="1"/>
    </row>
    <row r="255" spans="1:3" x14ac:dyDescent="0.25">
      <c r="A255" s="1">
        <v>44621</v>
      </c>
      <c r="C255" s="1"/>
    </row>
    <row r="256" spans="1:3" x14ac:dyDescent="0.25">
      <c r="A256" s="1">
        <v>44666</v>
      </c>
      <c r="C256" s="1"/>
    </row>
    <row r="257" spans="1:3" x14ac:dyDescent="0.25">
      <c r="A257" s="1">
        <v>44672</v>
      </c>
      <c r="C257" s="1"/>
    </row>
    <row r="258" spans="1:3" x14ac:dyDescent="0.25">
      <c r="A258" s="1">
        <v>44682</v>
      </c>
      <c r="C258" s="1"/>
    </row>
    <row r="259" spans="1:3" x14ac:dyDescent="0.25">
      <c r="A259" s="1">
        <v>44728</v>
      </c>
      <c r="C259" s="1"/>
    </row>
    <row r="260" spans="1:3" x14ac:dyDescent="0.25">
      <c r="A260" s="1">
        <v>44811</v>
      </c>
      <c r="C260" s="1"/>
    </row>
    <row r="261" spans="1:3" x14ac:dyDescent="0.25">
      <c r="A261" s="1">
        <v>44846</v>
      </c>
      <c r="C261" s="1"/>
    </row>
    <row r="262" spans="1:3" x14ac:dyDescent="0.25">
      <c r="A262" s="1">
        <v>44867</v>
      </c>
      <c r="C262" s="1"/>
    </row>
    <row r="263" spans="1:3" x14ac:dyDescent="0.25">
      <c r="A263" s="1">
        <v>44880</v>
      </c>
      <c r="C263" s="1"/>
    </row>
    <row r="264" spans="1:3" x14ac:dyDescent="0.25">
      <c r="A264" s="1">
        <v>44920</v>
      </c>
      <c r="C264" s="1"/>
    </row>
    <row r="265" spans="1:3" x14ac:dyDescent="0.25">
      <c r="A265" s="1">
        <v>44927</v>
      </c>
      <c r="C265" s="1"/>
    </row>
    <row r="266" spans="1:3" x14ac:dyDescent="0.25">
      <c r="A266" s="1">
        <v>44977</v>
      </c>
      <c r="C266" s="1"/>
    </row>
    <row r="267" spans="1:3" x14ac:dyDescent="0.25">
      <c r="A267" s="1">
        <v>44978</v>
      </c>
      <c r="C267" s="1"/>
    </row>
    <row r="268" spans="1:3" x14ac:dyDescent="0.25">
      <c r="A268" s="1">
        <v>45023</v>
      </c>
      <c r="C268" s="1"/>
    </row>
    <row r="269" spans="1:3" x14ac:dyDescent="0.25">
      <c r="A269" s="1">
        <v>45037</v>
      </c>
      <c r="C269" s="1"/>
    </row>
    <row r="270" spans="1:3" x14ac:dyDescent="0.25">
      <c r="A270" s="1">
        <v>45047</v>
      </c>
      <c r="C270" s="1"/>
    </row>
    <row r="271" spans="1:3" x14ac:dyDescent="0.25">
      <c r="A271" s="1">
        <v>45085</v>
      </c>
      <c r="C271" s="1"/>
    </row>
    <row r="272" spans="1:3" x14ac:dyDescent="0.25">
      <c r="A272" s="1">
        <v>45176</v>
      </c>
      <c r="C272" s="1"/>
    </row>
    <row r="273" spans="1:3" x14ac:dyDescent="0.25">
      <c r="A273" s="1">
        <v>45211</v>
      </c>
      <c r="C273" s="1"/>
    </row>
    <row r="274" spans="1:3" x14ac:dyDescent="0.25">
      <c r="A274" s="1">
        <v>45232</v>
      </c>
      <c r="C274" s="1"/>
    </row>
    <row r="275" spans="1:3" x14ac:dyDescent="0.25">
      <c r="A275" s="1">
        <v>45245</v>
      </c>
      <c r="C275" s="1"/>
    </row>
    <row r="276" spans="1:3" x14ac:dyDescent="0.25">
      <c r="A276" s="1">
        <v>45285</v>
      </c>
      <c r="C276" s="1"/>
    </row>
    <row r="277" spans="1:3" x14ac:dyDescent="0.25">
      <c r="A277" s="1">
        <v>45292</v>
      </c>
      <c r="C277" s="1"/>
    </row>
    <row r="278" spans="1:3" x14ac:dyDescent="0.25">
      <c r="A278" s="1">
        <v>45334</v>
      </c>
      <c r="C278" s="1"/>
    </row>
    <row r="279" spans="1:3" x14ac:dyDescent="0.25">
      <c r="A279" s="1">
        <v>45335</v>
      </c>
      <c r="C279" s="1"/>
    </row>
    <row r="280" spans="1:3" x14ac:dyDescent="0.25">
      <c r="A280" s="1">
        <v>45380</v>
      </c>
      <c r="C280" s="1"/>
    </row>
    <row r="281" spans="1:3" x14ac:dyDescent="0.25">
      <c r="A281" s="1">
        <v>45403</v>
      </c>
      <c r="C281" s="1"/>
    </row>
    <row r="282" spans="1:3" x14ac:dyDescent="0.25">
      <c r="A282" s="1">
        <v>45413</v>
      </c>
      <c r="C282" s="1"/>
    </row>
    <row r="283" spans="1:3" x14ac:dyDescent="0.25">
      <c r="A283" s="1">
        <v>45442</v>
      </c>
      <c r="C283" s="1"/>
    </row>
    <row r="284" spans="1:3" x14ac:dyDescent="0.25">
      <c r="A284" s="1">
        <v>45542</v>
      </c>
      <c r="C284" s="1"/>
    </row>
    <row r="285" spans="1:3" x14ac:dyDescent="0.25">
      <c r="A285" s="1">
        <v>45577</v>
      </c>
      <c r="C285" s="1"/>
    </row>
    <row r="286" spans="1:3" x14ac:dyDescent="0.25">
      <c r="A286" s="1">
        <v>45598</v>
      </c>
      <c r="C286" s="1"/>
    </row>
    <row r="287" spans="1:3" x14ac:dyDescent="0.25">
      <c r="A287" s="1">
        <v>45611</v>
      </c>
      <c r="C287" s="1"/>
    </row>
    <row r="288" spans="1:3" x14ac:dyDescent="0.25">
      <c r="A288" s="1">
        <v>45651</v>
      </c>
      <c r="C288" s="1"/>
    </row>
    <row r="289" spans="1:3" x14ac:dyDescent="0.25">
      <c r="A289" s="1">
        <v>45658</v>
      </c>
      <c r="C289" s="1"/>
    </row>
    <row r="290" spans="1:3" x14ac:dyDescent="0.25">
      <c r="A290" s="1">
        <v>45719</v>
      </c>
      <c r="C290" s="1"/>
    </row>
    <row r="291" spans="1:3" x14ac:dyDescent="0.25">
      <c r="A291" s="1">
        <v>45720</v>
      </c>
      <c r="C291" s="1"/>
    </row>
    <row r="292" spans="1:3" x14ac:dyDescent="0.25">
      <c r="A292" s="1">
        <v>45765</v>
      </c>
      <c r="C292" s="1"/>
    </row>
    <row r="293" spans="1:3" x14ac:dyDescent="0.25">
      <c r="A293" s="1">
        <v>45768</v>
      </c>
      <c r="C293" s="1"/>
    </row>
    <row r="294" spans="1:3" x14ac:dyDescent="0.25">
      <c r="A294" s="1">
        <v>45778</v>
      </c>
      <c r="C294" s="1"/>
    </row>
    <row r="295" spans="1:3" x14ac:dyDescent="0.25">
      <c r="A295" s="1">
        <v>45827</v>
      </c>
      <c r="C295" s="1"/>
    </row>
    <row r="296" spans="1:3" x14ac:dyDescent="0.25">
      <c r="A296" s="1">
        <v>45907</v>
      </c>
      <c r="C296" s="1"/>
    </row>
    <row r="297" spans="1:3" x14ac:dyDescent="0.25">
      <c r="A297" s="1">
        <v>45942</v>
      </c>
      <c r="C297" s="1"/>
    </row>
    <row r="298" spans="1:3" x14ac:dyDescent="0.25">
      <c r="A298" s="1">
        <v>45963</v>
      </c>
      <c r="C298" s="1"/>
    </row>
    <row r="299" spans="1:3" x14ac:dyDescent="0.25">
      <c r="A299" s="1">
        <v>45976</v>
      </c>
      <c r="C299" s="1"/>
    </row>
    <row r="300" spans="1:3" x14ac:dyDescent="0.25">
      <c r="A300" s="1">
        <v>46016</v>
      </c>
      <c r="C300" s="1"/>
    </row>
    <row r="301" spans="1:3" x14ac:dyDescent="0.25">
      <c r="A301" s="1">
        <v>46023</v>
      </c>
      <c r="C301" s="1"/>
    </row>
    <row r="302" spans="1:3" x14ac:dyDescent="0.25">
      <c r="A302" s="1">
        <v>46069</v>
      </c>
      <c r="C302" s="1"/>
    </row>
    <row r="303" spans="1:3" x14ac:dyDescent="0.25">
      <c r="A303" s="1">
        <v>46070</v>
      </c>
      <c r="C303" s="1"/>
    </row>
    <row r="304" spans="1:3" x14ac:dyDescent="0.25">
      <c r="A304" s="1">
        <v>46115</v>
      </c>
      <c r="C304" s="1"/>
    </row>
    <row r="305" spans="1:3" x14ac:dyDescent="0.25">
      <c r="A305" s="1">
        <v>46133</v>
      </c>
      <c r="C305" s="1"/>
    </row>
    <row r="306" spans="1:3" x14ac:dyDescent="0.25">
      <c r="A306" s="1">
        <v>46143</v>
      </c>
      <c r="C306" s="1"/>
    </row>
    <row r="307" spans="1:3" x14ac:dyDescent="0.25">
      <c r="A307" s="1">
        <v>46177</v>
      </c>
      <c r="C307" s="1"/>
    </row>
    <row r="308" spans="1:3" x14ac:dyDescent="0.25">
      <c r="A308" s="1">
        <v>46272</v>
      </c>
      <c r="C308" s="1"/>
    </row>
    <row r="309" spans="1:3" x14ac:dyDescent="0.25">
      <c r="A309" s="1">
        <v>46307</v>
      </c>
      <c r="C309" s="1"/>
    </row>
    <row r="310" spans="1:3" x14ac:dyDescent="0.25">
      <c r="A310" s="1">
        <v>46328</v>
      </c>
      <c r="C310" s="1"/>
    </row>
    <row r="311" spans="1:3" x14ac:dyDescent="0.25">
      <c r="A311" s="1">
        <v>46341</v>
      </c>
      <c r="C311" s="1"/>
    </row>
    <row r="312" spans="1:3" x14ac:dyDescent="0.25">
      <c r="A312" s="1">
        <v>46381</v>
      </c>
      <c r="C312" s="1"/>
    </row>
    <row r="313" spans="1:3" x14ac:dyDescent="0.25">
      <c r="A313" s="1">
        <v>46388</v>
      </c>
      <c r="C313" s="1"/>
    </row>
    <row r="314" spans="1:3" x14ac:dyDescent="0.25">
      <c r="A314" s="1">
        <v>46426</v>
      </c>
      <c r="C314" s="1"/>
    </row>
    <row r="315" spans="1:3" x14ac:dyDescent="0.25">
      <c r="A315" s="1">
        <v>46427</v>
      </c>
      <c r="C315" s="1"/>
    </row>
    <row r="316" spans="1:3" x14ac:dyDescent="0.25">
      <c r="A316" s="1">
        <v>46472</v>
      </c>
      <c r="C316" s="1"/>
    </row>
    <row r="317" spans="1:3" x14ac:dyDescent="0.25">
      <c r="A317" s="1">
        <v>46498</v>
      </c>
      <c r="C317" s="1"/>
    </row>
    <row r="318" spans="1:3" x14ac:dyDescent="0.25">
      <c r="A318" s="1">
        <v>46508</v>
      </c>
      <c r="C318" s="1"/>
    </row>
    <row r="319" spans="1:3" x14ac:dyDescent="0.25">
      <c r="A319" s="1">
        <v>46534</v>
      </c>
      <c r="C319" s="1"/>
    </row>
    <row r="320" spans="1:3" x14ac:dyDescent="0.25">
      <c r="A320" s="1">
        <v>46637</v>
      </c>
      <c r="C320" s="1"/>
    </row>
    <row r="321" spans="1:3" x14ac:dyDescent="0.25">
      <c r="A321" s="1">
        <v>46672</v>
      </c>
      <c r="C321" s="1"/>
    </row>
    <row r="322" spans="1:3" x14ac:dyDescent="0.25">
      <c r="A322" s="1">
        <v>46693</v>
      </c>
      <c r="C322" s="1"/>
    </row>
    <row r="323" spans="1:3" x14ac:dyDescent="0.25">
      <c r="A323" s="1">
        <v>46706</v>
      </c>
      <c r="C323" s="1"/>
    </row>
    <row r="324" spans="1:3" x14ac:dyDescent="0.25">
      <c r="A324" s="1">
        <v>46746</v>
      </c>
      <c r="C324" s="1"/>
    </row>
    <row r="325" spans="1:3" x14ac:dyDescent="0.25">
      <c r="A325" s="1">
        <v>46753</v>
      </c>
      <c r="C325" s="1"/>
    </row>
    <row r="326" spans="1:3" x14ac:dyDescent="0.25">
      <c r="A326" s="1">
        <v>46811</v>
      </c>
      <c r="C326" s="1"/>
    </row>
    <row r="327" spans="1:3" x14ac:dyDescent="0.25">
      <c r="A327" s="1">
        <v>46812</v>
      </c>
      <c r="C327" s="1"/>
    </row>
    <row r="328" spans="1:3" x14ac:dyDescent="0.25">
      <c r="A328" s="1">
        <v>46857</v>
      </c>
      <c r="C328" s="1"/>
    </row>
    <row r="329" spans="1:3" x14ac:dyDescent="0.25">
      <c r="A329" s="1">
        <v>46864</v>
      </c>
      <c r="C329" s="1"/>
    </row>
    <row r="330" spans="1:3" x14ac:dyDescent="0.25">
      <c r="A330" s="1">
        <v>46874</v>
      </c>
      <c r="C330" s="1"/>
    </row>
    <row r="331" spans="1:3" x14ac:dyDescent="0.25">
      <c r="A331" s="1">
        <v>46919</v>
      </c>
      <c r="C331" s="1"/>
    </row>
    <row r="332" spans="1:3" x14ac:dyDescent="0.25">
      <c r="A332" s="1">
        <v>47003</v>
      </c>
      <c r="C332" s="1"/>
    </row>
    <row r="333" spans="1:3" x14ac:dyDescent="0.25">
      <c r="A333" s="1">
        <v>47038</v>
      </c>
      <c r="C333" s="1"/>
    </row>
    <row r="334" spans="1:3" x14ac:dyDescent="0.25">
      <c r="A334" s="1">
        <v>47059</v>
      </c>
      <c r="C334" s="1"/>
    </row>
    <row r="335" spans="1:3" x14ac:dyDescent="0.25">
      <c r="A335" s="1">
        <v>47072</v>
      </c>
      <c r="C335" s="1"/>
    </row>
    <row r="336" spans="1:3" x14ac:dyDescent="0.25">
      <c r="A336" s="1">
        <v>47112</v>
      </c>
      <c r="C336" s="1"/>
    </row>
    <row r="337" spans="1:3" x14ac:dyDescent="0.25">
      <c r="A337" s="1">
        <v>47119</v>
      </c>
      <c r="C337" s="1"/>
    </row>
    <row r="338" spans="1:3" x14ac:dyDescent="0.25">
      <c r="A338" s="1">
        <v>47161</v>
      </c>
      <c r="C338" s="1"/>
    </row>
    <row r="339" spans="1:3" x14ac:dyDescent="0.25">
      <c r="A339" s="1">
        <v>47162</v>
      </c>
      <c r="C339" s="1"/>
    </row>
    <row r="340" spans="1:3" x14ac:dyDescent="0.25">
      <c r="A340" s="1">
        <v>47207</v>
      </c>
      <c r="C340" s="1"/>
    </row>
    <row r="341" spans="1:3" x14ac:dyDescent="0.25">
      <c r="A341" s="1">
        <v>47229</v>
      </c>
      <c r="C341" s="1"/>
    </row>
    <row r="342" spans="1:3" x14ac:dyDescent="0.25">
      <c r="A342" s="1">
        <v>47239</v>
      </c>
      <c r="C342" s="1"/>
    </row>
    <row r="343" spans="1:3" x14ac:dyDescent="0.25">
      <c r="A343" s="1">
        <v>47269</v>
      </c>
      <c r="C343" s="1"/>
    </row>
    <row r="344" spans="1:3" x14ac:dyDescent="0.25">
      <c r="A344" s="1">
        <v>47368</v>
      </c>
      <c r="C344" s="1"/>
    </row>
    <row r="345" spans="1:3" x14ac:dyDescent="0.25">
      <c r="A345" s="1">
        <v>47403</v>
      </c>
      <c r="C345" s="1"/>
    </row>
    <row r="346" spans="1:3" x14ac:dyDescent="0.25">
      <c r="A346" s="1">
        <v>47424</v>
      </c>
      <c r="C346" s="1"/>
    </row>
    <row r="347" spans="1:3" x14ac:dyDescent="0.25">
      <c r="A347" s="1">
        <v>47437</v>
      </c>
      <c r="C347" s="1"/>
    </row>
    <row r="348" spans="1:3" x14ac:dyDescent="0.25">
      <c r="A348" s="1">
        <v>47477</v>
      </c>
      <c r="C348" s="1"/>
    </row>
    <row r="349" spans="1:3" x14ac:dyDescent="0.25">
      <c r="A349" s="1">
        <v>47484</v>
      </c>
      <c r="C349" s="1"/>
    </row>
    <row r="350" spans="1:3" x14ac:dyDescent="0.25">
      <c r="A350" s="1">
        <v>47546</v>
      </c>
      <c r="C350" s="1"/>
    </row>
    <row r="351" spans="1:3" x14ac:dyDescent="0.25">
      <c r="A351" s="1">
        <v>47547</v>
      </c>
      <c r="C351" s="1"/>
    </row>
    <row r="352" spans="1:3" x14ac:dyDescent="0.25">
      <c r="A352" s="1">
        <v>47592</v>
      </c>
      <c r="C352" s="1"/>
    </row>
    <row r="353" spans="1:3" x14ac:dyDescent="0.25">
      <c r="A353" s="1">
        <v>47594</v>
      </c>
      <c r="C353" s="1"/>
    </row>
    <row r="354" spans="1:3" x14ac:dyDescent="0.25">
      <c r="A354" s="1">
        <v>47604</v>
      </c>
      <c r="C354" s="1"/>
    </row>
    <row r="355" spans="1:3" x14ac:dyDescent="0.25">
      <c r="A355" s="1">
        <v>47654</v>
      </c>
      <c r="C355" s="1"/>
    </row>
    <row r="356" spans="1:3" x14ac:dyDescent="0.25">
      <c r="A356" s="1">
        <v>47733</v>
      </c>
      <c r="C356" s="1"/>
    </row>
    <row r="357" spans="1:3" x14ac:dyDescent="0.25">
      <c r="A357" s="1">
        <v>47768</v>
      </c>
      <c r="C357" s="1"/>
    </row>
    <row r="358" spans="1:3" x14ac:dyDescent="0.25">
      <c r="A358" s="1">
        <v>47789</v>
      </c>
      <c r="C358" s="1"/>
    </row>
    <row r="359" spans="1:3" x14ac:dyDescent="0.25">
      <c r="A359" s="1">
        <v>47802</v>
      </c>
      <c r="C359" s="1"/>
    </row>
    <row r="360" spans="1:3" x14ac:dyDescent="0.25">
      <c r="A360" s="1">
        <v>47842</v>
      </c>
      <c r="C360" s="1"/>
    </row>
    <row r="361" spans="1:3" x14ac:dyDescent="0.25">
      <c r="A361" s="1">
        <v>47849</v>
      </c>
      <c r="C361" s="1"/>
    </row>
    <row r="362" spans="1:3" x14ac:dyDescent="0.25">
      <c r="A362" s="1">
        <v>47903</v>
      </c>
      <c r="C362" s="1"/>
    </row>
    <row r="363" spans="1:3" x14ac:dyDescent="0.25">
      <c r="A363" s="1">
        <v>47904</v>
      </c>
      <c r="C363" s="1"/>
    </row>
    <row r="364" spans="1:3" x14ac:dyDescent="0.25">
      <c r="A364" s="1">
        <v>47949</v>
      </c>
      <c r="C364" s="1"/>
    </row>
    <row r="365" spans="1:3" x14ac:dyDescent="0.25">
      <c r="A365" s="1">
        <v>47959</v>
      </c>
      <c r="C365" s="1"/>
    </row>
    <row r="366" spans="1:3" x14ac:dyDescent="0.25">
      <c r="A366" s="1">
        <v>47969</v>
      </c>
      <c r="C366" s="1"/>
    </row>
    <row r="367" spans="1:3" x14ac:dyDescent="0.25">
      <c r="A367" s="1">
        <v>48011</v>
      </c>
      <c r="C367" s="1"/>
    </row>
    <row r="368" spans="1:3" x14ac:dyDescent="0.25">
      <c r="A368" s="1">
        <v>48098</v>
      </c>
      <c r="C368" s="1"/>
    </row>
    <row r="369" spans="1:3" x14ac:dyDescent="0.25">
      <c r="A369" s="1">
        <v>48133</v>
      </c>
      <c r="C369" s="1"/>
    </row>
    <row r="370" spans="1:3" x14ac:dyDescent="0.25">
      <c r="A370" s="1">
        <v>48154</v>
      </c>
      <c r="C370" s="1"/>
    </row>
    <row r="371" spans="1:3" x14ac:dyDescent="0.25">
      <c r="A371" s="1">
        <v>48167</v>
      </c>
      <c r="C371" s="1"/>
    </row>
    <row r="372" spans="1:3" x14ac:dyDescent="0.25">
      <c r="A372" s="1">
        <v>48207</v>
      </c>
      <c r="C372" s="1"/>
    </row>
    <row r="373" spans="1:3" x14ac:dyDescent="0.25">
      <c r="A373" s="1">
        <v>48214</v>
      </c>
      <c r="C373" s="1"/>
    </row>
    <row r="374" spans="1:3" x14ac:dyDescent="0.25">
      <c r="A374" s="1">
        <v>48253</v>
      </c>
      <c r="C374" s="1"/>
    </row>
    <row r="375" spans="1:3" x14ac:dyDescent="0.25">
      <c r="A375" s="1">
        <v>48254</v>
      </c>
      <c r="C375" s="1"/>
    </row>
    <row r="376" spans="1:3" x14ac:dyDescent="0.25">
      <c r="A376" s="1">
        <v>48299</v>
      </c>
      <c r="C376" s="1"/>
    </row>
    <row r="377" spans="1:3" x14ac:dyDescent="0.25">
      <c r="A377" s="1">
        <v>48325</v>
      </c>
      <c r="C377" s="1"/>
    </row>
    <row r="378" spans="1:3" x14ac:dyDescent="0.25">
      <c r="A378" s="1">
        <v>48335</v>
      </c>
      <c r="C378" s="1"/>
    </row>
    <row r="379" spans="1:3" x14ac:dyDescent="0.25">
      <c r="A379" s="1">
        <v>48361</v>
      </c>
      <c r="C379" s="1"/>
    </row>
    <row r="380" spans="1:3" x14ac:dyDescent="0.25">
      <c r="A380" s="1">
        <v>48464</v>
      </c>
      <c r="C380" s="1"/>
    </row>
    <row r="381" spans="1:3" x14ac:dyDescent="0.25">
      <c r="A381" s="1">
        <v>48499</v>
      </c>
      <c r="C381" s="1"/>
    </row>
    <row r="382" spans="1:3" x14ac:dyDescent="0.25">
      <c r="A382" s="1">
        <v>48520</v>
      </c>
      <c r="C382" s="1"/>
    </row>
    <row r="383" spans="1:3" x14ac:dyDescent="0.25">
      <c r="A383" s="1">
        <v>48533</v>
      </c>
      <c r="C383" s="1"/>
    </row>
    <row r="384" spans="1:3" x14ac:dyDescent="0.25">
      <c r="A384" s="1">
        <v>48573</v>
      </c>
      <c r="C384" s="1"/>
    </row>
    <row r="385" spans="1:3" x14ac:dyDescent="0.25">
      <c r="A385" s="1">
        <v>48580</v>
      </c>
      <c r="C385" s="1"/>
    </row>
    <row r="386" spans="1:3" x14ac:dyDescent="0.25">
      <c r="A386" s="1">
        <v>48638</v>
      </c>
      <c r="C386" s="1"/>
    </row>
    <row r="387" spans="1:3" x14ac:dyDescent="0.25">
      <c r="A387" s="1">
        <v>48639</v>
      </c>
      <c r="C387" s="1"/>
    </row>
    <row r="388" spans="1:3" x14ac:dyDescent="0.25">
      <c r="A388" s="1">
        <v>48684</v>
      </c>
      <c r="C388" s="1"/>
    </row>
    <row r="389" spans="1:3" x14ac:dyDescent="0.25">
      <c r="A389" s="1">
        <v>48690</v>
      </c>
      <c r="C389" s="1"/>
    </row>
    <row r="390" spans="1:3" x14ac:dyDescent="0.25">
      <c r="A390" s="1">
        <v>48700</v>
      </c>
      <c r="C390" s="1"/>
    </row>
    <row r="391" spans="1:3" x14ac:dyDescent="0.25">
      <c r="A391" s="1">
        <v>48746</v>
      </c>
      <c r="C391" s="1"/>
    </row>
    <row r="392" spans="1:3" x14ac:dyDescent="0.25">
      <c r="A392" s="1">
        <v>48829</v>
      </c>
      <c r="C392" s="1"/>
    </row>
    <row r="393" spans="1:3" x14ac:dyDescent="0.25">
      <c r="A393" s="1">
        <v>48864</v>
      </c>
      <c r="C393" s="1"/>
    </row>
    <row r="394" spans="1:3" x14ac:dyDescent="0.25">
      <c r="A394" s="1">
        <v>48885</v>
      </c>
      <c r="C394" s="1"/>
    </row>
    <row r="395" spans="1:3" x14ac:dyDescent="0.25">
      <c r="A395" s="1">
        <v>48898</v>
      </c>
      <c r="C395" s="1"/>
    </row>
    <row r="396" spans="1:3" x14ac:dyDescent="0.25">
      <c r="A396" s="1">
        <v>48938</v>
      </c>
      <c r="C396" s="1"/>
    </row>
    <row r="397" spans="1:3" x14ac:dyDescent="0.25">
      <c r="A397" s="1">
        <v>48945</v>
      </c>
      <c r="C397" s="1"/>
    </row>
    <row r="398" spans="1:3" x14ac:dyDescent="0.25">
      <c r="A398" s="1">
        <v>48995</v>
      </c>
      <c r="C398" s="1"/>
    </row>
    <row r="399" spans="1:3" x14ac:dyDescent="0.25">
      <c r="A399" s="1">
        <v>48996</v>
      </c>
      <c r="C399" s="1"/>
    </row>
    <row r="400" spans="1:3" x14ac:dyDescent="0.25">
      <c r="A400" s="1">
        <v>49041</v>
      </c>
      <c r="C400" s="1"/>
    </row>
    <row r="401" spans="1:3" x14ac:dyDescent="0.25">
      <c r="A401" s="1">
        <v>49055</v>
      </c>
      <c r="C401" s="1"/>
    </row>
    <row r="402" spans="1:3" x14ac:dyDescent="0.25">
      <c r="A402" s="1">
        <v>49065</v>
      </c>
      <c r="C402" s="1"/>
    </row>
    <row r="403" spans="1:3" x14ac:dyDescent="0.25">
      <c r="A403" s="1">
        <v>49103</v>
      </c>
      <c r="C403" s="1"/>
    </row>
    <row r="404" spans="1:3" x14ac:dyDescent="0.25">
      <c r="A404" s="1">
        <v>49194</v>
      </c>
      <c r="C404" s="1"/>
    </row>
    <row r="405" spans="1:3" x14ac:dyDescent="0.25">
      <c r="A405" s="1">
        <v>49229</v>
      </c>
      <c r="C405" s="1"/>
    </row>
    <row r="406" spans="1:3" x14ac:dyDescent="0.25">
      <c r="A406" s="1">
        <v>49250</v>
      </c>
      <c r="C406" s="1"/>
    </row>
    <row r="407" spans="1:3" x14ac:dyDescent="0.25">
      <c r="A407" s="1">
        <v>49263</v>
      </c>
      <c r="C407" s="1"/>
    </row>
    <row r="408" spans="1:3" x14ac:dyDescent="0.25">
      <c r="A408" s="1">
        <v>49303</v>
      </c>
      <c r="C408" s="1"/>
    </row>
    <row r="409" spans="1:3" x14ac:dyDescent="0.25">
      <c r="A409" s="1">
        <v>49310</v>
      </c>
      <c r="C409" s="1"/>
    </row>
    <row r="410" spans="1:3" x14ac:dyDescent="0.25">
      <c r="A410" s="1">
        <v>49345</v>
      </c>
      <c r="C410" s="1"/>
    </row>
    <row r="411" spans="1:3" x14ac:dyDescent="0.25">
      <c r="A411" s="1">
        <v>49346</v>
      </c>
      <c r="C411" s="1"/>
    </row>
    <row r="412" spans="1:3" x14ac:dyDescent="0.25">
      <c r="A412" s="1">
        <v>49391</v>
      </c>
      <c r="C412" s="1"/>
    </row>
    <row r="413" spans="1:3" x14ac:dyDescent="0.25">
      <c r="A413" s="1">
        <v>49420</v>
      </c>
      <c r="C413" s="1"/>
    </row>
    <row r="414" spans="1:3" x14ac:dyDescent="0.25">
      <c r="A414" s="1">
        <v>49430</v>
      </c>
      <c r="C414" s="1"/>
    </row>
    <row r="415" spans="1:3" x14ac:dyDescent="0.25">
      <c r="A415" s="1">
        <v>49453</v>
      </c>
      <c r="C415" s="1"/>
    </row>
    <row r="416" spans="1:3" x14ac:dyDescent="0.25">
      <c r="A416" s="1">
        <v>49559</v>
      </c>
      <c r="C416" s="1"/>
    </row>
    <row r="417" spans="1:3" x14ac:dyDescent="0.25">
      <c r="A417" s="1">
        <v>49594</v>
      </c>
      <c r="C417" s="1"/>
    </row>
    <row r="418" spans="1:3" x14ac:dyDescent="0.25">
      <c r="A418" s="1">
        <v>49615</v>
      </c>
      <c r="C418" s="1"/>
    </row>
    <row r="419" spans="1:3" x14ac:dyDescent="0.25">
      <c r="A419" s="1">
        <v>49628</v>
      </c>
      <c r="C419" s="1"/>
    </row>
    <row r="420" spans="1:3" x14ac:dyDescent="0.25">
      <c r="A420" s="1">
        <v>49668</v>
      </c>
      <c r="C420" s="1"/>
    </row>
    <row r="421" spans="1:3" x14ac:dyDescent="0.25">
      <c r="A421" s="1">
        <v>49675</v>
      </c>
      <c r="C421" s="1"/>
    </row>
    <row r="422" spans="1:3" x14ac:dyDescent="0.25">
      <c r="A422" s="1">
        <v>49730</v>
      </c>
      <c r="C422" s="1"/>
    </row>
    <row r="423" spans="1:3" x14ac:dyDescent="0.25">
      <c r="A423" s="1">
        <v>49731</v>
      </c>
      <c r="C423" s="1"/>
    </row>
    <row r="424" spans="1:3" x14ac:dyDescent="0.25">
      <c r="A424" s="1">
        <v>49776</v>
      </c>
      <c r="C424" s="1"/>
    </row>
    <row r="425" spans="1:3" x14ac:dyDescent="0.25">
      <c r="A425" s="1">
        <v>49786</v>
      </c>
      <c r="C425" s="1"/>
    </row>
    <row r="426" spans="1:3" x14ac:dyDescent="0.25">
      <c r="A426" s="1">
        <v>49796</v>
      </c>
      <c r="C426" s="1"/>
    </row>
    <row r="427" spans="1:3" x14ac:dyDescent="0.25">
      <c r="A427" s="1">
        <v>49838</v>
      </c>
      <c r="C427" s="1"/>
    </row>
    <row r="428" spans="1:3" x14ac:dyDescent="0.25">
      <c r="A428" s="1">
        <v>49925</v>
      </c>
      <c r="C428" s="1"/>
    </row>
    <row r="429" spans="1:3" x14ac:dyDescent="0.25">
      <c r="A429" s="1">
        <v>49960</v>
      </c>
      <c r="C429" s="1"/>
    </row>
    <row r="430" spans="1:3" x14ac:dyDescent="0.25">
      <c r="A430" s="1">
        <v>49981</v>
      </c>
      <c r="C430" s="1"/>
    </row>
    <row r="431" spans="1:3" x14ac:dyDescent="0.25">
      <c r="A431" s="1">
        <v>49994</v>
      </c>
      <c r="C431" s="1"/>
    </row>
    <row r="432" spans="1:3" x14ac:dyDescent="0.25">
      <c r="A432" s="1">
        <v>50034</v>
      </c>
      <c r="C432" s="1"/>
    </row>
    <row r="433" spans="1:3" x14ac:dyDescent="0.25">
      <c r="A433" s="1">
        <v>50041</v>
      </c>
      <c r="C433" s="1"/>
    </row>
    <row r="434" spans="1:3" x14ac:dyDescent="0.25">
      <c r="A434" s="1">
        <v>50087</v>
      </c>
      <c r="C434" s="1"/>
    </row>
    <row r="435" spans="1:3" x14ac:dyDescent="0.25">
      <c r="A435" s="1">
        <v>50088</v>
      </c>
      <c r="C435" s="1"/>
    </row>
    <row r="436" spans="1:3" x14ac:dyDescent="0.25">
      <c r="A436" s="1">
        <v>50133</v>
      </c>
      <c r="C436" s="1"/>
    </row>
    <row r="437" spans="1:3" x14ac:dyDescent="0.25">
      <c r="A437" s="1">
        <v>50151</v>
      </c>
      <c r="C437" s="1"/>
    </row>
    <row r="438" spans="1:3" x14ac:dyDescent="0.25">
      <c r="A438" s="1">
        <v>50161</v>
      </c>
      <c r="C438" s="1"/>
    </row>
    <row r="439" spans="1:3" x14ac:dyDescent="0.25">
      <c r="A439" s="1">
        <v>50195</v>
      </c>
      <c r="C439" s="1"/>
    </row>
    <row r="440" spans="1:3" x14ac:dyDescent="0.25">
      <c r="A440" s="1">
        <v>50290</v>
      </c>
      <c r="C440" s="1"/>
    </row>
    <row r="441" spans="1:3" x14ac:dyDescent="0.25">
      <c r="A441" s="1">
        <v>50325</v>
      </c>
      <c r="C441" s="1"/>
    </row>
    <row r="442" spans="1:3" x14ac:dyDescent="0.25">
      <c r="A442" s="1">
        <v>50346</v>
      </c>
      <c r="C442" s="1"/>
    </row>
    <row r="443" spans="1:3" x14ac:dyDescent="0.25">
      <c r="A443" s="1">
        <v>50359</v>
      </c>
      <c r="C443" s="1"/>
    </row>
    <row r="444" spans="1:3" x14ac:dyDescent="0.25">
      <c r="A444" s="1">
        <v>50399</v>
      </c>
      <c r="C444" s="1"/>
    </row>
    <row r="445" spans="1:3" x14ac:dyDescent="0.25">
      <c r="A445" s="1">
        <v>50406</v>
      </c>
      <c r="C445" s="1"/>
    </row>
    <row r="446" spans="1:3" x14ac:dyDescent="0.25">
      <c r="A446" s="1">
        <v>50472</v>
      </c>
      <c r="C446" s="1"/>
    </row>
    <row r="447" spans="1:3" x14ac:dyDescent="0.25">
      <c r="A447" s="1">
        <v>50473</v>
      </c>
      <c r="C447" s="1"/>
    </row>
    <row r="448" spans="1:3" x14ac:dyDescent="0.25">
      <c r="A448" s="1">
        <v>50516</v>
      </c>
      <c r="C448" s="1"/>
    </row>
    <row r="449" spans="1:3" x14ac:dyDescent="0.25">
      <c r="A449" s="1">
        <v>50518</v>
      </c>
      <c r="C449" s="1"/>
    </row>
    <row r="450" spans="1:3" x14ac:dyDescent="0.25">
      <c r="A450" s="1">
        <v>50526</v>
      </c>
      <c r="C450" s="1"/>
    </row>
    <row r="451" spans="1:3" x14ac:dyDescent="0.25">
      <c r="A451" s="1">
        <v>50580</v>
      </c>
      <c r="C451" s="1"/>
    </row>
    <row r="452" spans="1:3" x14ac:dyDescent="0.25">
      <c r="A452" s="1">
        <v>50655</v>
      </c>
      <c r="C452" s="1"/>
    </row>
    <row r="453" spans="1:3" x14ac:dyDescent="0.25">
      <c r="A453" s="1">
        <v>50690</v>
      </c>
      <c r="C453" s="1"/>
    </row>
    <row r="454" spans="1:3" x14ac:dyDescent="0.25">
      <c r="A454" s="1">
        <v>50711</v>
      </c>
      <c r="C454" s="1"/>
    </row>
    <row r="455" spans="1:3" x14ac:dyDescent="0.25">
      <c r="A455" s="1">
        <v>50724</v>
      </c>
      <c r="C455" s="1"/>
    </row>
    <row r="456" spans="1:3" x14ac:dyDescent="0.25">
      <c r="A456" s="1">
        <v>50764</v>
      </c>
      <c r="C456" s="1"/>
    </row>
    <row r="457" spans="1:3" x14ac:dyDescent="0.25">
      <c r="A457" s="1">
        <v>50771</v>
      </c>
      <c r="C457" s="1"/>
    </row>
    <row r="458" spans="1:3" x14ac:dyDescent="0.25">
      <c r="A458" s="1">
        <v>50822</v>
      </c>
      <c r="C458" s="1"/>
    </row>
    <row r="459" spans="1:3" x14ac:dyDescent="0.25">
      <c r="A459" s="1">
        <v>50823</v>
      </c>
      <c r="C459" s="1"/>
    </row>
    <row r="460" spans="1:3" x14ac:dyDescent="0.25">
      <c r="A460" s="1">
        <v>50868</v>
      </c>
      <c r="C460" s="1"/>
    </row>
    <row r="461" spans="1:3" x14ac:dyDescent="0.25">
      <c r="A461" s="1">
        <v>50881</v>
      </c>
      <c r="C461" s="1"/>
    </row>
    <row r="462" spans="1:3" x14ac:dyDescent="0.25">
      <c r="A462" s="1">
        <v>50891</v>
      </c>
      <c r="C462" s="1"/>
    </row>
    <row r="463" spans="1:3" x14ac:dyDescent="0.25">
      <c r="A463" s="1">
        <v>50930</v>
      </c>
      <c r="C463" s="1"/>
    </row>
    <row r="464" spans="1:3" x14ac:dyDescent="0.25">
      <c r="A464" s="1">
        <v>51020</v>
      </c>
      <c r="C464" s="1"/>
    </row>
    <row r="465" spans="1:3" x14ac:dyDescent="0.25">
      <c r="A465" s="1">
        <v>51055</v>
      </c>
      <c r="C465" s="1"/>
    </row>
    <row r="466" spans="1:3" x14ac:dyDescent="0.25">
      <c r="A466" s="1">
        <v>51076</v>
      </c>
      <c r="C466" s="1"/>
    </row>
    <row r="467" spans="1:3" x14ac:dyDescent="0.25">
      <c r="A467" s="1">
        <v>51089</v>
      </c>
      <c r="C467" s="1"/>
    </row>
    <row r="468" spans="1:3" x14ac:dyDescent="0.25">
      <c r="A468" s="1">
        <v>51129</v>
      </c>
      <c r="C468" s="1"/>
    </row>
    <row r="469" spans="1:3" x14ac:dyDescent="0.25">
      <c r="A469" s="1">
        <v>51136</v>
      </c>
      <c r="C469" s="1"/>
    </row>
    <row r="470" spans="1:3" x14ac:dyDescent="0.25">
      <c r="A470" s="1">
        <v>51179</v>
      </c>
      <c r="C470" s="1"/>
    </row>
    <row r="471" spans="1:3" x14ac:dyDescent="0.25">
      <c r="A471" s="1">
        <v>51180</v>
      </c>
      <c r="C471" s="1"/>
    </row>
    <row r="472" spans="1:3" x14ac:dyDescent="0.25">
      <c r="A472" s="1">
        <v>51225</v>
      </c>
      <c r="C472" s="1"/>
    </row>
    <row r="473" spans="1:3" x14ac:dyDescent="0.25">
      <c r="A473" s="1">
        <v>51247</v>
      </c>
      <c r="C473" s="1"/>
    </row>
    <row r="474" spans="1:3" x14ac:dyDescent="0.25">
      <c r="A474" s="1">
        <v>51257</v>
      </c>
      <c r="C474" s="1"/>
    </row>
    <row r="475" spans="1:3" x14ac:dyDescent="0.25">
      <c r="A475" s="1">
        <v>51287</v>
      </c>
      <c r="C475" s="1"/>
    </row>
    <row r="476" spans="1:3" x14ac:dyDescent="0.25">
      <c r="A476" s="1">
        <v>51386</v>
      </c>
      <c r="C476" s="1"/>
    </row>
    <row r="477" spans="1:3" x14ac:dyDescent="0.25">
      <c r="A477" s="1">
        <v>51421</v>
      </c>
      <c r="C477" s="1"/>
    </row>
    <row r="478" spans="1:3" x14ac:dyDescent="0.25">
      <c r="A478" s="1">
        <v>51442</v>
      </c>
      <c r="C478" s="1"/>
    </row>
    <row r="479" spans="1:3" x14ac:dyDescent="0.25">
      <c r="A479" s="1">
        <v>51455</v>
      </c>
      <c r="C479" s="1"/>
    </row>
    <row r="480" spans="1:3" x14ac:dyDescent="0.25">
      <c r="A480" s="1">
        <v>51495</v>
      </c>
      <c r="C480" s="1"/>
    </row>
    <row r="481" spans="1:3" x14ac:dyDescent="0.25">
      <c r="A481" s="1">
        <v>51502</v>
      </c>
      <c r="C481" s="1"/>
    </row>
    <row r="482" spans="1:3" x14ac:dyDescent="0.25">
      <c r="A482" s="1">
        <v>51564</v>
      </c>
      <c r="C482" s="1"/>
    </row>
    <row r="483" spans="1:3" x14ac:dyDescent="0.25">
      <c r="A483" s="1">
        <v>51565</v>
      </c>
      <c r="C483" s="1"/>
    </row>
    <row r="484" spans="1:3" x14ac:dyDescent="0.25">
      <c r="A484" s="1">
        <v>51610</v>
      </c>
      <c r="C484" s="1"/>
    </row>
    <row r="485" spans="1:3" x14ac:dyDescent="0.25">
      <c r="A485" s="1">
        <v>51612</v>
      </c>
      <c r="C485" s="1"/>
    </row>
    <row r="486" spans="1:3" x14ac:dyDescent="0.25">
      <c r="A486" s="1">
        <v>51622</v>
      </c>
      <c r="C486" s="1"/>
    </row>
    <row r="487" spans="1:3" x14ac:dyDescent="0.25">
      <c r="A487" s="1">
        <v>51672</v>
      </c>
      <c r="C487" s="1"/>
    </row>
    <row r="488" spans="1:3" x14ac:dyDescent="0.25">
      <c r="A488" s="1">
        <v>51751</v>
      </c>
      <c r="C488" s="1"/>
    </row>
    <row r="489" spans="1:3" x14ac:dyDescent="0.25">
      <c r="A489" s="1">
        <v>51786</v>
      </c>
      <c r="C489" s="1"/>
    </row>
    <row r="490" spans="1:3" x14ac:dyDescent="0.25">
      <c r="A490" s="1">
        <v>51807</v>
      </c>
      <c r="C490" s="1"/>
    </row>
    <row r="491" spans="1:3" x14ac:dyDescent="0.25">
      <c r="A491" s="1">
        <v>51820</v>
      </c>
      <c r="C491" s="1"/>
    </row>
    <row r="492" spans="1:3" x14ac:dyDescent="0.25">
      <c r="A492" s="1">
        <v>51860</v>
      </c>
      <c r="C492" s="1"/>
    </row>
    <row r="493" spans="1:3" x14ac:dyDescent="0.25">
      <c r="A493" s="1">
        <v>51867</v>
      </c>
      <c r="C493" s="1"/>
    </row>
    <row r="494" spans="1:3" x14ac:dyDescent="0.25">
      <c r="A494" s="1">
        <v>51914</v>
      </c>
      <c r="C494" s="1"/>
    </row>
    <row r="495" spans="1:3" x14ac:dyDescent="0.25">
      <c r="A495" s="1">
        <v>51915</v>
      </c>
      <c r="C495" s="1"/>
    </row>
    <row r="496" spans="1:3" x14ac:dyDescent="0.25">
      <c r="A496" s="1">
        <v>51960</v>
      </c>
      <c r="C496" s="1"/>
    </row>
    <row r="497" spans="1:3" x14ac:dyDescent="0.25">
      <c r="A497" s="1">
        <v>51977</v>
      </c>
      <c r="C497" s="1"/>
    </row>
    <row r="498" spans="1:3" x14ac:dyDescent="0.25">
      <c r="A498" s="1">
        <v>51987</v>
      </c>
      <c r="C498" s="1"/>
    </row>
    <row r="499" spans="1:3" x14ac:dyDescent="0.25">
      <c r="A499" s="1">
        <v>52022</v>
      </c>
      <c r="C499" s="1"/>
    </row>
    <row r="500" spans="1:3" x14ac:dyDescent="0.25">
      <c r="A500" s="1">
        <v>52116</v>
      </c>
      <c r="C500" s="1"/>
    </row>
    <row r="501" spans="1:3" x14ac:dyDescent="0.25">
      <c r="A501" s="1">
        <v>52151</v>
      </c>
      <c r="C501" s="1"/>
    </row>
    <row r="502" spans="1:3" x14ac:dyDescent="0.25">
      <c r="A502" s="1">
        <v>52172</v>
      </c>
      <c r="C502" s="1"/>
    </row>
    <row r="503" spans="1:3" x14ac:dyDescent="0.25">
      <c r="A503" s="1">
        <v>52185</v>
      </c>
      <c r="C503" s="1"/>
    </row>
    <row r="504" spans="1:3" x14ac:dyDescent="0.25">
      <c r="A504" s="1">
        <v>52225</v>
      </c>
      <c r="C504" s="1"/>
    </row>
    <row r="505" spans="1:3" x14ac:dyDescent="0.25">
      <c r="A505" s="1">
        <v>52232</v>
      </c>
      <c r="C505" s="1"/>
    </row>
    <row r="506" spans="1:3" x14ac:dyDescent="0.25">
      <c r="A506" s="1">
        <v>52271</v>
      </c>
      <c r="C506" s="1"/>
    </row>
    <row r="507" spans="1:3" x14ac:dyDescent="0.25">
      <c r="A507" s="1">
        <v>52272</v>
      </c>
      <c r="C507" s="1"/>
    </row>
    <row r="508" spans="1:3" x14ac:dyDescent="0.25">
      <c r="A508" s="1">
        <v>52317</v>
      </c>
      <c r="C508" s="1"/>
    </row>
    <row r="509" spans="1:3" x14ac:dyDescent="0.25">
      <c r="A509" s="1">
        <v>52342</v>
      </c>
      <c r="C509" s="1"/>
    </row>
    <row r="510" spans="1:3" x14ac:dyDescent="0.25">
      <c r="A510" s="1">
        <v>52352</v>
      </c>
      <c r="C510" s="1"/>
    </row>
    <row r="511" spans="1:3" x14ac:dyDescent="0.25">
      <c r="A511" s="1">
        <v>52379</v>
      </c>
      <c r="C511" s="1"/>
    </row>
    <row r="512" spans="1:3" x14ac:dyDescent="0.25">
      <c r="A512" s="1">
        <v>52481</v>
      </c>
      <c r="C512" s="1"/>
    </row>
    <row r="513" spans="1:3" x14ac:dyDescent="0.25">
      <c r="A513" s="1">
        <v>52516</v>
      </c>
      <c r="C513" s="1"/>
    </row>
    <row r="514" spans="1:3" x14ac:dyDescent="0.25">
      <c r="A514" s="1">
        <v>52537</v>
      </c>
      <c r="C514" s="1"/>
    </row>
    <row r="515" spans="1:3" x14ac:dyDescent="0.25">
      <c r="A515" s="1">
        <v>52550</v>
      </c>
      <c r="C515" s="1"/>
    </row>
    <row r="516" spans="1:3" x14ac:dyDescent="0.25">
      <c r="A516" s="1">
        <v>52590</v>
      </c>
      <c r="C516" s="1"/>
    </row>
    <row r="517" spans="1:3" x14ac:dyDescent="0.25">
      <c r="A517" s="1">
        <v>52597</v>
      </c>
      <c r="C517" s="1"/>
    </row>
    <row r="518" spans="1:3" x14ac:dyDescent="0.25">
      <c r="A518" s="1">
        <v>52656</v>
      </c>
      <c r="C518" s="1"/>
    </row>
    <row r="519" spans="1:3" x14ac:dyDescent="0.25">
      <c r="A519" s="1">
        <v>52657</v>
      </c>
      <c r="C519" s="1"/>
    </row>
    <row r="520" spans="1:3" x14ac:dyDescent="0.25">
      <c r="A520" s="1">
        <v>52702</v>
      </c>
      <c r="C520" s="1"/>
    </row>
    <row r="521" spans="1:3" x14ac:dyDescent="0.25">
      <c r="A521" s="1">
        <v>52708</v>
      </c>
      <c r="C521" s="1"/>
    </row>
    <row r="522" spans="1:3" x14ac:dyDescent="0.25">
      <c r="A522" s="1">
        <v>52718</v>
      </c>
      <c r="C522" s="1"/>
    </row>
    <row r="523" spans="1:3" x14ac:dyDescent="0.25">
      <c r="A523" s="1">
        <v>52764</v>
      </c>
      <c r="C523" s="1"/>
    </row>
    <row r="524" spans="1:3" x14ac:dyDescent="0.25">
      <c r="A524" s="1">
        <v>52847</v>
      </c>
      <c r="C524" s="1"/>
    </row>
    <row r="525" spans="1:3" x14ac:dyDescent="0.25">
      <c r="A525" s="1">
        <v>52882</v>
      </c>
      <c r="C525" s="1"/>
    </row>
    <row r="526" spans="1:3" x14ac:dyDescent="0.25">
      <c r="A526" s="1">
        <v>52903</v>
      </c>
      <c r="C526" s="1"/>
    </row>
    <row r="527" spans="1:3" x14ac:dyDescent="0.25">
      <c r="A527" s="1">
        <v>52916</v>
      </c>
      <c r="C527" s="1"/>
    </row>
    <row r="528" spans="1:3" x14ac:dyDescent="0.25">
      <c r="A528" s="1">
        <v>52956</v>
      </c>
      <c r="C528" s="1"/>
    </row>
    <row r="529" spans="1:3" x14ac:dyDescent="0.25">
      <c r="A529" s="1">
        <v>52963</v>
      </c>
      <c r="C529" s="1"/>
    </row>
    <row r="530" spans="1:3" x14ac:dyDescent="0.25">
      <c r="A530" s="1">
        <v>53013</v>
      </c>
      <c r="C530" s="1"/>
    </row>
    <row r="531" spans="1:3" x14ac:dyDescent="0.25">
      <c r="A531" s="1">
        <v>53014</v>
      </c>
      <c r="C531" s="1"/>
    </row>
    <row r="532" spans="1:3" x14ac:dyDescent="0.25">
      <c r="A532" s="1">
        <v>53059</v>
      </c>
      <c r="C532" s="1"/>
    </row>
    <row r="533" spans="1:3" x14ac:dyDescent="0.25">
      <c r="A533" s="1">
        <v>53073</v>
      </c>
      <c r="C533" s="1"/>
    </row>
    <row r="534" spans="1:3" x14ac:dyDescent="0.25">
      <c r="A534" s="1">
        <v>53083</v>
      </c>
      <c r="C534" s="1"/>
    </row>
    <row r="535" spans="1:3" x14ac:dyDescent="0.25">
      <c r="A535" s="1">
        <v>53121</v>
      </c>
      <c r="C535" s="1"/>
    </row>
    <row r="536" spans="1:3" x14ac:dyDescent="0.25">
      <c r="A536" s="1">
        <v>53212</v>
      </c>
      <c r="C536" s="1"/>
    </row>
    <row r="537" spans="1:3" x14ac:dyDescent="0.25">
      <c r="A537" s="1">
        <v>53247</v>
      </c>
      <c r="C537" s="1"/>
    </row>
    <row r="538" spans="1:3" x14ac:dyDescent="0.25">
      <c r="A538" s="1">
        <v>53268</v>
      </c>
      <c r="C538" s="1"/>
    </row>
    <row r="539" spans="1:3" x14ac:dyDescent="0.25">
      <c r="A539" s="1">
        <v>53281</v>
      </c>
      <c r="C539" s="1"/>
    </row>
    <row r="540" spans="1:3" x14ac:dyDescent="0.25">
      <c r="A540" s="1">
        <v>53321</v>
      </c>
      <c r="C540" s="1"/>
    </row>
    <row r="541" spans="1:3" x14ac:dyDescent="0.25">
      <c r="A541" s="1">
        <v>53328</v>
      </c>
      <c r="C541" s="1"/>
    </row>
    <row r="542" spans="1:3" x14ac:dyDescent="0.25">
      <c r="A542" s="1">
        <v>53363</v>
      </c>
      <c r="C542" s="1"/>
    </row>
    <row r="543" spans="1:3" x14ac:dyDescent="0.25">
      <c r="A543" s="1">
        <v>53364</v>
      </c>
      <c r="C543" s="1"/>
    </row>
    <row r="544" spans="1:3" x14ac:dyDescent="0.25">
      <c r="A544" s="1">
        <v>53409</v>
      </c>
      <c r="C544" s="1"/>
    </row>
    <row r="545" spans="1:3" x14ac:dyDescent="0.25">
      <c r="A545" s="1">
        <v>53438</v>
      </c>
      <c r="C545" s="1"/>
    </row>
    <row r="546" spans="1:3" x14ac:dyDescent="0.25">
      <c r="A546" s="1">
        <v>53448</v>
      </c>
      <c r="C546" s="1"/>
    </row>
    <row r="547" spans="1:3" x14ac:dyDescent="0.25">
      <c r="A547" s="1">
        <v>53471</v>
      </c>
      <c r="C547" s="1"/>
    </row>
    <row r="548" spans="1:3" x14ac:dyDescent="0.25">
      <c r="A548" s="1">
        <v>53577</v>
      </c>
      <c r="C548" s="1"/>
    </row>
    <row r="549" spans="1:3" x14ac:dyDescent="0.25">
      <c r="A549" s="1">
        <v>53612</v>
      </c>
      <c r="C549" s="1"/>
    </row>
    <row r="550" spans="1:3" x14ac:dyDescent="0.25">
      <c r="A550" s="1">
        <v>53633</v>
      </c>
      <c r="C550" s="1"/>
    </row>
    <row r="551" spans="1:3" x14ac:dyDescent="0.25">
      <c r="A551" s="1">
        <v>53646</v>
      </c>
      <c r="C551" s="1"/>
    </row>
    <row r="552" spans="1:3" x14ac:dyDescent="0.25">
      <c r="A552" s="1">
        <v>53686</v>
      </c>
      <c r="C552" s="1"/>
    </row>
    <row r="553" spans="1:3" x14ac:dyDescent="0.25">
      <c r="A553" s="1">
        <v>53693</v>
      </c>
      <c r="C553" s="1"/>
    </row>
    <row r="554" spans="1:3" x14ac:dyDescent="0.25">
      <c r="A554" s="1">
        <v>53748</v>
      </c>
      <c r="C554" s="1"/>
    </row>
    <row r="555" spans="1:3" x14ac:dyDescent="0.25">
      <c r="A555" s="1">
        <v>53749</v>
      </c>
      <c r="C555" s="1"/>
    </row>
    <row r="556" spans="1:3" x14ac:dyDescent="0.25">
      <c r="A556" s="1">
        <v>53794</v>
      </c>
      <c r="C556" s="1"/>
    </row>
    <row r="557" spans="1:3" x14ac:dyDescent="0.25">
      <c r="A557" s="1">
        <v>53803</v>
      </c>
      <c r="C557" s="1"/>
    </row>
    <row r="558" spans="1:3" x14ac:dyDescent="0.25">
      <c r="A558" s="1">
        <v>53813</v>
      </c>
      <c r="C558" s="1"/>
    </row>
    <row r="559" spans="1:3" x14ac:dyDescent="0.25">
      <c r="A559" s="1">
        <v>53856</v>
      </c>
      <c r="C559" s="1"/>
    </row>
    <row r="560" spans="1:3" x14ac:dyDescent="0.25">
      <c r="A560" s="1">
        <v>53942</v>
      </c>
      <c r="C560" s="1"/>
    </row>
    <row r="561" spans="1:3" x14ac:dyDescent="0.25">
      <c r="A561" s="1">
        <v>53977</v>
      </c>
      <c r="C561" s="1"/>
    </row>
    <row r="562" spans="1:3" x14ac:dyDescent="0.25">
      <c r="A562" s="1">
        <v>53998</v>
      </c>
      <c r="C562" s="1"/>
    </row>
    <row r="563" spans="1:3" x14ac:dyDescent="0.25">
      <c r="A563" s="1">
        <v>54011</v>
      </c>
      <c r="C563" s="1"/>
    </row>
    <row r="564" spans="1:3" x14ac:dyDescent="0.25">
      <c r="A564" s="1">
        <v>54051</v>
      </c>
      <c r="C564" s="1"/>
    </row>
    <row r="565" spans="1:3" x14ac:dyDescent="0.25">
      <c r="A565" s="1">
        <v>54058</v>
      </c>
      <c r="C565" s="1"/>
    </row>
    <row r="566" spans="1:3" x14ac:dyDescent="0.25">
      <c r="A566" s="1">
        <v>54105</v>
      </c>
      <c r="C566" s="1"/>
    </row>
    <row r="567" spans="1:3" x14ac:dyDescent="0.25">
      <c r="A567" s="1">
        <v>54106</v>
      </c>
      <c r="C567" s="1"/>
    </row>
    <row r="568" spans="1:3" x14ac:dyDescent="0.25">
      <c r="A568" s="1">
        <v>54151</v>
      </c>
      <c r="C568" s="1"/>
    </row>
    <row r="569" spans="1:3" x14ac:dyDescent="0.25">
      <c r="A569" s="1">
        <v>54169</v>
      </c>
      <c r="C569" s="1"/>
    </row>
    <row r="570" spans="1:3" x14ac:dyDescent="0.25">
      <c r="A570" s="1">
        <v>54179</v>
      </c>
      <c r="C570" s="1"/>
    </row>
    <row r="571" spans="1:3" x14ac:dyDescent="0.25">
      <c r="A571" s="1">
        <v>54213</v>
      </c>
      <c r="C571" s="1"/>
    </row>
    <row r="572" spans="1:3" x14ac:dyDescent="0.25">
      <c r="A572" s="1">
        <v>54308</v>
      </c>
      <c r="C572" s="1"/>
    </row>
    <row r="573" spans="1:3" x14ac:dyDescent="0.25">
      <c r="A573" s="1">
        <v>54343</v>
      </c>
      <c r="C573" s="1"/>
    </row>
    <row r="574" spans="1:3" x14ac:dyDescent="0.25">
      <c r="A574" s="1">
        <v>54364</v>
      </c>
      <c r="C574" s="1"/>
    </row>
    <row r="575" spans="1:3" x14ac:dyDescent="0.25">
      <c r="A575" s="1">
        <v>54377</v>
      </c>
      <c r="C575" s="1"/>
    </row>
    <row r="576" spans="1:3" x14ac:dyDescent="0.25">
      <c r="A576" s="1">
        <v>54417</v>
      </c>
      <c r="C576" s="1"/>
    </row>
    <row r="577" spans="1:3" x14ac:dyDescent="0.25">
      <c r="A577" s="1">
        <v>54424</v>
      </c>
      <c r="C577" s="1"/>
    </row>
    <row r="578" spans="1:3" x14ac:dyDescent="0.25">
      <c r="A578" s="1">
        <v>54483</v>
      </c>
      <c r="C578" s="1"/>
    </row>
    <row r="579" spans="1:3" x14ac:dyDescent="0.25">
      <c r="A579" s="1">
        <v>54484</v>
      </c>
      <c r="C579" s="1"/>
    </row>
    <row r="580" spans="1:3" x14ac:dyDescent="0.25">
      <c r="A580" s="1">
        <v>54529</v>
      </c>
      <c r="C580" s="1"/>
    </row>
    <row r="581" spans="1:3" x14ac:dyDescent="0.25">
      <c r="A581" s="1">
        <v>54534</v>
      </c>
      <c r="C581" s="1"/>
    </row>
    <row r="582" spans="1:3" x14ac:dyDescent="0.25">
      <c r="A582" s="1">
        <v>54544</v>
      </c>
      <c r="C582" s="1"/>
    </row>
    <row r="583" spans="1:3" x14ac:dyDescent="0.25">
      <c r="A583" s="1">
        <v>54591</v>
      </c>
      <c r="C583" s="1"/>
    </row>
    <row r="584" spans="1:3" x14ac:dyDescent="0.25">
      <c r="A584" s="1">
        <v>54673</v>
      </c>
      <c r="C584" s="1"/>
    </row>
    <row r="585" spans="1:3" x14ac:dyDescent="0.25">
      <c r="A585" s="1">
        <v>54708</v>
      </c>
      <c r="C585" s="1"/>
    </row>
    <row r="586" spans="1:3" x14ac:dyDescent="0.25">
      <c r="A586" s="1">
        <v>54729</v>
      </c>
      <c r="C586" s="1"/>
    </row>
    <row r="587" spans="1:3" x14ac:dyDescent="0.25">
      <c r="A587" s="1">
        <v>54742</v>
      </c>
      <c r="C587" s="1"/>
    </row>
    <row r="588" spans="1:3" x14ac:dyDescent="0.25">
      <c r="A588" s="1">
        <v>54782</v>
      </c>
      <c r="C588" s="1"/>
    </row>
    <row r="589" spans="1:3" x14ac:dyDescent="0.25">
      <c r="A589" s="1">
        <v>54789</v>
      </c>
      <c r="C589" s="1"/>
    </row>
    <row r="590" spans="1:3" x14ac:dyDescent="0.25">
      <c r="A590" s="1">
        <v>54840</v>
      </c>
      <c r="C590" s="1"/>
    </row>
    <row r="591" spans="1:3" x14ac:dyDescent="0.25">
      <c r="A591" s="1">
        <v>54841</v>
      </c>
      <c r="C591" s="1"/>
    </row>
    <row r="592" spans="1:3" x14ac:dyDescent="0.25">
      <c r="A592" s="1">
        <v>54886</v>
      </c>
      <c r="C592" s="1"/>
    </row>
    <row r="593" spans="1:3" x14ac:dyDescent="0.25">
      <c r="A593" s="1">
        <v>54899</v>
      </c>
      <c r="C593" s="1"/>
    </row>
    <row r="594" spans="1:3" x14ac:dyDescent="0.25">
      <c r="A594" s="1">
        <v>54909</v>
      </c>
      <c r="C594" s="1"/>
    </row>
    <row r="595" spans="1:3" x14ac:dyDescent="0.25">
      <c r="A595" s="1">
        <v>54948</v>
      </c>
      <c r="C595" s="1"/>
    </row>
    <row r="596" spans="1:3" x14ac:dyDescent="0.25">
      <c r="A596" s="1">
        <v>55038</v>
      </c>
      <c r="C596" s="1"/>
    </row>
    <row r="597" spans="1:3" x14ac:dyDescent="0.25">
      <c r="A597" s="1">
        <v>55073</v>
      </c>
      <c r="C597" s="1"/>
    </row>
    <row r="598" spans="1:3" x14ac:dyDescent="0.25">
      <c r="A598" s="1">
        <v>55094</v>
      </c>
      <c r="C598" s="1"/>
    </row>
    <row r="599" spans="1:3" x14ac:dyDescent="0.25">
      <c r="A599" s="1">
        <v>55107</v>
      </c>
      <c r="C599" s="1"/>
    </row>
    <row r="600" spans="1:3" x14ac:dyDescent="0.25">
      <c r="A600" s="1">
        <v>55147</v>
      </c>
      <c r="C600" s="1"/>
    </row>
    <row r="601" spans="1:3" x14ac:dyDescent="0.25">
      <c r="A601" s="1">
        <v>55154</v>
      </c>
      <c r="C601" s="1"/>
    </row>
    <row r="602" spans="1:3" x14ac:dyDescent="0.25">
      <c r="A602" s="1">
        <v>55197</v>
      </c>
      <c r="C602" s="1"/>
    </row>
    <row r="603" spans="1:3" x14ac:dyDescent="0.25">
      <c r="A603" s="1">
        <v>55198</v>
      </c>
      <c r="C603" s="1"/>
    </row>
    <row r="604" spans="1:3" x14ac:dyDescent="0.25">
      <c r="A604" s="1">
        <v>55243</v>
      </c>
      <c r="C604" s="1"/>
    </row>
    <row r="605" spans="1:3" x14ac:dyDescent="0.25">
      <c r="A605" s="1">
        <v>55264</v>
      </c>
      <c r="C605" s="1"/>
    </row>
    <row r="606" spans="1:3" x14ac:dyDescent="0.25">
      <c r="A606" s="1">
        <v>55274</v>
      </c>
      <c r="C606" s="1"/>
    </row>
    <row r="607" spans="1:3" x14ac:dyDescent="0.25">
      <c r="A607" s="1">
        <v>55305</v>
      </c>
      <c r="C607" s="1"/>
    </row>
    <row r="608" spans="1:3" x14ac:dyDescent="0.25">
      <c r="A608" s="1">
        <v>55403</v>
      </c>
      <c r="C608" s="1"/>
    </row>
    <row r="609" spans="1:3" x14ac:dyDescent="0.25">
      <c r="A609" s="1">
        <v>55438</v>
      </c>
      <c r="C609" s="1"/>
    </row>
    <row r="610" spans="1:3" x14ac:dyDescent="0.25">
      <c r="A610" s="1">
        <v>55459</v>
      </c>
      <c r="C610" s="1"/>
    </row>
    <row r="611" spans="1:3" x14ac:dyDescent="0.25">
      <c r="A611" s="1">
        <v>55472</v>
      </c>
      <c r="C611" s="1"/>
    </row>
    <row r="612" spans="1:3" x14ac:dyDescent="0.25">
      <c r="A612" s="1">
        <v>55512</v>
      </c>
      <c r="C612" s="1"/>
    </row>
    <row r="613" spans="1:3" x14ac:dyDescent="0.25">
      <c r="A613" s="1">
        <v>55519</v>
      </c>
      <c r="C613" s="1"/>
    </row>
    <row r="614" spans="1:3" x14ac:dyDescent="0.25">
      <c r="A614" s="1">
        <v>55582</v>
      </c>
      <c r="C614" s="1"/>
    </row>
    <row r="615" spans="1:3" x14ac:dyDescent="0.25">
      <c r="A615" s="1">
        <v>55583</v>
      </c>
      <c r="C615" s="1"/>
    </row>
    <row r="616" spans="1:3" x14ac:dyDescent="0.25">
      <c r="A616" s="1">
        <v>55628</v>
      </c>
      <c r="C616" s="1"/>
    </row>
    <row r="617" spans="1:3" x14ac:dyDescent="0.25">
      <c r="A617" s="1">
        <v>55630</v>
      </c>
      <c r="C617" s="1"/>
    </row>
    <row r="618" spans="1:3" x14ac:dyDescent="0.25">
      <c r="A618" s="1">
        <v>55640</v>
      </c>
      <c r="C618" s="1"/>
    </row>
    <row r="619" spans="1:3" x14ac:dyDescent="0.25">
      <c r="A619" s="1">
        <v>55690</v>
      </c>
      <c r="C619" s="1"/>
    </row>
    <row r="620" spans="1:3" x14ac:dyDescent="0.25">
      <c r="A620" s="1">
        <v>55769</v>
      </c>
      <c r="C620" s="1"/>
    </row>
    <row r="621" spans="1:3" x14ac:dyDescent="0.25">
      <c r="A621" s="1">
        <v>55804</v>
      </c>
      <c r="C621" s="1"/>
    </row>
    <row r="622" spans="1:3" x14ac:dyDescent="0.25">
      <c r="A622" s="1">
        <v>55825</v>
      </c>
      <c r="C622" s="1"/>
    </row>
    <row r="623" spans="1:3" x14ac:dyDescent="0.25">
      <c r="A623" s="1">
        <v>55838</v>
      </c>
      <c r="C623" s="1"/>
    </row>
    <row r="624" spans="1:3" x14ac:dyDescent="0.25">
      <c r="A624" s="1">
        <v>55878</v>
      </c>
      <c r="C624" s="1"/>
    </row>
    <row r="625" spans="1:3" x14ac:dyDescent="0.25">
      <c r="A625" s="1">
        <v>55885</v>
      </c>
      <c r="C625" s="1"/>
    </row>
    <row r="626" spans="1:3" x14ac:dyDescent="0.25">
      <c r="A626" s="1">
        <v>55932</v>
      </c>
      <c r="C626" s="1"/>
    </row>
    <row r="627" spans="1:3" x14ac:dyDescent="0.25">
      <c r="A627" s="1">
        <v>55933</v>
      </c>
      <c r="C627" s="1"/>
    </row>
    <row r="628" spans="1:3" x14ac:dyDescent="0.25">
      <c r="A628" s="1">
        <v>55978</v>
      </c>
      <c r="C628" s="1"/>
    </row>
    <row r="629" spans="1:3" x14ac:dyDescent="0.25">
      <c r="A629" s="1">
        <v>55995</v>
      </c>
      <c r="C629" s="1"/>
    </row>
    <row r="630" spans="1:3" x14ac:dyDescent="0.25">
      <c r="A630" s="1">
        <v>56005</v>
      </c>
      <c r="C630" s="1"/>
    </row>
    <row r="631" spans="1:3" x14ac:dyDescent="0.25">
      <c r="A631" s="1">
        <v>56040</v>
      </c>
      <c r="C631" s="1"/>
    </row>
    <row r="632" spans="1:3" x14ac:dyDescent="0.25">
      <c r="A632" s="1">
        <v>56134</v>
      </c>
      <c r="C632" s="1"/>
    </row>
    <row r="633" spans="1:3" x14ac:dyDescent="0.25">
      <c r="A633" s="1">
        <v>56169</v>
      </c>
      <c r="C633" s="1"/>
    </row>
    <row r="634" spans="1:3" x14ac:dyDescent="0.25">
      <c r="A634" s="1">
        <v>56190</v>
      </c>
      <c r="C634" s="1"/>
    </row>
    <row r="635" spans="1:3" x14ac:dyDescent="0.25">
      <c r="A635" s="1">
        <v>56203</v>
      </c>
      <c r="C635" s="1"/>
    </row>
    <row r="636" spans="1:3" x14ac:dyDescent="0.25">
      <c r="A636" s="1">
        <v>56243</v>
      </c>
      <c r="C636" s="1"/>
    </row>
    <row r="637" spans="1:3" x14ac:dyDescent="0.25">
      <c r="A637" s="1">
        <v>56250</v>
      </c>
      <c r="C637" s="1"/>
    </row>
    <row r="638" spans="1:3" x14ac:dyDescent="0.25">
      <c r="A638" s="1">
        <v>56289</v>
      </c>
      <c r="C638" s="1"/>
    </row>
    <row r="639" spans="1:3" x14ac:dyDescent="0.25">
      <c r="A639" s="1">
        <v>56290</v>
      </c>
      <c r="C639" s="1"/>
    </row>
    <row r="640" spans="1:3" x14ac:dyDescent="0.25">
      <c r="A640" s="1">
        <v>56335</v>
      </c>
      <c r="C640" s="1"/>
    </row>
    <row r="641" spans="1:3" x14ac:dyDescent="0.25">
      <c r="A641" s="1">
        <v>56360</v>
      </c>
      <c r="C641" s="1"/>
    </row>
    <row r="642" spans="1:3" x14ac:dyDescent="0.25">
      <c r="A642" s="1">
        <v>56370</v>
      </c>
      <c r="C642" s="1"/>
    </row>
    <row r="643" spans="1:3" x14ac:dyDescent="0.25">
      <c r="A643" s="1">
        <v>56397</v>
      </c>
      <c r="C643" s="1"/>
    </row>
    <row r="644" spans="1:3" x14ac:dyDescent="0.25">
      <c r="A644" s="1">
        <v>56499</v>
      </c>
      <c r="C644" s="1"/>
    </row>
    <row r="645" spans="1:3" x14ac:dyDescent="0.25">
      <c r="A645" s="1">
        <v>56534</v>
      </c>
      <c r="C645" s="1"/>
    </row>
    <row r="646" spans="1:3" x14ac:dyDescent="0.25">
      <c r="A646" s="1">
        <v>56555</v>
      </c>
      <c r="C646" s="1"/>
    </row>
    <row r="647" spans="1:3" x14ac:dyDescent="0.25">
      <c r="A647" s="1">
        <v>56568</v>
      </c>
      <c r="C647" s="1"/>
    </row>
    <row r="648" spans="1:3" x14ac:dyDescent="0.25">
      <c r="A648" s="1">
        <v>56608</v>
      </c>
      <c r="C648" s="1"/>
    </row>
    <row r="649" spans="1:3" x14ac:dyDescent="0.25">
      <c r="A649" s="1">
        <v>56615</v>
      </c>
      <c r="C649" s="1"/>
    </row>
    <row r="650" spans="1:3" x14ac:dyDescent="0.25">
      <c r="A650" s="1">
        <v>56674</v>
      </c>
      <c r="C650" s="1"/>
    </row>
    <row r="651" spans="1:3" x14ac:dyDescent="0.25">
      <c r="A651" s="1">
        <v>56675</v>
      </c>
      <c r="C651" s="1"/>
    </row>
    <row r="652" spans="1:3" x14ac:dyDescent="0.25">
      <c r="A652" s="1">
        <v>56720</v>
      </c>
      <c r="C652" s="1"/>
    </row>
    <row r="653" spans="1:3" x14ac:dyDescent="0.25">
      <c r="A653" s="1">
        <v>56725</v>
      </c>
      <c r="C653" s="1"/>
    </row>
    <row r="654" spans="1:3" x14ac:dyDescent="0.25">
      <c r="A654" s="1">
        <v>56735</v>
      </c>
      <c r="C654" s="1"/>
    </row>
    <row r="655" spans="1:3" x14ac:dyDescent="0.25">
      <c r="A655" s="1">
        <v>56782</v>
      </c>
      <c r="C655" s="1"/>
    </row>
    <row r="656" spans="1:3" x14ac:dyDescent="0.25">
      <c r="A656" s="1">
        <v>56864</v>
      </c>
      <c r="C656" s="1"/>
    </row>
    <row r="657" spans="1:3" x14ac:dyDescent="0.25">
      <c r="A657" s="1">
        <v>56899</v>
      </c>
      <c r="C657" s="1"/>
    </row>
    <row r="658" spans="1:3" x14ac:dyDescent="0.25">
      <c r="A658" s="1">
        <v>56920</v>
      </c>
      <c r="C658" s="1"/>
    </row>
    <row r="659" spans="1:3" x14ac:dyDescent="0.25">
      <c r="A659" s="1">
        <v>56933</v>
      </c>
      <c r="C659" s="1"/>
    </row>
    <row r="660" spans="1:3" x14ac:dyDescent="0.25">
      <c r="A660" s="1">
        <v>56973</v>
      </c>
      <c r="C660" s="1"/>
    </row>
    <row r="661" spans="1:3" x14ac:dyDescent="0.25">
      <c r="A661" s="1">
        <v>56980</v>
      </c>
      <c r="C661" s="1"/>
    </row>
    <row r="662" spans="1:3" x14ac:dyDescent="0.25">
      <c r="A662" s="1">
        <v>57024</v>
      </c>
      <c r="C662" s="1"/>
    </row>
    <row r="663" spans="1:3" x14ac:dyDescent="0.25">
      <c r="A663" s="1">
        <v>57025</v>
      </c>
      <c r="C663" s="1"/>
    </row>
    <row r="664" spans="1:3" x14ac:dyDescent="0.25">
      <c r="A664" s="1">
        <v>57070</v>
      </c>
      <c r="C664" s="1"/>
    </row>
    <row r="665" spans="1:3" x14ac:dyDescent="0.25">
      <c r="A665" s="1">
        <v>57091</v>
      </c>
      <c r="C665" s="1"/>
    </row>
    <row r="666" spans="1:3" x14ac:dyDescent="0.25">
      <c r="A666" s="1">
        <v>57101</v>
      </c>
      <c r="C666" s="1"/>
    </row>
    <row r="667" spans="1:3" x14ac:dyDescent="0.25">
      <c r="A667" s="1">
        <v>57132</v>
      </c>
      <c r="C667" s="1"/>
    </row>
    <row r="668" spans="1:3" x14ac:dyDescent="0.25">
      <c r="A668" s="1">
        <v>57230</v>
      </c>
      <c r="C668" s="1"/>
    </row>
    <row r="669" spans="1:3" x14ac:dyDescent="0.25">
      <c r="A669" s="1">
        <v>57265</v>
      </c>
      <c r="C669" s="1"/>
    </row>
    <row r="670" spans="1:3" x14ac:dyDescent="0.25">
      <c r="A670" s="1">
        <v>57286</v>
      </c>
      <c r="C670" s="1"/>
    </row>
    <row r="671" spans="1:3" x14ac:dyDescent="0.25">
      <c r="A671" s="1">
        <v>57299</v>
      </c>
      <c r="C671" s="1"/>
    </row>
    <row r="672" spans="1:3" x14ac:dyDescent="0.25">
      <c r="A672" s="1">
        <v>57339</v>
      </c>
      <c r="C672" s="1"/>
    </row>
    <row r="673" spans="1:3" x14ac:dyDescent="0.25">
      <c r="A673" s="1">
        <v>57346</v>
      </c>
      <c r="C673" s="1"/>
    </row>
    <row r="674" spans="1:3" x14ac:dyDescent="0.25">
      <c r="A674" s="1">
        <v>57409</v>
      </c>
      <c r="C674" s="1"/>
    </row>
    <row r="675" spans="1:3" x14ac:dyDescent="0.25">
      <c r="A675" s="1">
        <v>57410</v>
      </c>
      <c r="C675" s="1"/>
    </row>
    <row r="676" spans="1:3" x14ac:dyDescent="0.25">
      <c r="A676" s="1">
        <v>57455</v>
      </c>
      <c r="C676" s="1"/>
    </row>
    <row r="677" spans="1:3" x14ac:dyDescent="0.25">
      <c r="A677" s="1">
        <v>57456</v>
      </c>
      <c r="C677" s="1"/>
    </row>
    <row r="678" spans="1:3" x14ac:dyDescent="0.25">
      <c r="A678" s="1">
        <v>57466</v>
      </c>
      <c r="C678" s="1"/>
    </row>
    <row r="679" spans="1:3" x14ac:dyDescent="0.25">
      <c r="A679" s="1">
        <v>57517</v>
      </c>
      <c r="C679" s="1"/>
    </row>
    <row r="680" spans="1:3" x14ac:dyDescent="0.25">
      <c r="A680" s="1">
        <v>57595</v>
      </c>
      <c r="C680" s="1"/>
    </row>
    <row r="681" spans="1:3" x14ac:dyDescent="0.25">
      <c r="A681" s="1">
        <v>57630</v>
      </c>
      <c r="C681" s="1"/>
    </row>
    <row r="682" spans="1:3" x14ac:dyDescent="0.25">
      <c r="A682" s="1">
        <v>57651</v>
      </c>
      <c r="C682" s="1"/>
    </row>
    <row r="683" spans="1:3" x14ac:dyDescent="0.25">
      <c r="A683" s="1">
        <v>57664</v>
      </c>
      <c r="C683" s="1"/>
    </row>
    <row r="684" spans="1:3" x14ac:dyDescent="0.25">
      <c r="A684" s="1">
        <v>57704</v>
      </c>
      <c r="C684" s="1"/>
    </row>
    <row r="685" spans="1:3" x14ac:dyDescent="0.25">
      <c r="A685" s="1">
        <v>57711</v>
      </c>
      <c r="C685" s="1"/>
    </row>
    <row r="686" spans="1:3" x14ac:dyDescent="0.25">
      <c r="A686" s="1">
        <v>57766</v>
      </c>
      <c r="C686" s="1"/>
    </row>
    <row r="687" spans="1:3" x14ac:dyDescent="0.25">
      <c r="A687" s="1">
        <v>57767</v>
      </c>
      <c r="C687" s="1"/>
    </row>
    <row r="688" spans="1:3" x14ac:dyDescent="0.25">
      <c r="A688" s="1">
        <v>57812</v>
      </c>
      <c r="C688" s="1"/>
    </row>
    <row r="689" spans="1:3" x14ac:dyDescent="0.25">
      <c r="A689" s="1">
        <v>57821</v>
      </c>
      <c r="C689" s="1"/>
    </row>
    <row r="690" spans="1:3" x14ac:dyDescent="0.25">
      <c r="A690" s="1">
        <v>57831</v>
      </c>
      <c r="C690" s="1"/>
    </row>
    <row r="691" spans="1:3" x14ac:dyDescent="0.25">
      <c r="A691" s="1">
        <v>57874</v>
      </c>
      <c r="C691" s="1"/>
    </row>
    <row r="692" spans="1:3" x14ac:dyDescent="0.25">
      <c r="A692" s="1">
        <v>57960</v>
      </c>
      <c r="C692" s="1"/>
    </row>
    <row r="693" spans="1:3" x14ac:dyDescent="0.25">
      <c r="A693" s="1">
        <v>57995</v>
      </c>
      <c r="C693" s="1"/>
    </row>
    <row r="694" spans="1:3" x14ac:dyDescent="0.25">
      <c r="A694" s="1">
        <v>58016</v>
      </c>
      <c r="C694" s="1"/>
    </row>
    <row r="695" spans="1:3" x14ac:dyDescent="0.25">
      <c r="A695" s="1">
        <v>58029</v>
      </c>
      <c r="C695" s="1"/>
    </row>
    <row r="696" spans="1:3" x14ac:dyDescent="0.25">
      <c r="A696" s="1">
        <v>58069</v>
      </c>
      <c r="C696" s="1"/>
    </row>
    <row r="697" spans="1:3" x14ac:dyDescent="0.25">
      <c r="A697" s="1">
        <v>58076</v>
      </c>
      <c r="C697" s="1"/>
    </row>
    <row r="698" spans="1:3" x14ac:dyDescent="0.25">
      <c r="A698" s="1">
        <v>58116</v>
      </c>
      <c r="C698" s="1"/>
    </row>
    <row r="699" spans="1:3" x14ac:dyDescent="0.25">
      <c r="A699" s="1">
        <v>58117</v>
      </c>
      <c r="C699" s="1"/>
    </row>
    <row r="700" spans="1:3" x14ac:dyDescent="0.25">
      <c r="A700" s="1">
        <v>58162</v>
      </c>
      <c r="C700" s="1"/>
    </row>
    <row r="701" spans="1:3" x14ac:dyDescent="0.25">
      <c r="A701" s="1">
        <v>58186</v>
      </c>
      <c r="C701" s="1"/>
    </row>
    <row r="702" spans="1:3" x14ac:dyDescent="0.25">
      <c r="A702" s="1">
        <v>58196</v>
      </c>
      <c r="C702" s="1"/>
    </row>
    <row r="703" spans="1:3" x14ac:dyDescent="0.25">
      <c r="A703" s="1">
        <v>58224</v>
      </c>
      <c r="C703" s="1"/>
    </row>
    <row r="704" spans="1:3" x14ac:dyDescent="0.25">
      <c r="A704" s="1">
        <v>58325</v>
      </c>
      <c r="C704" s="1"/>
    </row>
    <row r="705" spans="1:3" x14ac:dyDescent="0.25">
      <c r="A705" s="1">
        <v>58360</v>
      </c>
      <c r="C705" s="1"/>
    </row>
    <row r="706" spans="1:3" x14ac:dyDescent="0.25">
      <c r="A706" s="1">
        <v>58381</v>
      </c>
      <c r="C706" s="1"/>
    </row>
    <row r="707" spans="1:3" x14ac:dyDescent="0.25">
      <c r="A707" s="1">
        <v>58394</v>
      </c>
      <c r="C707" s="1"/>
    </row>
    <row r="708" spans="1:3" x14ac:dyDescent="0.25">
      <c r="A708" s="1">
        <v>58434</v>
      </c>
      <c r="C708" s="1"/>
    </row>
    <row r="709" spans="1:3" x14ac:dyDescent="0.25">
      <c r="A709" s="1">
        <v>58441</v>
      </c>
      <c r="C709" s="1"/>
    </row>
    <row r="710" spans="1:3" x14ac:dyDescent="0.25">
      <c r="A710" s="1">
        <v>58501</v>
      </c>
      <c r="C710" s="1"/>
    </row>
    <row r="711" spans="1:3" x14ac:dyDescent="0.25">
      <c r="A711" s="1">
        <v>58502</v>
      </c>
      <c r="C711" s="1"/>
    </row>
    <row r="712" spans="1:3" x14ac:dyDescent="0.25">
      <c r="A712" s="1">
        <v>58547</v>
      </c>
      <c r="C712" s="1"/>
    </row>
    <row r="713" spans="1:3" x14ac:dyDescent="0.25">
      <c r="A713" s="1">
        <v>58552</v>
      </c>
      <c r="C713" s="1"/>
    </row>
    <row r="714" spans="1:3" x14ac:dyDescent="0.25">
      <c r="A714" s="1">
        <v>58562</v>
      </c>
      <c r="C714" s="1"/>
    </row>
    <row r="715" spans="1:3" x14ac:dyDescent="0.25">
      <c r="A715" s="1">
        <v>58609</v>
      </c>
      <c r="C715" s="1"/>
    </row>
    <row r="716" spans="1:3" x14ac:dyDescent="0.25">
      <c r="A716" s="1">
        <v>58691</v>
      </c>
      <c r="C716" s="1"/>
    </row>
    <row r="717" spans="1:3" x14ac:dyDescent="0.25">
      <c r="A717" s="1">
        <v>58726</v>
      </c>
      <c r="C717" s="1"/>
    </row>
    <row r="718" spans="1:3" x14ac:dyDescent="0.25">
      <c r="A718" s="1">
        <v>58747</v>
      </c>
      <c r="C718" s="1"/>
    </row>
    <row r="719" spans="1:3" x14ac:dyDescent="0.25">
      <c r="A719" s="1">
        <v>58760</v>
      </c>
      <c r="C719" s="1"/>
    </row>
    <row r="720" spans="1:3" x14ac:dyDescent="0.25">
      <c r="A720" s="1">
        <v>58800</v>
      </c>
      <c r="C720" s="1"/>
    </row>
    <row r="721" spans="1:3" x14ac:dyDescent="0.25">
      <c r="A721" s="1">
        <v>58807</v>
      </c>
      <c r="C721" s="1"/>
    </row>
    <row r="722" spans="1:3" x14ac:dyDescent="0.25">
      <c r="A722" s="1">
        <v>58858</v>
      </c>
      <c r="C722" s="1"/>
    </row>
    <row r="723" spans="1:3" x14ac:dyDescent="0.25">
      <c r="A723" s="1">
        <v>58859</v>
      </c>
      <c r="C723" s="1"/>
    </row>
    <row r="724" spans="1:3" x14ac:dyDescent="0.25">
      <c r="A724" s="1">
        <v>58904</v>
      </c>
      <c r="C724" s="1"/>
    </row>
    <row r="725" spans="1:3" x14ac:dyDescent="0.25">
      <c r="A725" s="1">
        <v>58917</v>
      </c>
      <c r="C725" s="1"/>
    </row>
    <row r="726" spans="1:3" x14ac:dyDescent="0.25">
      <c r="A726" s="1">
        <v>58927</v>
      </c>
      <c r="C726" s="1"/>
    </row>
    <row r="727" spans="1:3" x14ac:dyDescent="0.25">
      <c r="A727" s="1">
        <v>58966</v>
      </c>
      <c r="C727" s="1"/>
    </row>
    <row r="728" spans="1:3" x14ac:dyDescent="0.25">
      <c r="A728" s="1">
        <v>59056</v>
      </c>
      <c r="C728" s="1"/>
    </row>
    <row r="729" spans="1:3" x14ac:dyDescent="0.25">
      <c r="A729" s="1">
        <v>59091</v>
      </c>
      <c r="C729" s="1"/>
    </row>
    <row r="730" spans="1:3" x14ac:dyDescent="0.25">
      <c r="A730" s="1">
        <v>59112</v>
      </c>
      <c r="C730" s="1"/>
    </row>
    <row r="731" spans="1:3" x14ac:dyDescent="0.25">
      <c r="A731" s="1">
        <v>59125</v>
      </c>
      <c r="C731" s="1"/>
    </row>
    <row r="732" spans="1:3" x14ac:dyDescent="0.25">
      <c r="A732" s="1">
        <v>59165</v>
      </c>
      <c r="C732" s="1"/>
    </row>
    <row r="733" spans="1:3" x14ac:dyDescent="0.25">
      <c r="A733" s="1">
        <v>59172</v>
      </c>
      <c r="C733" s="1"/>
    </row>
    <row r="734" spans="1:3" x14ac:dyDescent="0.25">
      <c r="A734" s="1">
        <v>59208</v>
      </c>
      <c r="C734" s="1"/>
    </row>
    <row r="735" spans="1:3" x14ac:dyDescent="0.25">
      <c r="A735" s="1">
        <v>59209</v>
      </c>
      <c r="C735" s="1"/>
    </row>
    <row r="736" spans="1:3" x14ac:dyDescent="0.25">
      <c r="A736" s="1">
        <v>59254</v>
      </c>
      <c r="C736" s="1"/>
    </row>
    <row r="737" spans="1:3" x14ac:dyDescent="0.25">
      <c r="A737" s="1">
        <v>59282</v>
      </c>
      <c r="C737" s="1"/>
    </row>
    <row r="738" spans="1:3" x14ac:dyDescent="0.25">
      <c r="A738" s="1">
        <v>59292</v>
      </c>
      <c r="C738" s="1"/>
    </row>
    <row r="739" spans="1:3" x14ac:dyDescent="0.25">
      <c r="A739" s="1">
        <v>59316</v>
      </c>
      <c r="C739" s="1"/>
    </row>
    <row r="740" spans="1:3" x14ac:dyDescent="0.25">
      <c r="A740" s="1">
        <v>59421</v>
      </c>
      <c r="C740" s="1"/>
    </row>
    <row r="741" spans="1:3" x14ac:dyDescent="0.25">
      <c r="A741" s="1">
        <v>59456</v>
      </c>
      <c r="C741" s="1"/>
    </row>
    <row r="742" spans="1:3" x14ac:dyDescent="0.25">
      <c r="A742" s="1">
        <v>59477</v>
      </c>
      <c r="C742" s="1"/>
    </row>
    <row r="743" spans="1:3" x14ac:dyDescent="0.25">
      <c r="A743" s="1">
        <v>59490</v>
      </c>
      <c r="C743" s="1"/>
    </row>
    <row r="744" spans="1:3" x14ac:dyDescent="0.25">
      <c r="A744" s="1">
        <v>59530</v>
      </c>
      <c r="C744" s="1"/>
    </row>
    <row r="745" spans="1:3" x14ac:dyDescent="0.25">
      <c r="A745" s="1">
        <v>59537</v>
      </c>
      <c r="C745" s="1"/>
    </row>
    <row r="746" spans="1:3" x14ac:dyDescent="0.25">
      <c r="A746" s="1">
        <v>59593</v>
      </c>
      <c r="C746" s="1"/>
    </row>
    <row r="747" spans="1:3" x14ac:dyDescent="0.25">
      <c r="A747" s="1">
        <v>59594</v>
      </c>
      <c r="C747" s="1"/>
    </row>
    <row r="748" spans="1:3" x14ac:dyDescent="0.25">
      <c r="A748" s="1">
        <v>59639</v>
      </c>
      <c r="C748" s="1"/>
    </row>
    <row r="749" spans="1:3" x14ac:dyDescent="0.25">
      <c r="A749" s="1">
        <v>59647</v>
      </c>
      <c r="C749" s="1"/>
    </row>
    <row r="750" spans="1:3" x14ac:dyDescent="0.25">
      <c r="A750" s="1">
        <v>59657</v>
      </c>
      <c r="C750" s="1"/>
    </row>
    <row r="751" spans="1:3" x14ac:dyDescent="0.25">
      <c r="A751" s="1">
        <v>59701</v>
      </c>
      <c r="C751" s="1"/>
    </row>
    <row r="752" spans="1:3" x14ac:dyDescent="0.25">
      <c r="A752" s="1">
        <v>59786</v>
      </c>
      <c r="C752" s="1"/>
    </row>
    <row r="753" spans="1:3" x14ac:dyDescent="0.25">
      <c r="A753" s="1">
        <v>59821</v>
      </c>
      <c r="C753" s="1"/>
    </row>
    <row r="754" spans="1:3" x14ac:dyDescent="0.25">
      <c r="A754" s="1">
        <v>59842</v>
      </c>
      <c r="C754" s="1"/>
    </row>
    <row r="755" spans="1:3" x14ac:dyDescent="0.25">
      <c r="A755" s="1">
        <v>59855</v>
      </c>
      <c r="C755" s="1"/>
    </row>
    <row r="756" spans="1:3" x14ac:dyDescent="0.25">
      <c r="A756" s="1">
        <v>59895</v>
      </c>
      <c r="C756" s="1"/>
    </row>
    <row r="757" spans="1:3" x14ac:dyDescent="0.25">
      <c r="A757" s="1">
        <v>59902</v>
      </c>
      <c r="C757" s="1"/>
    </row>
    <row r="758" spans="1:3" x14ac:dyDescent="0.25">
      <c r="A758" s="1">
        <v>59950</v>
      </c>
      <c r="C758" s="1"/>
    </row>
    <row r="759" spans="1:3" x14ac:dyDescent="0.25">
      <c r="A759" s="1">
        <v>59951</v>
      </c>
      <c r="C759" s="1"/>
    </row>
    <row r="760" spans="1:3" x14ac:dyDescent="0.25">
      <c r="A760" s="1">
        <v>59996</v>
      </c>
      <c r="C760" s="1"/>
    </row>
    <row r="761" spans="1:3" x14ac:dyDescent="0.25">
      <c r="A761" s="1">
        <v>60013</v>
      </c>
      <c r="C761" s="1"/>
    </row>
    <row r="762" spans="1:3" x14ac:dyDescent="0.25">
      <c r="A762" s="1">
        <v>60023</v>
      </c>
      <c r="C762" s="1"/>
    </row>
    <row r="763" spans="1:3" x14ac:dyDescent="0.25">
      <c r="A763" s="1">
        <v>60058</v>
      </c>
      <c r="C763" s="1"/>
    </row>
    <row r="764" spans="1:3" x14ac:dyDescent="0.25">
      <c r="A764" s="1">
        <v>60152</v>
      </c>
      <c r="C764" s="1"/>
    </row>
    <row r="765" spans="1:3" x14ac:dyDescent="0.25">
      <c r="A765" s="1">
        <v>60187</v>
      </c>
      <c r="C765" s="1"/>
    </row>
    <row r="766" spans="1:3" x14ac:dyDescent="0.25">
      <c r="A766" s="1">
        <v>60208</v>
      </c>
      <c r="C766" s="1"/>
    </row>
    <row r="767" spans="1:3" x14ac:dyDescent="0.25">
      <c r="A767" s="1">
        <v>60221</v>
      </c>
      <c r="C767" s="1"/>
    </row>
    <row r="768" spans="1:3" x14ac:dyDescent="0.25">
      <c r="A768" s="1">
        <v>60261</v>
      </c>
      <c r="C768" s="1"/>
    </row>
    <row r="769" spans="1:3" x14ac:dyDescent="0.25">
      <c r="A769" s="1">
        <v>60268</v>
      </c>
      <c r="C769" s="1"/>
    </row>
    <row r="770" spans="1:3" x14ac:dyDescent="0.25">
      <c r="A770" s="1">
        <v>60307</v>
      </c>
      <c r="C770" s="1"/>
    </row>
    <row r="771" spans="1:3" x14ac:dyDescent="0.25">
      <c r="A771" s="1">
        <v>60308</v>
      </c>
      <c r="C771" s="1"/>
    </row>
    <row r="772" spans="1:3" x14ac:dyDescent="0.25">
      <c r="A772" s="1">
        <v>60353</v>
      </c>
      <c r="C772" s="1"/>
    </row>
    <row r="773" spans="1:3" x14ac:dyDescent="0.25">
      <c r="A773" s="1">
        <v>60378</v>
      </c>
      <c r="C773" s="1"/>
    </row>
    <row r="774" spans="1:3" x14ac:dyDescent="0.25">
      <c r="A774" s="1">
        <v>60388</v>
      </c>
      <c r="C774" s="1"/>
    </row>
    <row r="775" spans="1:3" x14ac:dyDescent="0.25">
      <c r="A775" s="1">
        <v>60415</v>
      </c>
      <c r="C775" s="1"/>
    </row>
    <row r="776" spans="1:3" x14ac:dyDescent="0.25">
      <c r="A776" s="1">
        <v>60517</v>
      </c>
      <c r="C776" s="1"/>
    </row>
    <row r="777" spans="1:3" x14ac:dyDescent="0.25">
      <c r="A777" s="1">
        <v>60552</v>
      </c>
      <c r="C777" s="1"/>
    </row>
    <row r="778" spans="1:3" x14ac:dyDescent="0.25">
      <c r="A778" s="1">
        <v>60573</v>
      </c>
      <c r="C778" s="1"/>
    </row>
    <row r="779" spans="1:3" x14ac:dyDescent="0.25">
      <c r="A779" s="1">
        <v>60586</v>
      </c>
      <c r="C779" s="1"/>
    </row>
    <row r="780" spans="1:3" x14ac:dyDescent="0.25">
      <c r="A780" s="1">
        <v>60626</v>
      </c>
      <c r="C780" s="1"/>
    </row>
    <row r="781" spans="1:3" x14ac:dyDescent="0.25">
      <c r="A781" s="1">
        <v>60633</v>
      </c>
      <c r="C781" s="1"/>
    </row>
    <row r="782" spans="1:3" x14ac:dyDescent="0.25">
      <c r="A782" s="1">
        <v>60685</v>
      </c>
      <c r="C782" s="1"/>
    </row>
    <row r="783" spans="1:3" x14ac:dyDescent="0.25">
      <c r="A783" s="1">
        <v>60686</v>
      </c>
      <c r="C783" s="1"/>
    </row>
    <row r="784" spans="1:3" x14ac:dyDescent="0.25">
      <c r="A784" s="1">
        <v>60731</v>
      </c>
      <c r="C784" s="1"/>
    </row>
    <row r="785" spans="1:3" x14ac:dyDescent="0.25">
      <c r="A785" s="1">
        <v>60743</v>
      </c>
      <c r="C785" s="1"/>
    </row>
    <row r="786" spans="1:3" x14ac:dyDescent="0.25">
      <c r="A786" s="1">
        <v>60753</v>
      </c>
      <c r="C786" s="1"/>
    </row>
    <row r="787" spans="1:3" x14ac:dyDescent="0.25">
      <c r="A787" s="1">
        <v>60793</v>
      </c>
      <c r="C787" s="1"/>
    </row>
    <row r="788" spans="1:3" x14ac:dyDescent="0.25">
      <c r="A788" s="1">
        <v>60882</v>
      </c>
      <c r="C788" s="1"/>
    </row>
    <row r="789" spans="1:3" x14ac:dyDescent="0.25">
      <c r="A789" s="1">
        <v>60917</v>
      </c>
      <c r="C789" s="1"/>
    </row>
    <row r="790" spans="1:3" x14ac:dyDescent="0.25">
      <c r="A790" s="1">
        <v>60938</v>
      </c>
      <c r="C790" s="1"/>
    </row>
    <row r="791" spans="1:3" x14ac:dyDescent="0.25">
      <c r="A791" s="1">
        <v>60951</v>
      </c>
      <c r="C791" s="1"/>
    </row>
    <row r="792" spans="1:3" x14ac:dyDescent="0.25">
      <c r="A792" s="1">
        <v>60991</v>
      </c>
      <c r="C792" s="1"/>
    </row>
    <row r="793" spans="1:3" x14ac:dyDescent="0.25">
      <c r="A793" s="1">
        <v>60998</v>
      </c>
      <c r="C793" s="1"/>
    </row>
    <row r="794" spans="1:3" x14ac:dyDescent="0.25">
      <c r="A794" s="1">
        <v>61042</v>
      </c>
      <c r="C794" s="1"/>
    </row>
    <row r="795" spans="1:3" x14ac:dyDescent="0.25">
      <c r="A795" s="1">
        <v>61043</v>
      </c>
      <c r="C795" s="1"/>
    </row>
    <row r="796" spans="1:3" x14ac:dyDescent="0.25">
      <c r="A796" s="1">
        <v>61088</v>
      </c>
      <c r="C796" s="1"/>
    </row>
    <row r="797" spans="1:3" x14ac:dyDescent="0.25">
      <c r="A797" s="1">
        <v>61108</v>
      </c>
      <c r="C797" s="1"/>
    </row>
    <row r="798" spans="1:3" x14ac:dyDescent="0.25">
      <c r="A798" s="1">
        <v>61118</v>
      </c>
      <c r="C798" s="1"/>
    </row>
    <row r="799" spans="1:3" x14ac:dyDescent="0.25">
      <c r="A799" s="1">
        <v>61150</v>
      </c>
      <c r="C799" s="1"/>
    </row>
    <row r="800" spans="1:3" x14ac:dyDescent="0.25">
      <c r="A800" s="1">
        <v>61247</v>
      </c>
      <c r="C800" s="1"/>
    </row>
    <row r="801" spans="1:3" x14ac:dyDescent="0.25">
      <c r="A801" s="1">
        <v>61282</v>
      </c>
      <c r="C801" s="1"/>
    </row>
    <row r="802" spans="1:3" x14ac:dyDescent="0.25">
      <c r="A802" s="1">
        <v>61303</v>
      </c>
      <c r="C802" s="1"/>
    </row>
    <row r="803" spans="1:3" x14ac:dyDescent="0.25">
      <c r="A803" s="1">
        <v>61316</v>
      </c>
      <c r="C803" s="1"/>
    </row>
    <row r="804" spans="1:3" x14ac:dyDescent="0.25">
      <c r="A804" s="1">
        <v>61356</v>
      </c>
      <c r="C804" s="1"/>
    </row>
    <row r="805" spans="1:3" x14ac:dyDescent="0.25">
      <c r="A805" s="1">
        <v>61363</v>
      </c>
      <c r="C805" s="1"/>
    </row>
    <row r="806" spans="1:3" x14ac:dyDescent="0.25">
      <c r="A806" s="1">
        <v>61427</v>
      </c>
      <c r="C806" s="1"/>
    </row>
    <row r="807" spans="1:3" x14ac:dyDescent="0.25">
      <c r="A807" s="1">
        <v>61428</v>
      </c>
      <c r="C807" s="1"/>
    </row>
    <row r="808" spans="1:3" x14ac:dyDescent="0.25">
      <c r="A808" s="1">
        <v>61473</v>
      </c>
      <c r="C808" s="1"/>
    </row>
    <row r="809" spans="1:3" x14ac:dyDescent="0.25">
      <c r="A809" s="1">
        <v>61474</v>
      </c>
      <c r="C809" s="1"/>
    </row>
    <row r="810" spans="1:3" x14ac:dyDescent="0.25">
      <c r="A810" s="1">
        <v>61484</v>
      </c>
      <c r="C810" s="1"/>
    </row>
    <row r="811" spans="1:3" x14ac:dyDescent="0.25">
      <c r="A811" s="1">
        <v>61535</v>
      </c>
      <c r="C811" s="1"/>
    </row>
    <row r="812" spans="1:3" x14ac:dyDescent="0.25">
      <c r="A812" s="1">
        <v>61613</v>
      </c>
      <c r="C812" s="1"/>
    </row>
    <row r="813" spans="1:3" x14ac:dyDescent="0.25">
      <c r="A813" s="1">
        <v>61648</v>
      </c>
      <c r="C813" s="1"/>
    </row>
    <row r="814" spans="1:3" x14ac:dyDescent="0.25">
      <c r="A814" s="1">
        <v>61669</v>
      </c>
      <c r="C814" s="1"/>
    </row>
    <row r="815" spans="1:3" x14ac:dyDescent="0.25">
      <c r="A815" s="1">
        <v>61682</v>
      </c>
      <c r="C815" s="1"/>
    </row>
    <row r="816" spans="1:3" x14ac:dyDescent="0.25">
      <c r="A816" s="1">
        <v>61722</v>
      </c>
      <c r="C816" s="1"/>
    </row>
    <row r="817" spans="1:3" x14ac:dyDescent="0.25">
      <c r="A817" s="1">
        <v>61729</v>
      </c>
      <c r="C817" s="1"/>
    </row>
    <row r="818" spans="1:3" x14ac:dyDescent="0.25">
      <c r="A818" s="1">
        <v>61784</v>
      </c>
      <c r="C818" s="1"/>
    </row>
    <row r="819" spans="1:3" x14ac:dyDescent="0.25">
      <c r="A819" s="1">
        <v>61785</v>
      </c>
      <c r="C819" s="1"/>
    </row>
    <row r="820" spans="1:3" x14ac:dyDescent="0.25">
      <c r="A820" s="1">
        <v>61830</v>
      </c>
      <c r="C820" s="1"/>
    </row>
    <row r="821" spans="1:3" x14ac:dyDescent="0.25">
      <c r="A821" s="1">
        <v>61839</v>
      </c>
      <c r="C821" s="1"/>
    </row>
    <row r="822" spans="1:3" x14ac:dyDescent="0.25">
      <c r="A822" s="1">
        <v>61849</v>
      </c>
      <c r="C822" s="1"/>
    </row>
    <row r="823" spans="1:3" x14ac:dyDescent="0.25">
      <c r="A823" s="1">
        <v>61892</v>
      </c>
      <c r="C823" s="1"/>
    </row>
    <row r="824" spans="1:3" x14ac:dyDescent="0.25">
      <c r="A824" s="1">
        <v>61978</v>
      </c>
      <c r="C824" s="1"/>
    </row>
    <row r="825" spans="1:3" x14ac:dyDescent="0.25">
      <c r="A825" s="1">
        <v>62013</v>
      </c>
      <c r="C825" s="1"/>
    </row>
    <row r="826" spans="1:3" x14ac:dyDescent="0.25">
      <c r="A826" s="1">
        <v>62034</v>
      </c>
      <c r="C826" s="1"/>
    </row>
    <row r="827" spans="1:3" x14ac:dyDescent="0.25">
      <c r="A827" s="1">
        <v>62047</v>
      </c>
      <c r="C827" s="1"/>
    </row>
    <row r="828" spans="1:3" x14ac:dyDescent="0.25">
      <c r="A828" s="1">
        <v>62087</v>
      </c>
      <c r="C828" s="1"/>
    </row>
    <row r="829" spans="1:3" x14ac:dyDescent="0.25">
      <c r="A829" s="1">
        <v>62094</v>
      </c>
      <c r="C829" s="1"/>
    </row>
    <row r="830" spans="1:3" x14ac:dyDescent="0.25">
      <c r="A830" s="1">
        <v>62134</v>
      </c>
      <c r="C830" s="1"/>
    </row>
    <row r="831" spans="1:3" x14ac:dyDescent="0.25">
      <c r="A831" s="1">
        <v>62135</v>
      </c>
      <c r="C831" s="1"/>
    </row>
    <row r="832" spans="1:3" x14ac:dyDescent="0.25">
      <c r="A832" s="1">
        <v>62180</v>
      </c>
      <c r="C832" s="1"/>
    </row>
    <row r="833" spans="1:3" x14ac:dyDescent="0.25">
      <c r="A833" s="1">
        <v>62204</v>
      </c>
      <c r="C833" s="1"/>
    </row>
    <row r="834" spans="1:3" x14ac:dyDescent="0.25">
      <c r="A834" s="1">
        <v>62214</v>
      </c>
      <c r="C834" s="1"/>
    </row>
    <row r="835" spans="1:3" x14ac:dyDescent="0.25">
      <c r="A835" s="1">
        <v>62242</v>
      </c>
      <c r="C835" s="1"/>
    </row>
    <row r="836" spans="1:3" x14ac:dyDescent="0.25">
      <c r="A836" s="1">
        <v>62343</v>
      </c>
      <c r="C836" s="1"/>
    </row>
    <row r="837" spans="1:3" x14ac:dyDescent="0.25">
      <c r="A837" s="1">
        <v>62378</v>
      </c>
      <c r="C837" s="1"/>
    </row>
    <row r="838" spans="1:3" x14ac:dyDescent="0.25">
      <c r="A838" s="1">
        <v>62399</v>
      </c>
      <c r="C838" s="1"/>
    </row>
    <row r="839" spans="1:3" x14ac:dyDescent="0.25">
      <c r="A839" s="1">
        <v>62412</v>
      </c>
      <c r="C839" s="1"/>
    </row>
    <row r="840" spans="1:3" x14ac:dyDescent="0.25">
      <c r="A840" s="1">
        <v>62452</v>
      </c>
      <c r="C840" s="1"/>
    </row>
    <row r="841" spans="1:3" x14ac:dyDescent="0.25">
      <c r="A841" s="1">
        <v>62459</v>
      </c>
      <c r="C841" s="1"/>
    </row>
    <row r="842" spans="1:3" x14ac:dyDescent="0.25">
      <c r="A842" s="1">
        <v>62519</v>
      </c>
      <c r="C842" s="1"/>
    </row>
    <row r="843" spans="1:3" x14ac:dyDescent="0.25">
      <c r="A843" s="1">
        <v>62520</v>
      </c>
      <c r="C843" s="1"/>
    </row>
    <row r="844" spans="1:3" x14ac:dyDescent="0.25">
      <c r="A844" s="1">
        <v>62565</v>
      </c>
      <c r="C844" s="1"/>
    </row>
    <row r="845" spans="1:3" x14ac:dyDescent="0.25">
      <c r="A845" s="1">
        <v>62569</v>
      </c>
      <c r="C845" s="1"/>
    </row>
    <row r="846" spans="1:3" x14ac:dyDescent="0.25">
      <c r="A846" s="1">
        <v>62579</v>
      </c>
      <c r="C846" s="1"/>
    </row>
    <row r="847" spans="1:3" x14ac:dyDescent="0.25">
      <c r="A847" s="1">
        <v>62627</v>
      </c>
      <c r="C847" s="1"/>
    </row>
    <row r="848" spans="1:3" x14ac:dyDescent="0.25">
      <c r="A848" s="1">
        <v>62708</v>
      </c>
      <c r="C848" s="1"/>
    </row>
    <row r="849" spans="1:3" x14ac:dyDescent="0.25">
      <c r="A849" s="1">
        <v>62743</v>
      </c>
      <c r="C849" s="1"/>
    </row>
    <row r="850" spans="1:3" x14ac:dyDescent="0.25">
      <c r="A850" s="1">
        <v>62764</v>
      </c>
      <c r="C850" s="1"/>
    </row>
    <row r="851" spans="1:3" x14ac:dyDescent="0.25">
      <c r="A851" s="1">
        <v>62777</v>
      </c>
      <c r="C851" s="1"/>
    </row>
    <row r="852" spans="1:3" x14ac:dyDescent="0.25">
      <c r="A852" s="1">
        <v>62817</v>
      </c>
      <c r="C852" s="1"/>
    </row>
    <row r="853" spans="1:3" x14ac:dyDescent="0.25">
      <c r="A853" s="1">
        <v>62824</v>
      </c>
      <c r="C853" s="1"/>
    </row>
    <row r="854" spans="1:3" x14ac:dyDescent="0.25">
      <c r="A854" s="1">
        <v>62876</v>
      </c>
      <c r="C854" s="1"/>
    </row>
    <row r="855" spans="1:3" x14ac:dyDescent="0.25">
      <c r="A855" s="1">
        <v>62877</v>
      </c>
      <c r="C855" s="1"/>
    </row>
    <row r="856" spans="1:3" x14ac:dyDescent="0.25">
      <c r="A856" s="1">
        <v>62922</v>
      </c>
      <c r="C856" s="1"/>
    </row>
    <row r="857" spans="1:3" x14ac:dyDescent="0.25">
      <c r="A857" s="1">
        <v>62935</v>
      </c>
      <c r="C857" s="1"/>
    </row>
    <row r="858" spans="1:3" x14ac:dyDescent="0.25">
      <c r="A858" s="1">
        <v>62945</v>
      </c>
      <c r="C858" s="1"/>
    </row>
    <row r="859" spans="1:3" x14ac:dyDescent="0.25">
      <c r="A859" s="1">
        <v>62984</v>
      </c>
      <c r="C859" s="1"/>
    </row>
    <row r="860" spans="1:3" x14ac:dyDescent="0.25">
      <c r="A860" s="1">
        <v>63074</v>
      </c>
      <c r="C860" s="1"/>
    </row>
    <row r="861" spans="1:3" x14ac:dyDescent="0.25">
      <c r="A861" s="1">
        <v>63109</v>
      </c>
      <c r="C861" s="1"/>
    </row>
    <row r="862" spans="1:3" x14ac:dyDescent="0.25">
      <c r="A862" s="1">
        <v>63130</v>
      </c>
      <c r="C862" s="1"/>
    </row>
    <row r="863" spans="1:3" x14ac:dyDescent="0.25">
      <c r="A863" s="1">
        <v>63143</v>
      </c>
      <c r="C863" s="1"/>
    </row>
    <row r="864" spans="1:3" x14ac:dyDescent="0.25">
      <c r="A864" s="1">
        <v>63183</v>
      </c>
      <c r="C864" s="1"/>
    </row>
    <row r="865" spans="1:3" x14ac:dyDescent="0.25">
      <c r="A865" s="1">
        <v>63190</v>
      </c>
      <c r="C865" s="1"/>
    </row>
    <row r="866" spans="1:3" x14ac:dyDescent="0.25">
      <c r="A866" s="1">
        <v>63226</v>
      </c>
      <c r="C866" s="1"/>
    </row>
    <row r="867" spans="1:3" x14ac:dyDescent="0.25">
      <c r="A867" s="1">
        <v>63227</v>
      </c>
      <c r="C867" s="1"/>
    </row>
    <row r="868" spans="1:3" x14ac:dyDescent="0.25">
      <c r="A868" s="1">
        <v>63272</v>
      </c>
      <c r="C868" s="1"/>
    </row>
    <row r="869" spans="1:3" x14ac:dyDescent="0.25">
      <c r="A869" s="1">
        <v>63300</v>
      </c>
      <c r="C869" s="1"/>
    </row>
    <row r="870" spans="1:3" x14ac:dyDescent="0.25">
      <c r="A870" s="1">
        <v>63310</v>
      </c>
      <c r="C870" s="1"/>
    </row>
    <row r="871" spans="1:3" x14ac:dyDescent="0.25">
      <c r="A871" s="1">
        <v>63334</v>
      </c>
      <c r="C871" s="1"/>
    </row>
    <row r="872" spans="1:3" x14ac:dyDescent="0.25">
      <c r="A872" s="1">
        <v>63439</v>
      </c>
      <c r="C872" s="1"/>
    </row>
    <row r="873" spans="1:3" x14ac:dyDescent="0.25">
      <c r="A873" s="1">
        <v>63474</v>
      </c>
      <c r="C873" s="1"/>
    </row>
    <row r="874" spans="1:3" x14ac:dyDescent="0.25">
      <c r="A874" s="1">
        <v>63495</v>
      </c>
      <c r="C874" s="1"/>
    </row>
    <row r="875" spans="1:3" x14ac:dyDescent="0.25">
      <c r="A875" s="1">
        <v>63508</v>
      </c>
      <c r="C875" s="1"/>
    </row>
    <row r="876" spans="1:3" x14ac:dyDescent="0.25">
      <c r="A876" s="1">
        <v>63548</v>
      </c>
      <c r="C876" s="1"/>
    </row>
    <row r="877" spans="1:3" x14ac:dyDescent="0.25">
      <c r="A877" s="1">
        <v>63555</v>
      </c>
      <c r="C877" s="1"/>
    </row>
    <row r="878" spans="1:3" x14ac:dyDescent="0.25">
      <c r="A878" s="1">
        <v>63611</v>
      </c>
      <c r="C878" s="1"/>
    </row>
    <row r="879" spans="1:3" x14ac:dyDescent="0.25">
      <c r="A879" s="1">
        <v>63612</v>
      </c>
      <c r="C879" s="1"/>
    </row>
    <row r="880" spans="1:3" x14ac:dyDescent="0.25">
      <c r="A880" s="1">
        <v>63657</v>
      </c>
      <c r="C880" s="1"/>
    </row>
    <row r="881" spans="1:3" x14ac:dyDescent="0.25">
      <c r="A881" s="1">
        <v>63665</v>
      </c>
      <c r="C881" s="1"/>
    </row>
    <row r="882" spans="1:3" x14ac:dyDescent="0.25">
      <c r="A882" s="1">
        <v>63675</v>
      </c>
      <c r="C882" s="1"/>
    </row>
    <row r="883" spans="1:3" x14ac:dyDescent="0.25">
      <c r="A883" s="1">
        <v>63719</v>
      </c>
      <c r="C883" s="1"/>
    </row>
    <row r="884" spans="1:3" x14ac:dyDescent="0.25">
      <c r="A884" s="1">
        <v>63804</v>
      </c>
      <c r="C884" s="1"/>
    </row>
    <row r="885" spans="1:3" x14ac:dyDescent="0.25">
      <c r="A885" s="1">
        <v>63839</v>
      </c>
      <c r="C885" s="1"/>
    </row>
    <row r="886" spans="1:3" x14ac:dyDescent="0.25">
      <c r="A886" s="1">
        <v>63860</v>
      </c>
      <c r="C886" s="1"/>
    </row>
    <row r="887" spans="1:3" x14ac:dyDescent="0.25">
      <c r="A887" s="1">
        <v>63873</v>
      </c>
      <c r="C887" s="1"/>
    </row>
    <row r="888" spans="1:3" x14ac:dyDescent="0.25">
      <c r="A888" s="1">
        <v>63913</v>
      </c>
      <c r="C888" s="1"/>
    </row>
    <row r="889" spans="1:3" x14ac:dyDescent="0.25">
      <c r="A889" s="1">
        <v>63920</v>
      </c>
      <c r="C889" s="1"/>
    </row>
    <row r="890" spans="1:3" x14ac:dyDescent="0.25">
      <c r="A890" s="1">
        <v>63968</v>
      </c>
      <c r="C890" s="1"/>
    </row>
    <row r="891" spans="1:3" x14ac:dyDescent="0.25">
      <c r="A891" s="1">
        <v>63969</v>
      </c>
      <c r="C891" s="1"/>
    </row>
    <row r="892" spans="1:3" x14ac:dyDescent="0.25">
      <c r="A892" s="1">
        <v>64014</v>
      </c>
      <c r="C892" s="1"/>
    </row>
    <row r="893" spans="1:3" x14ac:dyDescent="0.25">
      <c r="A893" s="1">
        <v>64030</v>
      </c>
      <c r="C893" s="1"/>
    </row>
    <row r="894" spans="1:3" x14ac:dyDescent="0.25">
      <c r="A894" s="1">
        <v>64040</v>
      </c>
      <c r="C894" s="1"/>
    </row>
    <row r="895" spans="1:3" x14ac:dyDescent="0.25">
      <c r="A895" s="1">
        <v>64076</v>
      </c>
      <c r="C895" s="1"/>
    </row>
    <row r="896" spans="1:3" x14ac:dyDescent="0.25">
      <c r="A896" s="1">
        <v>64169</v>
      </c>
      <c r="C896" s="1"/>
    </row>
    <row r="897" spans="1:3" x14ac:dyDescent="0.25">
      <c r="A897" s="1">
        <v>64204</v>
      </c>
      <c r="C897" s="1"/>
    </row>
    <row r="898" spans="1:3" x14ac:dyDescent="0.25">
      <c r="A898" s="1">
        <v>64225</v>
      </c>
      <c r="C898" s="1"/>
    </row>
    <row r="899" spans="1:3" x14ac:dyDescent="0.25">
      <c r="A899" s="1">
        <v>64238</v>
      </c>
      <c r="C899" s="1"/>
    </row>
    <row r="900" spans="1:3" x14ac:dyDescent="0.25">
      <c r="A900" s="1">
        <v>64278</v>
      </c>
      <c r="C900" s="1"/>
    </row>
    <row r="901" spans="1:3" x14ac:dyDescent="0.25">
      <c r="A901" s="1">
        <v>64285</v>
      </c>
      <c r="C901" s="1"/>
    </row>
    <row r="902" spans="1:3" x14ac:dyDescent="0.25">
      <c r="A902" s="1">
        <v>64346</v>
      </c>
      <c r="C902" s="1"/>
    </row>
    <row r="903" spans="1:3" x14ac:dyDescent="0.25">
      <c r="A903" s="1">
        <v>64347</v>
      </c>
      <c r="C903" s="1"/>
    </row>
    <row r="904" spans="1:3" x14ac:dyDescent="0.25">
      <c r="A904" s="1">
        <v>64392</v>
      </c>
      <c r="C904" s="1"/>
    </row>
    <row r="905" spans="1:3" x14ac:dyDescent="0.25">
      <c r="A905" s="1">
        <v>64396</v>
      </c>
      <c r="C905" s="1"/>
    </row>
    <row r="906" spans="1:3" x14ac:dyDescent="0.25">
      <c r="A906" s="1">
        <v>64406</v>
      </c>
      <c r="C906" s="1"/>
    </row>
    <row r="907" spans="1:3" x14ac:dyDescent="0.25">
      <c r="A907" s="1">
        <v>64454</v>
      </c>
      <c r="C907" s="1"/>
    </row>
    <row r="908" spans="1:3" x14ac:dyDescent="0.25">
      <c r="A908" s="1">
        <v>64535</v>
      </c>
      <c r="C908" s="1"/>
    </row>
    <row r="909" spans="1:3" x14ac:dyDescent="0.25">
      <c r="A909" s="1">
        <v>64570</v>
      </c>
      <c r="C909" s="1"/>
    </row>
    <row r="910" spans="1:3" x14ac:dyDescent="0.25">
      <c r="A910" s="1">
        <v>64591</v>
      </c>
      <c r="C910" s="1"/>
    </row>
    <row r="911" spans="1:3" x14ac:dyDescent="0.25">
      <c r="A911" s="1">
        <v>64604</v>
      </c>
      <c r="C911" s="1"/>
    </row>
    <row r="912" spans="1:3" x14ac:dyDescent="0.25">
      <c r="A912" s="1">
        <v>64644</v>
      </c>
      <c r="C912" s="1"/>
    </row>
    <row r="913" spans="1:3" x14ac:dyDescent="0.25">
      <c r="A913" s="1">
        <v>64651</v>
      </c>
      <c r="C913" s="1"/>
    </row>
    <row r="914" spans="1:3" x14ac:dyDescent="0.25">
      <c r="A914" s="1">
        <v>64703</v>
      </c>
      <c r="C914" s="1"/>
    </row>
    <row r="915" spans="1:3" x14ac:dyDescent="0.25">
      <c r="A915" s="1">
        <v>64704</v>
      </c>
      <c r="C915" s="1"/>
    </row>
    <row r="916" spans="1:3" x14ac:dyDescent="0.25">
      <c r="A916" s="1">
        <v>64749</v>
      </c>
      <c r="C916" s="1"/>
    </row>
    <row r="917" spans="1:3" x14ac:dyDescent="0.25">
      <c r="A917" s="1">
        <v>64761</v>
      </c>
      <c r="C917" s="1"/>
    </row>
    <row r="918" spans="1:3" x14ac:dyDescent="0.25">
      <c r="A918" s="1">
        <v>64771</v>
      </c>
      <c r="C918" s="1"/>
    </row>
    <row r="919" spans="1:3" x14ac:dyDescent="0.25">
      <c r="A919" s="1">
        <v>64811</v>
      </c>
      <c r="C919" s="1"/>
    </row>
    <row r="920" spans="1:3" x14ac:dyDescent="0.25">
      <c r="A920" s="1">
        <v>64900</v>
      </c>
      <c r="C920" s="1"/>
    </row>
    <row r="921" spans="1:3" x14ac:dyDescent="0.25">
      <c r="A921" s="1">
        <v>64935</v>
      </c>
      <c r="C921" s="1"/>
    </row>
    <row r="922" spans="1:3" x14ac:dyDescent="0.25">
      <c r="A922" s="1">
        <v>64956</v>
      </c>
      <c r="C922" s="1"/>
    </row>
    <row r="923" spans="1:3" x14ac:dyDescent="0.25">
      <c r="A923" s="1">
        <v>64969</v>
      </c>
      <c r="C923" s="1"/>
    </row>
    <row r="924" spans="1:3" x14ac:dyDescent="0.25">
      <c r="A924" s="1">
        <v>65009</v>
      </c>
      <c r="C924" s="1"/>
    </row>
    <row r="925" spans="1:3" x14ac:dyDescent="0.25">
      <c r="A925" s="1">
        <v>65016</v>
      </c>
      <c r="C925" s="1"/>
    </row>
    <row r="926" spans="1:3" x14ac:dyDescent="0.25">
      <c r="A926" s="1">
        <v>65060</v>
      </c>
      <c r="C926" s="1"/>
    </row>
    <row r="927" spans="1:3" x14ac:dyDescent="0.25">
      <c r="A927" s="1">
        <v>65061</v>
      </c>
      <c r="C927" s="1"/>
    </row>
    <row r="928" spans="1:3" x14ac:dyDescent="0.25">
      <c r="A928" s="1">
        <v>65106</v>
      </c>
      <c r="C928" s="1"/>
    </row>
    <row r="929" spans="1:3" x14ac:dyDescent="0.25">
      <c r="A929" s="1">
        <v>65126</v>
      </c>
      <c r="C929" s="1"/>
    </row>
    <row r="930" spans="1:3" x14ac:dyDescent="0.25">
      <c r="A930" s="1">
        <v>65136</v>
      </c>
      <c r="C930" s="1"/>
    </row>
    <row r="931" spans="1:3" x14ac:dyDescent="0.25">
      <c r="A931" s="1">
        <v>65168</v>
      </c>
      <c r="C931" s="1"/>
    </row>
    <row r="932" spans="1:3" x14ac:dyDescent="0.25">
      <c r="A932" s="1">
        <v>65265</v>
      </c>
      <c r="C932" s="1"/>
    </row>
    <row r="933" spans="1:3" x14ac:dyDescent="0.25">
      <c r="A933" s="1">
        <v>65300</v>
      </c>
      <c r="C933" s="1"/>
    </row>
    <row r="934" spans="1:3" x14ac:dyDescent="0.25">
      <c r="A934" s="1">
        <v>65321</v>
      </c>
      <c r="C934" s="1"/>
    </row>
    <row r="935" spans="1:3" x14ac:dyDescent="0.25">
      <c r="A935" s="1">
        <v>65334</v>
      </c>
      <c r="C935" s="1"/>
    </row>
    <row r="936" spans="1:3" x14ac:dyDescent="0.25">
      <c r="A936" s="1">
        <v>65374</v>
      </c>
      <c r="C936" s="1"/>
    </row>
    <row r="937" spans="1:3" x14ac:dyDescent="0.25">
      <c r="C937" s="1"/>
    </row>
    <row r="938" spans="1:3" x14ac:dyDescent="0.25">
      <c r="C938" s="1"/>
    </row>
    <row r="939" spans="1:3" x14ac:dyDescent="0.25">
      <c r="C939" s="1"/>
    </row>
    <row r="940" spans="1:3" x14ac:dyDescent="0.25">
      <c r="C940" s="1"/>
    </row>
    <row r="941" spans="1:3" x14ac:dyDescent="0.25">
      <c r="C941" s="1"/>
    </row>
    <row r="942" spans="1:3" x14ac:dyDescent="0.25">
      <c r="C942" s="1"/>
    </row>
  </sheetData>
  <pageMargins left="0.78740157499999996" right="0.78740157499999996" top="0.984251969" bottom="0.984251969" header="0.49212598499999999" footer="0.49212598499999999"/>
  <pageSetup paperSize="9" orientation="portrait" r:id="rId1"/>
  <headerFooter alignWithMargins="0">
    <oddHeader>&amp;R&amp;"Calibri"&amp;10&amp;K000000#interna&amp;1#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Gráficos</vt:lpstr>
      </vt:variant>
      <vt:variant>
        <vt:i4>2</vt:i4>
      </vt:variant>
    </vt:vector>
  </HeadingPairs>
  <TitlesOfParts>
    <vt:vector size="4" baseType="lpstr">
      <vt:lpstr>NTN-F</vt:lpstr>
      <vt:lpstr>Feriados</vt:lpstr>
      <vt:lpstr>Gráf NTN-F</vt:lpstr>
      <vt:lpstr>Gráf NTN-F PU x PU+JR</vt:lpstr>
    </vt:vector>
  </TitlesOfParts>
  <Company>Banco do Brasil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Jefferson Figueiredo</dc:creator>
  <cp:lastModifiedBy>Jefferson Veiga Figueiredo</cp:lastModifiedBy>
  <dcterms:created xsi:type="dcterms:W3CDTF">2017-03-31T12:42:18Z</dcterms:created>
  <dcterms:modified xsi:type="dcterms:W3CDTF">2022-11-25T00:20:58Z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881dc9-f7f2-41de-a334-ceff3dc15b31_Enabled">
    <vt:lpwstr>true</vt:lpwstr>
  </property>
  <property fmtid="{D5CDD505-2E9C-101B-9397-08002B2CF9AE}" pid="3" name="MSIP_Label_40881dc9-f7f2-41de-a334-ceff3dc15b31_SetDate">
    <vt:lpwstr>2022-08-26T20:11:33Z</vt:lpwstr>
  </property>
  <property fmtid="{D5CDD505-2E9C-101B-9397-08002B2CF9AE}" pid="4" name="MSIP_Label_40881dc9-f7f2-41de-a334-ceff3dc15b31_Method">
    <vt:lpwstr>Standard</vt:lpwstr>
  </property>
  <property fmtid="{D5CDD505-2E9C-101B-9397-08002B2CF9AE}" pid="5" name="MSIP_Label_40881dc9-f7f2-41de-a334-ceff3dc15b31_Name">
    <vt:lpwstr>40881dc9-f7f2-41de-a334-ceff3dc15b31</vt:lpwstr>
  </property>
  <property fmtid="{D5CDD505-2E9C-101B-9397-08002B2CF9AE}" pid="6" name="MSIP_Label_40881dc9-f7f2-41de-a334-ceff3dc15b31_SiteId">
    <vt:lpwstr>ea0c2907-38d2-4181-8750-b0b190b60443</vt:lpwstr>
  </property>
  <property fmtid="{D5CDD505-2E9C-101B-9397-08002B2CF9AE}" pid="7" name="MSIP_Label_40881dc9-f7f2-41de-a334-ceff3dc15b31_ActionId">
    <vt:lpwstr>82a89aed-8190-478a-af98-102b87627f53</vt:lpwstr>
  </property>
  <property fmtid="{D5CDD505-2E9C-101B-9397-08002B2CF9AE}" pid="8" name="MSIP_Label_40881dc9-f7f2-41de-a334-ceff3dc15b31_ContentBits">
    <vt:lpwstr>1</vt:lpwstr>
  </property>
</Properties>
</file>